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harvestfinefoods-my.sharepoint.com/personal/benlaney_harvestfinefoods_co_uk/Documents/Documents/"/>
    </mc:Choice>
  </mc:AlternateContent>
  <xr:revisionPtr revIDLastSave="0" documentId="8_{B31A1662-964E-4658-B742-ED2787894D89}" xr6:coauthVersionLast="47" xr6:coauthVersionMax="47" xr10:uidLastSave="{00000000-0000-0000-0000-000000000000}"/>
  <bookViews>
    <workbookView xWindow="-28920" yWindow="-120" windowWidth="29040" windowHeight="15720" tabRatio="805" xr2:uid="{00000000-000D-0000-FFFF-FFFF00000000}"/>
  </bookViews>
  <sheets>
    <sheet name="INSTRUCTIONS" sheetId="15" r:id="rId1"/>
    <sheet name="CFBG New Line Form" sheetId="1" r:id="rId2"/>
    <sheet name="Cimandis" sheetId="8" state="hidden" r:id="rId3"/>
    <sheet name="Caterfood SW" sheetId="16" r:id="rId4"/>
    <sheet name="Elite" sheetId="4" r:id="rId5"/>
    <sheet name="SLF" sheetId="5" r:id="rId6"/>
    <sheet name="Nicol Hughes" sheetId="6" r:id="rId7"/>
    <sheet name="Thomas Ridley" sheetId="13" r:id="rId8"/>
    <sheet name="Turner Price" sheetId="9" r:id="rId9"/>
    <sheet name="Harvest" sheetId="12" r:id="rId10"/>
    <sheet name="MAPPING" sheetId="11" state="hidden" r:id="rId11"/>
    <sheet name="Version Control" sheetId="14" state="hidden" r:id="rId12"/>
  </sheets>
  <definedNames>
    <definedName name="_xlnm._FilterDatabase" localSheetId="10" hidden="1">MAPPING!$B$2:$K$131</definedName>
    <definedName name="_xlnm.Print_Area" localSheetId="2">Cimandis!$B$1:$G$48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7" i="16" l="1"/>
  <c r="I125" i="11"/>
  <c r="F78" i="12"/>
  <c r="F16" i="12"/>
  <c r="AL12" i="9"/>
  <c r="D14" i="13"/>
  <c r="D15" i="4"/>
  <c r="C9" i="16"/>
  <c r="D20" i="5" l="1"/>
  <c r="B84" i="11"/>
  <c r="B129" i="11"/>
  <c r="B120" i="11"/>
  <c r="B119" i="11"/>
  <c r="B117" i="11"/>
  <c r="B116" i="11"/>
  <c r="B113" i="11"/>
  <c r="B111" i="11"/>
  <c r="B110" i="11"/>
  <c r="B109" i="11"/>
  <c r="B108" i="11"/>
  <c r="B107" i="11"/>
  <c r="B69" i="11"/>
  <c r="B68" i="11"/>
  <c r="B67" i="11"/>
  <c r="B66" i="11"/>
  <c r="B65" i="11"/>
  <c r="B54" i="11"/>
  <c r="B53" i="11"/>
  <c r="B52" i="11"/>
  <c r="B45" i="11"/>
  <c r="B44" i="11"/>
  <c r="B43" i="11"/>
  <c r="B42" i="11"/>
  <c r="B41" i="11"/>
  <c r="B40" i="11"/>
  <c r="B39" i="11"/>
  <c r="B38" i="11"/>
  <c r="B37" i="11"/>
  <c r="B36" i="11"/>
  <c r="B35" i="11"/>
  <c r="B34" i="11"/>
  <c r="B33" i="11"/>
  <c r="B32" i="11"/>
  <c r="B31" i="11"/>
  <c r="B30" i="11"/>
  <c r="B20" i="11"/>
  <c r="B13" i="11"/>
  <c r="B12" i="11"/>
  <c r="B5" i="11"/>
  <c r="B3" i="11"/>
  <c r="E129" i="11"/>
  <c r="E120" i="11"/>
  <c r="E119" i="11"/>
  <c r="E117" i="11"/>
  <c r="E116" i="11"/>
  <c r="E113" i="11"/>
  <c r="E111" i="11"/>
  <c r="E110" i="11"/>
  <c r="E109" i="11"/>
  <c r="E108" i="11"/>
  <c r="E107" i="11"/>
  <c r="E69" i="11"/>
  <c r="E68" i="11"/>
  <c r="E67" i="11"/>
  <c r="E66" i="11"/>
  <c r="E65" i="11"/>
  <c r="E54" i="11"/>
  <c r="E53" i="11"/>
  <c r="E52" i="11"/>
  <c r="E45" i="11"/>
  <c r="E44" i="11"/>
  <c r="E43" i="11"/>
  <c r="E42" i="11"/>
  <c r="E41" i="11"/>
  <c r="E40" i="11"/>
  <c r="E39" i="11"/>
  <c r="E38" i="11"/>
  <c r="E37" i="11"/>
  <c r="E36" i="11"/>
  <c r="E35" i="11"/>
  <c r="E34" i="11"/>
  <c r="E33" i="11"/>
  <c r="E32" i="11"/>
  <c r="E31" i="11"/>
  <c r="E30" i="11"/>
  <c r="E20" i="11"/>
  <c r="E13" i="11"/>
  <c r="E12" i="11"/>
  <c r="E5" i="11"/>
  <c r="E3" i="11"/>
  <c r="D20" i="16"/>
  <c r="EQ1" i="1"/>
  <c r="E41" i="16" l="1"/>
  <c r="H47" i="16"/>
  <c r="K47" i="16"/>
  <c r="D28" i="16"/>
  <c r="I28" i="16"/>
  <c r="C33" i="16"/>
  <c r="E47" i="16"/>
  <c r="E49" i="16"/>
  <c r="C5" i="16"/>
  <c r="H41" i="16"/>
  <c r="H49" i="16"/>
  <c r="K41" i="16"/>
  <c r="K49" i="16"/>
  <c r="C14" i="16"/>
  <c r="H51" i="16"/>
  <c r="K51" i="16"/>
  <c r="H53" i="16"/>
  <c r="K24" i="16"/>
  <c r="E43" i="16"/>
  <c r="D18" i="16"/>
  <c r="H43" i="16"/>
  <c r="J18" i="16"/>
  <c r="K43" i="16"/>
  <c r="I7" i="16"/>
  <c r="I20" i="16"/>
  <c r="E45" i="16"/>
  <c r="K53" i="16"/>
  <c r="D24" i="16"/>
  <c r="H45" i="16"/>
  <c r="G24" i="16"/>
  <c r="K45" i="16"/>
  <c r="G26" i="16"/>
  <c r="D26" i="16"/>
  <c r="K26" i="16"/>
  <c r="D22" i="16"/>
  <c r="D30" i="16"/>
  <c r="I22" i="16"/>
  <c r="I30" i="16"/>
  <c r="G17" i="11"/>
  <c r="G20" i="11"/>
  <c r="G19" i="11"/>
  <c r="G84" i="11"/>
  <c r="G119" i="11"/>
  <c r="G129" i="11"/>
  <c r="G120" i="11"/>
  <c r="G116" i="11"/>
  <c r="G108" i="11"/>
  <c r="G107" i="11"/>
  <c r="G98" i="11"/>
  <c r="G97" i="11"/>
  <c r="G96" i="11"/>
  <c r="G95" i="11"/>
  <c r="G94" i="11"/>
  <c r="G93" i="11"/>
  <c r="G92" i="11"/>
  <c r="G87" i="11"/>
  <c r="G86" i="11"/>
  <c r="G85" i="11"/>
  <c r="G83" i="11"/>
  <c r="G66" i="11"/>
  <c r="G65" i="11"/>
  <c r="G64" i="11"/>
  <c r="G63" i="11"/>
  <c r="G33" i="11"/>
  <c r="G34" i="11"/>
  <c r="G32" i="11"/>
  <c r="G27" i="11"/>
  <c r="G26" i="11"/>
  <c r="G12" i="11"/>
  <c r="G10" i="11"/>
  <c r="G5" i="11"/>
  <c r="G3" i="11"/>
  <c r="F33" i="11" l="1"/>
  <c r="F116" i="11"/>
  <c r="I126" i="11"/>
  <c r="I18" i="11"/>
  <c r="I17" i="11"/>
  <c r="I124" i="11"/>
  <c r="I119" i="11" l="1"/>
  <c r="H98" i="11"/>
  <c r="H99" i="11"/>
  <c r="H116" i="11"/>
  <c r="F18" i="11"/>
  <c r="I90" i="11" l="1"/>
  <c r="H48" i="11"/>
  <c r="H47" i="11"/>
  <c r="H46" i="11"/>
  <c r="D118" i="11"/>
  <c r="C118" i="11"/>
  <c r="D123" i="11"/>
  <c r="D122" i="11"/>
  <c r="C123" i="11"/>
  <c r="C122" i="11"/>
  <c r="I3" i="11"/>
  <c r="H3" i="11"/>
  <c r="F3" i="11"/>
  <c r="D3" i="11"/>
  <c r="C3" i="11"/>
  <c r="A20" i="9" l="1"/>
  <c r="A32" i="9"/>
  <c r="A44" i="9"/>
  <c r="A56" i="9"/>
  <c r="A68" i="9"/>
  <c r="A80" i="9"/>
  <c r="A92" i="9"/>
  <c r="A104" i="9"/>
  <c r="M38" i="13"/>
  <c r="F29" i="13"/>
  <c r="D17" i="13"/>
  <c r="B10" i="6"/>
  <c r="D41" i="4"/>
  <c r="E26" i="4"/>
  <c r="G19" i="4"/>
  <c r="D38" i="8"/>
  <c r="D24" i="8"/>
  <c r="D15" i="8"/>
  <c r="A24" i="9"/>
  <c r="A36" i="9"/>
  <c r="A48" i="9"/>
  <c r="A60" i="9"/>
  <c r="A72" i="9"/>
  <c r="A84" i="9"/>
  <c r="A96" i="9"/>
  <c r="A108" i="9"/>
  <c r="D40" i="13"/>
  <c r="I23" i="13"/>
  <c r="I11" i="13"/>
  <c r="B6" i="6"/>
  <c r="C6" i="6" s="1"/>
  <c r="D37" i="4"/>
  <c r="E22" i="4"/>
  <c r="D33" i="8"/>
  <c r="E21" i="8"/>
  <c r="D23" i="13"/>
  <c r="G11" i="13"/>
  <c r="B4" i="6"/>
  <c r="E21" i="4"/>
  <c r="D13" i="4"/>
  <c r="D20" i="8"/>
  <c r="G22" i="4"/>
  <c r="D30" i="8"/>
  <c r="A13" i="9"/>
  <c r="A25" i="9"/>
  <c r="A37" i="9"/>
  <c r="A49" i="9"/>
  <c r="A61" i="9"/>
  <c r="A73" i="9"/>
  <c r="A85" i="9"/>
  <c r="A97" i="9"/>
  <c r="A109" i="9"/>
  <c r="D37" i="13"/>
  <c r="D36" i="4"/>
  <c r="D32" i="8"/>
  <c r="D34" i="4"/>
  <c r="G19" i="8"/>
  <c r="A14" i="9"/>
  <c r="A26" i="9"/>
  <c r="A38" i="9"/>
  <c r="A50" i="9"/>
  <c r="A62" i="9"/>
  <c r="A74" i="9"/>
  <c r="A86" i="9"/>
  <c r="A98" i="9"/>
  <c r="A110" i="9"/>
  <c r="A12" i="9"/>
  <c r="M31" i="13"/>
  <c r="J21" i="13"/>
  <c r="E11" i="13"/>
  <c r="B3" i="6"/>
  <c r="D12" i="4"/>
  <c r="A17" i="9"/>
  <c r="A34" i="9"/>
  <c r="A53" i="9"/>
  <c r="A70" i="9"/>
  <c r="A89" i="9"/>
  <c r="A106" i="9"/>
  <c r="I29" i="13"/>
  <c r="D25" i="4"/>
  <c r="G25" i="4" s="1"/>
  <c r="G41" i="8"/>
  <c r="G21" i="8"/>
  <c r="A71" i="9"/>
  <c r="K11" i="13"/>
  <c r="D24" i="4"/>
  <c r="G38" i="8"/>
  <c r="A39" i="9"/>
  <c r="A75" i="9"/>
  <c r="M43" i="13"/>
  <c r="G21" i="4"/>
  <c r="G18" i="8"/>
  <c r="A21" i="9"/>
  <c r="A57" i="9"/>
  <c r="A93" i="9"/>
  <c r="M42" i="13"/>
  <c r="D7" i="13"/>
  <c r="G38" i="4"/>
  <c r="D37" i="8"/>
  <c r="A18" i="9"/>
  <c r="A35" i="9"/>
  <c r="A54" i="9"/>
  <c r="A90" i="9"/>
  <c r="A107" i="9"/>
  <c r="M27" i="13"/>
  <c r="D9" i="4"/>
  <c r="E22" i="8"/>
  <c r="A19" i="9"/>
  <c r="A55" i="9"/>
  <c r="A91" i="9"/>
  <c r="F31" i="13"/>
  <c r="G9" i="13"/>
  <c r="G41" i="4"/>
  <c r="D39" i="8"/>
  <c r="A40" i="9"/>
  <c r="A76" i="9"/>
  <c r="F27" i="13"/>
  <c r="D20" i="4"/>
  <c r="G17" i="8"/>
  <c r="A22" i="9"/>
  <c r="A41" i="9"/>
  <c r="A58" i="9"/>
  <c r="A77" i="9"/>
  <c r="A94" i="9"/>
  <c r="M41" i="13"/>
  <c r="M25" i="13"/>
  <c r="D38" i="4"/>
  <c r="D19" i="4"/>
  <c r="D36" i="8"/>
  <c r="D19" i="8"/>
  <c r="A43" i="9"/>
  <c r="A99" i="9"/>
  <c r="D21" i="13"/>
  <c r="D17" i="8"/>
  <c r="A45" i="9"/>
  <c r="A100" i="9"/>
  <c r="J19" i="13"/>
  <c r="D32" i="4"/>
  <c r="D14" i="8"/>
  <c r="A23" i="9"/>
  <c r="A42" i="9"/>
  <c r="A59" i="9"/>
  <c r="A78" i="9"/>
  <c r="A95" i="9"/>
  <c r="M40" i="13"/>
  <c r="J25" i="13"/>
  <c r="D3" i="6"/>
  <c r="D39" i="4"/>
  <c r="D18" i="4"/>
  <c r="D34" i="8"/>
  <c r="D18" i="8"/>
  <c r="A27" i="9"/>
  <c r="A79" i="9"/>
  <c r="M39" i="13"/>
  <c r="D33" i="4"/>
  <c r="D29" i="8"/>
  <c r="A28" i="9"/>
  <c r="A81" i="9"/>
  <c r="B9" i="6"/>
  <c r="G26" i="8"/>
  <c r="A63" i="9"/>
  <c r="B5" i="6"/>
  <c r="D17" i="4"/>
  <c r="A64" i="9"/>
  <c r="M37" i="13"/>
  <c r="G18" i="4"/>
  <c r="A33" i="9"/>
  <c r="A88" i="9"/>
  <c r="I31" i="13"/>
  <c r="D41" i="8"/>
  <c r="A46" i="9"/>
  <c r="M19" i="13"/>
  <c r="E26" i="8"/>
  <c r="M17" i="13"/>
  <c r="E27" i="8"/>
  <c r="A51" i="9"/>
  <c r="C9" i="5"/>
  <c r="A52" i="9"/>
  <c r="A65" i="9"/>
  <c r="D29" i="4"/>
  <c r="A66" i="9"/>
  <c r="B7" i="6"/>
  <c r="D12" i="8"/>
  <c r="A15" i="9"/>
  <c r="A16" i="9"/>
  <c r="G26" i="4"/>
  <c r="A29" i="9"/>
  <c r="G17" i="4"/>
  <c r="A30" i="9"/>
  <c r="I37" i="13"/>
  <c r="A87" i="9"/>
  <c r="D9" i="8"/>
  <c r="A101" i="9"/>
  <c r="A83" i="9"/>
  <c r="D14" i="4"/>
  <c r="M29" i="13"/>
  <c r="A47" i="9"/>
  <c r="A102" i="9"/>
  <c r="A103" i="9"/>
  <c r="H17" i="13"/>
  <c r="D25" i="8"/>
  <c r="G25" i="8" s="1"/>
  <c r="A105" i="9"/>
  <c r="M14" i="13"/>
  <c r="G22" i="8"/>
  <c r="B8" i="6"/>
  <c r="D13" i="8"/>
  <c r="D30" i="4"/>
  <c r="A67" i="9"/>
  <c r="E27" i="4"/>
  <c r="A69" i="9"/>
  <c r="A82" i="9"/>
  <c r="I38" i="13"/>
  <c r="A31" i="9"/>
  <c r="F14" i="12"/>
  <c r="F19" i="12"/>
  <c r="F20" i="12"/>
  <c r="I131" i="11" l="1"/>
  <c r="I130" i="11"/>
  <c r="I129" i="11"/>
  <c r="I128" i="11"/>
  <c r="I127" i="11"/>
  <c r="I116" i="11"/>
  <c r="I109" i="11"/>
  <c r="I108" i="11"/>
  <c r="I106" i="11"/>
  <c r="I105" i="11"/>
  <c r="I104" i="11"/>
  <c r="I103" i="11"/>
  <c r="I102" i="11"/>
  <c r="I101" i="11"/>
  <c r="I97" i="11"/>
  <c r="I96" i="11"/>
  <c r="I95" i="11"/>
  <c r="I85" i="11"/>
  <c r="I81" i="11"/>
  <c r="I80" i="11"/>
  <c r="I79" i="11"/>
  <c r="I78" i="11"/>
  <c r="I77" i="11"/>
  <c r="I76" i="11"/>
  <c r="I75" i="11"/>
  <c r="I74" i="11"/>
  <c r="I73" i="11"/>
  <c r="I71" i="11"/>
  <c r="I66" i="11"/>
  <c r="I65" i="11"/>
  <c r="I64" i="11"/>
  <c r="I63" i="11"/>
  <c r="I54" i="11"/>
  <c r="I53" i="11"/>
  <c r="I52" i="11"/>
  <c r="I45" i="11"/>
  <c r="I44" i="11"/>
  <c r="I43" i="11"/>
  <c r="I42" i="11"/>
  <c r="I41" i="11"/>
  <c r="I40" i="11"/>
  <c r="I39" i="11"/>
  <c r="I38" i="11"/>
  <c r="I37" i="11"/>
  <c r="I36" i="11"/>
  <c r="I35" i="11"/>
  <c r="I34" i="11"/>
  <c r="I33" i="11"/>
  <c r="I32" i="11"/>
  <c r="I31" i="11"/>
  <c r="I30" i="11"/>
  <c r="I28" i="11"/>
  <c r="I26" i="11"/>
  <c r="I24" i="11"/>
  <c r="I22" i="11"/>
  <c r="I20" i="11"/>
  <c r="I15" i="11"/>
  <c r="I14" i="11"/>
  <c r="I13" i="11"/>
  <c r="I12" i="11"/>
  <c r="I10" i="11"/>
  <c r="I9" i="11"/>
  <c r="I6" i="11"/>
  <c r="I5" i="11"/>
  <c r="H88" i="11"/>
  <c r="H85" i="11"/>
  <c r="H86" i="11"/>
  <c r="H64" i="11"/>
  <c r="H63" i="11"/>
  <c r="H70" i="11"/>
  <c r="H69" i="11"/>
  <c r="H68" i="11"/>
  <c r="H65" i="11"/>
  <c r="H66" i="11"/>
  <c r="H90" i="11"/>
  <c r="H91" i="11"/>
  <c r="H62" i="11"/>
  <c r="H61" i="11"/>
  <c r="H60" i="11"/>
  <c r="H59" i="11"/>
  <c r="H58" i="11"/>
  <c r="H57" i="11"/>
  <c r="H56" i="11"/>
  <c r="H55" i="11"/>
  <c r="H51" i="11"/>
  <c r="H50" i="11"/>
  <c r="H49" i="11"/>
  <c r="H89" i="11"/>
  <c r="H41" i="11"/>
  <c r="H44" i="11"/>
  <c r="H40" i="11"/>
  <c r="H43" i="11"/>
  <c r="H52" i="11"/>
  <c r="H45" i="11"/>
  <c r="H38" i="11"/>
  <c r="H35" i="11"/>
  <c r="H39" i="11"/>
  <c r="H42" i="11"/>
  <c r="H36" i="11"/>
  <c r="H37" i="11"/>
  <c r="H53" i="11"/>
  <c r="H54" i="11"/>
  <c r="H82" i="11"/>
  <c r="H81" i="11"/>
  <c r="H80" i="11"/>
  <c r="H74" i="11"/>
  <c r="H73" i="11"/>
  <c r="H79" i="11"/>
  <c r="H78" i="11"/>
  <c r="H77" i="11"/>
  <c r="H72" i="11"/>
  <c r="H71" i="11"/>
  <c r="H29" i="11"/>
  <c r="H30" i="11"/>
  <c r="H15" i="11"/>
  <c r="H26" i="11"/>
  <c r="H21" i="11"/>
  <c r="H100" i="11"/>
  <c r="H10" i="11"/>
  <c r="H13" i="11"/>
  <c r="H97" i="11"/>
  <c r="H96" i="11"/>
  <c r="H95" i="11"/>
  <c r="H34" i="11"/>
  <c r="H9" i="11"/>
  <c r="H120" i="11"/>
  <c r="H33" i="11"/>
  <c r="H108" i="11"/>
  <c r="H107" i="11"/>
  <c r="H16" i="11"/>
  <c r="H17" i="11"/>
  <c r="H12" i="11"/>
  <c r="F9" i="11"/>
  <c r="F34" i="11"/>
  <c r="F32" i="11"/>
  <c r="F20" i="11"/>
  <c r="F17" i="11"/>
  <c r="F12" i="11"/>
  <c r="C5" i="5"/>
  <c r="D129" i="11"/>
  <c r="D127" i="11"/>
  <c r="D8" i="11"/>
  <c r="D7" i="11"/>
  <c r="D6" i="11"/>
  <c r="D120" i="11"/>
  <c r="D116" i="11"/>
  <c r="D34" i="11"/>
  <c r="D33" i="11"/>
  <c r="D115" i="11"/>
  <c r="D114" i="11"/>
  <c r="D113" i="11"/>
  <c r="D25" i="11"/>
  <c r="D23" i="11"/>
  <c r="D32" i="11"/>
  <c r="D98" i="11"/>
  <c r="D95" i="11"/>
  <c r="D96" i="11"/>
  <c r="D97" i="11"/>
  <c r="D112" i="11"/>
  <c r="D108" i="11"/>
  <c r="D109" i="11"/>
  <c r="D18" i="11"/>
  <c r="D17" i="11"/>
  <c r="D16" i="11"/>
  <c r="D20" i="11"/>
  <c r="D10" i="11"/>
  <c r="D28" i="11"/>
  <c r="D4" i="11"/>
  <c r="D11" i="11"/>
  <c r="D5" i="11"/>
  <c r="C129" i="11"/>
  <c r="C127" i="11"/>
  <c r="C8" i="11"/>
  <c r="C7" i="11"/>
  <c r="C6" i="11"/>
  <c r="C120" i="11"/>
  <c r="C116" i="11"/>
  <c r="C34" i="11"/>
  <c r="C33" i="11"/>
  <c r="C115" i="11"/>
  <c r="C114" i="11"/>
  <c r="C113" i="11"/>
  <c r="C25" i="11"/>
  <c r="C23" i="11"/>
  <c r="C32" i="11"/>
  <c r="C98" i="11"/>
  <c r="C95" i="11"/>
  <c r="C96" i="11"/>
  <c r="C97" i="11"/>
  <c r="C112" i="11"/>
  <c r="C108" i="11"/>
  <c r="C109" i="11"/>
  <c r="C18" i="11"/>
  <c r="C17" i="11"/>
  <c r="C16" i="11"/>
  <c r="C20" i="11"/>
  <c r="C10" i="11"/>
  <c r="C28" i="11"/>
  <c r="C4" i="11"/>
  <c r="C11" i="11"/>
  <c r="C5" i="11"/>
  <c r="K45" i="5" l="1"/>
  <c r="H49" i="5"/>
  <c r="K41" i="5"/>
  <c r="G26" i="5"/>
  <c r="H43" i="5"/>
  <c r="I20" i="5"/>
  <c r="D30" i="5"/>
  <c r="H51" i="5"/>
  <c r="I30" i="5"/>
  <c r="D28" i="5"/>
  <c r="H45" i="5"/>
  <c r="E43" i="5"/>
  <c r="D24" i="5"/>
  <c r="D18" i="5"/>
  <c r="K26" i="5"/>
  <c r="K53" i="5"/>
  <c r="E47" i="5"/>
  <c r="K47" i="5"/>
  <c r="E45" i="5"/>
  <c r="E49" i="5"/>
  <c r="K49" i="5"/>
  <c r="I22" i="5"/>
  <c r="C14" i="5"/>
  <c r="C33" i="5"/>
  <c r="D26" i="5"/>
  <c r="E41" i="5"/>
  <c r="I7" i="5"/>
  <c r="H53" i="5"/>
  <c r="K51" i="5"/>
  <c r="J18" i="5"/>
  <c r="I28" i="5"/>
  <c r="K43" i="5"/>
  <c r="G24" i="5"/>
  <c r="H41" i="5"/>
  <c r="D22" i="5"/>
  <c r="H47" i="5"/>
  <c r="K24" i="5"/>
  <c r="R13" i="9"/>
  <c r="AQ13" i="9"/>
  <c r="AO15" i="9"/>
  <c r="AM17" i="9"/>
  <c r="AK19" i="9"/>
  <c r="AI21" i="9"/>
  <c r="AE23" i="9"/>
  <c r="BO14" i="9"/>
  <c r="BM16" i="9"/>
  <c r="BK18" i="9"/>
  <c r="BI20" i="9"/>
  <c r="BG22" i="9"/>
  <c r="BE24" i="9"/>
  <c r="BC26" i="9"/>
  <c r="CB14" i="9"/>
  <c r="BZ16" i="9"/>
  <c r="BX18" i="9"/>
  <c r="BV20" i="9"/>
  <c r="BT22" i="9"/>
  <c r="BR24" i="9"/>
  <c r="BP26" i="9"/>
  <c r="CO14" i="9"/>
  <c r="CM16" i="9"/>
  <c r="CK18" i="9"/>
  <c r="CI20" i="9"/>
  <c r="CG22" i="9"/>
  <c r="CE24" i="9"/>
  <c r="CC26" i="9"/>
  <c r="BR14" i="9"/>
  <c r="BP16" i="9"/>
  <c r="BN18" i="9"/>
  <c r="BL20" i="9"/>
  <c r="BJ22" i="9"/>
  <c r="BH24" i="9"/>
  <c r="BF26" i="9"/>
  <c r="BV15" i="9"/>
  <c r="R19" i="9"/>
  <c r="BD22" i="9"/>
  <c r="BL25" i="9"/>
  <c r="CO27" i="9"/>
  <c r="CM29" i="9"/>
  <c r="CK31" i="9"/>
  <c r="AM15" i="9"/>
  <c r="BQ18" i="9"/>
  <c r="CP21" i="9"/>
  <c r="AJ25" i="9"/>
  <c r="BU27" i="9"/>
  <c r="BS29" i="9"/>
  <c r="BQ31" i="9"/>
  <c r="BV14" i="9"/>
  <c r="R18" i="9"/>
  <c r="BD21" i="9"/>
  <c r="BV24" i="9"/>
  <c r="AX27" i="9"/>
  <c r="AV29" i="9"/>
  <c r="AT15" i="9"/>
  <c r="CC19" i="9"/>
  <c r="AM24" i="9"/>
  <c r="BW27" i="9"/>
  <c r="AU30" i="9"/>
  <c r="BS32" i="9"/>
  <c r="BQ34" i="9"/>
  <c r="BO36" i="9"/>
  <c r="AK14" i="9"/>
  <c r="BT18" i="9"/>
  <c r="AM23" i="9"/>
  <c r="H27" i="9"/>
  <c r="BV29" i="9"/>
  <c r="R32" i="9"/>
  <c r="AH34" i="9"/>
  <c r="CF13" i="9"/>
  <c r="AT18" i="9"/>
  <c r="CC22" i="9"/>
  <c r="F14" i="9"/>
  <c r="J20" i="9"/>
  <c r="BY25" i="9"/>
  <c r="AS29" i="9"/>
  <c r="AM32" i="9"/>
  <c r="BS34" i="9"/>
  <c r="CJ36" i="9"/>
  <c r="CO38" i="9"/>
  <c r="CM40" i="9"/>
  <c r="CK42" i="9"/>
  <c r="F17" i="9"/>
  <c r="I23" i="9"/>
  <c r="BZ27" i="9"/>
  <c r="BC13" i="9"/>
  <c r="BA15" i="9"/>
  <c r="AY17" i="9"/>
  <c r="AW19" i="9"/>
  <c r="AU21" i="9"/>
  <c r="AS23" i="9"/>
  <c r="CA14" i="9"/>
  <c r="BY16" i="9"/>
  <c r="BW18" i="9"/>
  <c r="BU20" i="9"/>
  <c r="BS22" i="9"/>
  <c r="BQ24" i="9"/>
  <c r="BO26" i="9"/>
  <c r="CN14" i="9"/>
  <c r="CL16" i="9"/>
  <c r="CJ18" i="9"/>
  <c r="CH20" i="9"/>
  <c r="CF22" i="9"/>
  <c r="CD24" i="9"/>
  <c r="AH13" i="9"/>
  <c r="S15" i="9"/>
  <c r="J17" i="9"/>
  <c r="H19" i="9"/>
  <c r="F21" i="9"/>
  <c r="D23" i="9"/>
  <c r="CQ24" i="9"/>
  <c r="CO26" i="9"/>
  <c r="CD14" i="9"/>
  <c r="CB16" i="9"/>
  <c r="BZ18" i="9"/>
  <c r="BX20" i="9"/>
  <c r="BV22" i="9"/>
  <c r="BT24" i="9"/>
  <c r="BR26" i="9"/>
  <c r="C16" i="9"/>
  <c r="AV19" i="9"/>
  <c r="BZ22" i="9"/>
  <c r="CF25" i="9"/>
  <c r="S28" i="9"/>
  <c r="J30" i="9"/>
  <c r="H32" i="9"/>
  <c r="BI15" i="9"/>
  <c r="CM18" i="9"/>
  <c r="AQ22" i="9"/>
  <c r="AZ25" i="9"/>
  <c r="CG27" i="9"/>
  <c r="CE29" i="9"/>
  <c r="CC31" i="9"/>
  <c r="C15" i="9"/>
  <c r="AV18" i="9"/>
  <c r="BZ21" i="9"/>
  <c r="CL24" i="9"/>
  <c r="BJ27" i="9"/>
  <c r="BH29" i="9"/>
  <c r="BS15" i="9"/>
  <c r="AE20" i="9"/>
  <c r="BJ24" i="9"/>
  <c r="CL27" i="9"/>
  <c r="BI30" i="9"/>
  <c r="CE32" i="9"/>
  <c r="CC34" i="9"/>
  <c r="BO13" i="9"/>
  <c r="BM15" i="9"/>
  <c r="BK17" i="9"/>
  <c r="BI19" i="9"/>
  <c r="BG21" i="9"/>
  <c r="BE23" i="9"/>
  <c r="CM14" i="9"/>
  <c r="CK16" i="9"/>
  <c r="CI18" i="9"/>
  <c r="CG20" i="9"/>
  <c r="CE22" i="9"/>
  <c r="CC24" i="9"/>
  <c r="AE13" i="9"/>
  <c r="R15" i="9"/>
  <c r="I17" i="9"/>
  <c r="G19" i="9"/>
  <c r="E21" i="9"/>
  <c r="C23" i="9"/>
  <c r="CP24" i="9"/>
  <c r="AT13" i="9"/>
  <c r="AR15" i="9"/>
  <c r="AP17" i="9"/>
  <c r="AN19" i="9"/>
  <c r="AL21" i="9"/>
  <c r="AJ23" i="9"/>
  <c r="AH25" i="9"/>
  <c r="C13" i="9"/>
  <c r="CP14" i="9"/>
  <c r="CN16" i="9"/>
  <c r="CL18" i="9"/>
  <c r="CJ20" i="9"/>
  <c r="CH22" i="9"/>
  <c r="CF24" i="9"/>
  <c r="CD26" i="9"/>
  <c r="AS16" i="9"/>
  <c r="BR19" i="9"/>
  <c r="G23" i="9"/>
  <c r="G26" i="9"/>
  <c r="AR28" i="9"/>
  <c r="AP30" i="9"/>
  <c r="AN32" i="9"/>
  <c r="CE15" i="9"/>
  <c r="AI19" i="9"/>
  <c r="BM22" i="9"/>
  <c r="BT25" i="9"/>
  <c r="D28" i="9"/>
  <c r="CQ29" i="9"/>
  <c r="CO31" i="9"/>
  <c r="AN15" i="9"/>
  <c r="BR18" i="9"/>
  <c r="G22" i="9"/>
  <c r="AK25" i="9"/>
  <c r="BV27" i="9"/>
  <c r="BT29" i="9"/>
  <c r="D16" i="9"/>
  <c r="BG20" i="9"/>
  <c r="CH24" i="9"/>
  <c r="AE28" i="9"/>
  <c r="BW30" i="9"/>
  <c r="CQ32" i="9"/>
  <c r="CO34" i="9"/>
  <c r="CM36" i="9"/>
  <c r="CJ14" i="9"/>
  <c r="BC19" i="9"/>
  <c r="CJ23" i="9"/>
  <c r="BG27" i="9"/>
  <c r="S30" i="9"/>
  <c r="CA13" i="9"/>
  <c r="CM13" i="9"/>
  <c r="J14" i="9"/>
  <c r="AP14" i="9"/>
  <c r="BB14" i="9"/>
  <c r="BN14" i="9"/>
  <c r="BZ14" i="9"/>
  <c r="CL14" i="9"/>
  <c r="CJ16" i="9"/>
  <c r="CH18" i="9"/>
  <c r="CF20" i="9"/>
  <c r="CD22" i="9"/>
  <c r="AQ14" i="9"/>
  <c r="AO16" i="9"/>
  <c r="AM18" i="9"/>
  <c r="AK20" i="9"/>
  <c r="AI22" i="9"/>
  <c r="AE24" i="9"/>
  <c r="R26" i="9"/>
  <c r="BD14" i="9"/>
  <c r="BB16" i="9"/>
  <c r="AZ18" i="9"/>
  <c r="AX20" i="9"/>
  <c r="AV22" i="9"/>
  <c r="AT24" i="9"/>
  <c r="AR26" i="9"/>
  <c r="BQ14" i="9"/>
  <c r="BO16" i="9"/>
  <c r="BM18" i="9"/>
  <c r="BK20" i="9"/>
  <c r="BI22" i="9"/>
  <c r="BG24" i="9"/>
  <c r="BE26" i="9"/>
  <c r="AT14" i="9"/>
  <c r="AR16" i="9"/>
  <c r="AP18" i="9"/>
  <c r="AN20" i="9"/>
  <c r="AL22" i="9"/>
  <c r="AJ24" i="9"/>
  <c r="AH26" i="9"/>
  <c r="AI15" i="9"/>
  <c r="BH18" i="9"/>
  <c r="CL21" i="9"/>
  <c r="H25" i="9"/>
  <c r="BQ27" i="9"/>
  <c r="BO29" i="9"/>
  <c r="BM31" i="9"/>
  <c r="BU14" i="9"/>
  <c r="E18" i="9"/>
  <c r="BC21" i="9"/>
  <c r="BU24" i="9"/>
  <c r="AW27" i="9"/>
  <c r="AU29" i="9"/>
  <c r="AS31" i="9"/>
  <c r="AI14" i="9"/>
  <c r="BH17" i="9"/>
  <c r="CL20" i="9"/>
  <c r="AL24" i="9"/>
  <c r="F27" i="9"/>
  <c r="D29" i="9"/>
  <c r="BI14" i="9"/>
  <c r="C19" i="9"/>
  <c r="BK23" i="9"/>
  <c r="AP27" i="9"/>
  <c r="CJ29" i="9"/>
  <c r="AS32" i="9"/>
  <c r="AS34" i="9"/>
  <c r="AQ36" i="9"/>
  <c r="AZ13" i="9"/>
  <c r="CN17" i="9"/>
  <c r="BB22" i="9"/>
  <c r="BI26" i="9"/>
  <c r="AO29" i="9"/>
  <c r="BW31" i="9"/>
  <c r="CE33" i="9"/>
  <c r="H13" i="9"/>
  <c r="BP17" i="9"/>
  <c r="J22" i="9"/>
  <c r="I13" i="9"/>
  <c r="S19" i="9"/>
  <c r="CM24" i="9"/>
  <c r="BZ28" i="9"/>
  <c r="CA31" i="9"/>
  <c r="AO34" i="9"/>
  <c r="BJ36" i="9"/>
  <c r="BQ38" i="9"/>
  <c r="BO40" i="9"/>
  <c r="I15" i="9"/>
  <c r="AL18" i="9"/>
  <c r="C21" i="9"/>
  <c r="BP13" i="9"/>
  <c r="BA16" i="9"/>
  <c r="BJ19" i="9"/>
  <c r="AU22" i="9"/>
  <c r="BD25" i="9"/>
  <c r="BP14" i="9"/>
  <c r="BY17" i="9"/>
  <c r="BJ20" i="9"/>
  <c r="BS23" i="9"/>
  <c r="BD26" i="9"/>
  <c r="CN15" i="9"/>
  <c r="BY18" i="9"/>
  <c r="CH21" i="9"/>
  <c r="BS24" i="9"/>
  <c r="BS13" i="9"/>
  <c r="BD16" i="9"/>
  <c r="BM19" i="9"/>
  <c r="AX22" i="9"/>
  <c r="BG25" i="9"/>
  <c r="AZ15" i="9"/>
  <c r="CB20" i="9"/>
  <c r="AV25" i="9"/>
  <c r="CN28" i="9"/>
  <c r="BY31" i="9"/>
  <c r="CO16" i="9"/>
  <c r="BY21" i="9"/>
  <c r="BS26" i="9"/>
  <c r="BG29" i="9"/>
  <c r="E13" i="9"/>
  <c r="CD17" i="9"/>
  <c r="S23" i="9"/>
  <c r="AL27" i="9"/>
  <c r="F13" i="9"/>
  <c r="BB19" i="9"/>
  <c r="AK26" i="9"/>
  <c r="R30" i="9"/>
  <c r="BR33" i="9"/>
  <c r="BC36" i="9"/>
  <c r="BY15" i="9"/>
  <c r="AX18" i="9"/>
  <c r="BS21" i="9"/>
  <c r="CB13" i="9"/>
  <c r="H17" i="9"/>
  <c r="BV19" i="9"/>
  <c r="CQ22" i="9"/>
  <c r="BP25" i="9"/>
  <c r="AQ15" i="9"/>
  <c r="CK17" i="9"/>
  <c r="AK21" i="9"/>
  <c r="CE23" i="9"/>
  <c r="BF13" i="9"/>
  <c r="R16" i="9"/>
  <c r="AZ19" i="9"/>
  <c r="E22" i="9"/>
  <c r="AT25" i="9"/>
  <c r="CE13" i="9"/>
  <c r="R17" i="9"/>
  <c r="BY19" i="9"/>
  <c r="E23" i="9"/>
  <c r="BS25" i="9"/>
  <c r="BJ16" i="9"/>
  <c r="I21" i="9"/>
  <c r="AU26" i="9"/>
  <c r="R29" i="9"/>
  <c r="AZ32" i="9"/>
  <c r="AK17" i="9"/>
  <c r="CI22" i="9"/>
  <c r="CG26" i="9"/>
  <c r="AH30" i="9"/>
  <c r="AP13" i="9"/>
  <c r="CN18" i="9"/>
  <c r="BB23" i="9"/>
  <c r="CH27" i="9"/>
  <c r="AY13" i="9"/>
  <c r="CM20" i="9"/>
  <c r="BH26" i="9"/>
  <c r="CK30" i="9"/>
  <c r="CD33" i="9"/>
  <c r="CA36" i="9"/>
  <c r="CK15" i="9"/>
  <c r="BJ18" i="9"/>
  <c r="CE21" i="9"/>
  <c r="CN13" i="9"/>
  <c r="AN17" i="9"/>
  <c r="CH19" i="9"/>
  <c r="AH23" i="9"/>
  <c r="CB25" i="9"/>
  <c r="BC15" i="9"/>
  <c r="H18" i="9"/>
  <c r="AW21" i="9"/>
  <c r="CQ23" i="9"/>
  <c r="BR13" i="9"/>
  <c r="AQ16" i="9"/>
  <c r="BL19" i="9"/>
  <c r="AK22" i="9"/>
  <c r="BF25" i="9"/>
  <c r="CQ13" i="9"/>
  <c r="AQ17" i="9"/>
  <c r="CK19" i="9"/>
  <c r="AK23" i="9"/>
  <c r="CE25" i="9"/>
  <c r="CF16" i="9"/>
  <c r="AT21" i="9"/>
  <c r="BK26" i="9"/>
  <c r="AQ29" i="9"/>
  <c r="D13" i="9"/>
  <c r="BG17" i="9"/>
  <c r="R23" i="9"/>
  <c r="E27" i="9"/>
  <c r="AT30" i="9"/>
  <c r="BL13" i="9"/>
  <c r="AJ19" i="9"/>
  <c r="BW23" i="9"/>
  <c r="E28" i="9"/>
  <c r="BY13" i="9"/>
  <c r="AQ21" i="9"/>
  <c r="CB26" i="9"/>
  <c r="R31" i="9"/>
  <c r="CP33" i="9"/>
  <c r="J37" i="9"/>
  <c r="BE16" i="9"/>
  <c r="I22" i="9"/>
  <c r="BX27" i="9"/>
  <c r="CM30" i="9"/>
  <c r="BG33" i="9"/>
  <c r="BA13" i="9"/>
  <c r="J19" i="9"/>
  <c r="AO24" i="9"/>
  <c r="E17" i="9"/>
  <c r="F24" i="9"/>
  <c r="G29" i="9"/>
  <c r="BU32" i="9"/>
  <c r="BB35" i="9"/>
  <c r="CP37" i="9"/>
  <c r="AQ40" i="9"/>
  <c r="BM42" i="9"/>
  <c r="BQ16" i="9"/>
  <c r="BP23" i="9"/>
  <c r="AP28" i="9"/>
  <c r="AR31" i="9"/>
  <c r="CI33" i="9"/>
  <c r="AK36" i="9"/>
  <c r="AT38" i="9"/>
  <c r="AR40" i="9"/>
  <c r="AP42" i="9"/>
  <c r="AN44" i="9"/>
  <c r="BR15" i="9"/>
  <c r="BO21" i="9"/>
  <c r="CN26" i="9"/>
  <c r="AE30" i="9"/>
  <c r="H16" i="9"/>
  <c r="BV18" i="9"/>
  <c r="CQ21" i="9"/>
  <c r="R14" i="9"/>
  <c r="AZ17" i="9"/>
  <c r="E20" i="9"/>
  <c r="AT23" i="9"/>
  <c r="CN25" i="9"/>
  <c r="BO15" i="9"/>
  <c r="AN18" i="9"/>
  <c r="BI21" i="9"/>
  <c r="AH24" i="9"/>
  <c r="CD13" i="9"/>
  <c r="BC16" i="9"/>
  <c r="BX19" i="9"/>
  <c r="AW22" i="9"/>
  <c r="BR25" i="9"/>
  <c r="AH14" i="9"/>
  <c r="BC17" i="9"/>
  <c r="H20" i="9"/>
  <c r="AW23" i="9"/>
  <c r="CQ25" i="9"/>
  <c r="AE17" i="9"/>
  <c r="BP21" i="9"/>
  <c r="CA26" i="9"/>
  <c r="BC29" i="9"/>
  <c r="AO13" i="9"/>
  <c r="CC17" i="9"/>
  <c r="BA23" i="9"/>
  <c r="AK27" i="9"/>
  <c r="BF30" i="9"/>
  <c r="CH13" i="9"/>
  <c r="BF19" i="9"/>
  <c r="CM23" i="9"/>
  <c r="AK28" i="9"/>
  <c r="AJ14" i="9"/>
  <c r="BQ21" i="9"/>
  <c r="G27" i="9"/>
  <c r="AT31" i="9"/>
  <c r="AE34" i="9"/>
  <c r="AP37" i="9"/>
  <c r="CD16" i="9"/>
  <c r="CB22" i="9"/>
  <c r="CM27" i="9"/>
  <c r="S31" i="9"/>
  <c r="BS33" i="9"/>
  <c r="AL14" i="9"/>
  <c r="BD19" i="9"/>
  <c r="BL24" i="9"/>
  <c r="BQ17" i="9"/>
  <c r="BC24" i="9"/>
  <c r="BL29" i="9"/>
  <c r="CI32" i="9"/>
  <c r="BR35" i="9"/>
  <c r="AE38" i="9"/>
  <c r="BC40" i="9"/>
  <c r="BY42" i="9"/>
  <c r="BR17" i="9"/>
  <c r="G24" i="9"/>
  <c r="BJ28" i="9"/>
  <c r="BK31" i="9"/>
  <c r="H34" i="9"/>
  <c r="AX36" i="9"/>
  <c r="BF38" i="9"/>
  <c r="BD40" i="9"/>
  <c r="BB42" i="9"/>
  <c r="AZ44" i="9"/>
  <c r="AJ16" i="9"/>
  <c r="AE22" i="9"/>
  <c r="AN27" i="9"/>
  <c r="AY30" i="9"/>
  <c r="J33" i="9"/>
  <c r="BF35" i="9"/>
  <c r="BR37" i="9"/>
  <c r="BG16" i="9"/>
  <c r="AX24" i="9"/>
  <c r="BI29" i="9"/>
  <c r="AM33" i="9"/>
  <c r="AT36" i="9"/>
  <c r="G39" i="9"/>
  <c r="BA41" i="9"/>
  <c r="CA43" i="9"/>
  <c r="CH45" i="9"/>
  <c r="CF47" i="9"/>
  <c r="CD49" i="9"/>
  <c r="AN16" i="9"/>
  <c r="AJ20" i="9"/>
  <c r="BC14" i="9"/>
  <c r="AY18" i="9"/>
  <c r="BF23" i="9"/>
  <c r="CC13" i="9"/>
  <c r="BL18" i="9"/>
  <c r="BH22" i="9"/>
  <c r="CP13" i="9"/>
  <c r="CL17" i="9"/>
  <c r="BU22" i="9"/>
  <c r="BQ26" i="9"/>
  <c r="BO17" i="9"/>
  <c r="BK21" i="9"/>
  <c r="AT26" i="9"/>
  <c r="CD18" i="9"/>
  <c r="CP26" i="9"/>
  <c r="CL30" i="9"/>
  <c r="AU18" i="9"/>
  <c r="CK24" i="9"/>
  <c r="BR30" i="9"/>
  <c r="AX16" i="9"/>
  <c r="BB24" i="9"/>
  <c r="AJ29" i="9"/>
  <c r="H22" i="9"/>
  <c r="E29" i="9"/>
  <c r="BE34" i="9"/>
  <c r="G13" i="9"/>
  <c r="BM20" i="9"/>
  <c r="CE26" i="9"/>
  <c r="AU31" i="9"/>
  <c r="BF34" i="9"/>
  <c r="F16" i="9"/>
  <c r="BC22" i="9"/>
  <c r="AH16" i="9"/>
  <c r="AW25" i="9"/>
  <c r="AW30" i="9"/>
  <c r="CH33" i="9"/>
  <c r="AO37" i="9"/>
  <c r="CN39" i="9"/>
  <c r="H43" i="9"/>
  <c r="AE19" i="9"/>
  <c r="AN26" i="9"/>
  <c r="AX30" i="9"/>
  <c r="BE33" i="9"/>
  <c r="BK36" i="9"/>
  <c r="CP38" i="9"/>
  <c r="AQ41" i="9"/>
  <c r="BM43" i="9"/>
  <c r="BT14" i="9"/>
  <c r="BQ22" i="9"/>
  <c r="F28" i="9"/>
  <c r="BL31" i="9"/>
  <c r="AQ34" i="9"/>
  <c r="BY36" i="9"/>
  <c r="AZ16" i="9"/>
  <c r="AV20" i="9"/>
  <c r="J15" i="9"/>
  <c r="F19" i="9"/>
  <c r="BR23" i="9"/>
  <c r="CO13" i="9"/>
  <c r="AM19" i="9"/>
  <c r="AI23" i="9"/>
  <c r="AE14" i="9"/>
  <c r="I18" i="9"/>
  <c r="AV23" i="9"/>
  <c r="AI13" i="9"/>
  <c r="CA17" i="9"/>
  <c r="BW21" i="9"/>
  <c r="AK13" i="9"/>
  <c r="CN19" i="9"/>
  <c r="AE27" i="9"/>
  <c r="I31" i="9"/>
  <c r="BE19" i="9"/>
  <c r="CJ25" i="9"/>
  <c r="CD30" i="9"/>
  <c r="BT16" i="9"/>
  <c r="BA25" i="9"/>
  <c r="CF29" i="9"/>
  <c r="BA22" i="9"/>
  <c r="AN29" i="9"/>
  <c r="S35" i="9"/>
  <c r="BZ13" i="9"/>
  <c r="CN20" i="9"/>
  <c r="AQ27" i="9"/>
  <c r="BI31" i="9"/>
  <c r="BR34" i="9"/>
  <c r="BF16" i="9"/>
  <c r="AN23" i="9"/>
  <c r="BK16" i="9"/>
  <c r="AM26" i="9"/>
  <c r="BM30" i="9"/>
  <c r="G34" i="9"/>
  <c r="BC37" i="9"/>
  <c r="R40" i="9"/>
  <c r="AN43" i="9"/>
  <c r="BP19" i="9"/>
  <c r="BN26" i="9"/>
  <c r="BO30" i="9"/>
  <c r="BU33" i="9"/>
  <c r="BX36" i="9"/>
  <c r="AE39" i="9"/>
  <c r="BC41" i="9"/>
  <c r="BY43" i="9"/>
  <c r="AH15" i="9"/>
  <c r="J23" i="9"/>
  <c r="AQ28" i="9"/>
  <c r="CD31" i="9"/>
  <c r="BG34" i="9"/>
  <c r="CL36" i="9"/>
  <c r="BA14" i="9"/>
  <c r="AO23" i="9"/>
  <c r="AH29" i="9"/>
  <c r="BI33" i="9"/>
  <c r="CD36" i="9"/>
  <c r="BS39" i="9"/>
  <c r="AL42" i="9"/>
  <c r="BS44" i="9"/>
  <c r="CG46" i="9"/>
  <c r="CQ48" i="9"/>
  <c r="S51" i="9"/>
  <c r="J53" i="9"/>
  <c r="H55" i="9"/>
  <c r="F57" i="9"/>
  <c r="BD20" i="9"/>
  <c r="BA27" i="9"/>
  <c r="BF31" i="9"/>
  <c r="CE34" i="9"/>
  <c r="CA37" i="9"/>
  <c r="BL16" i="9"/>
  <c r="BH20" i="9"/>
  <c r="AP15" i="9"/>
  <c r="AL19" i="9"/>
  <c r="CD23" i="9"/>
  <c r="S14" i="9"/>
  <c r="AY19" i="9"/>
  <c r="AU23" i="9"/>
  <c r="AS14" i="9"/>
  <c r="AO18" i="9"/>
  <c r="BH23" i="9"/>
  <c r="AU13" i="9"/>
  <c r="CM17" i="9"/>
  <c r="CI21" i="9"/>
  <c r="BB13" i="9"/>
  <c r="AO20" i="9"/>
  <c r="AS27" i="9"/>
  <c r="AO31" i="9"/>
  <c r="CA19" i="9"/>
  <c r="AI26" i="9"/>
  <c r="CP30" i="9"/>
  <c r="CP16" i="9"/>
  <c r="BU25" i="9"/>
  <c r="C30" i="9"/>
  <c r="CA22" i="9"/>
  <c r="BD29" i="9"/>
  <c r="AR35" i="9"/>
  <c r="BJ14" i="9"/>
  <c r="AR21" i="9"/>
  <c r="AH28" i="9"/>
  <c r="CL31" i="9"/>
  <c r="CD34" i="9"/>
  <c r="CE16" i="9"/>
  <c r="BM23" i="9"/>
  <c r="S18" i="9"/>
  <c r="BM26" i="9"/>
  <c r="CE30" i="9"/>
  <c r="BC34" i="9"/>
  <c r="BP37" i="9"/>
  <c r="CA40" i="9"/>
  <c r="AZ43" i="9"/>
  <c r="R20" i="9"/>
  <c r="CM26" i="9"/>
  <c r="CF30" i="9"/>
  <c r="AP34" i="9"/>
  <c r="CK36" i="9"/>
  <c r="AS39" i="9"/>
  <c r="BO41" i="9"/>
  <c r="CK43" i="9"/>
  <c r="BR16" i="9"/>
  <c r="BQ23" i="9"/>
  <c r="BK28" i="9"/>
  <c r="E32" i="9"/>
  <c r="BU34" i="9"/>
  <c r="R37" i="9"/>
  <c r="AJ15" i="9"/>
  <c r="CA23" i="9"/>
  <c r="CI29" i="9"/>
  <c r="BZ33" i="9"/>
  <c r="E37" i="9"/>
  <c r="CG39" i="9"/>
  <c r="AZ42" i="9"/>
  <c r="CF44" i="9"/>
  <c r="D47" i="9"/>
  <c r="AH49" i="9"/>
  <c r="AR51" i="9"/>
  <c r="AP53" i="9"/>
  <c r="AN55" i="9"/>
  <c r="AM13" i="9"/>
  <c r="AO21" i="9"/>
  <c r="CD27" i="9"/>
  <c r="CF31" i="9"/>
  <c r="J35" i="9"/>
  <c r="E38" i="9"/>
  <c r="BE40" i="9"/>
  <c r="CE42" i="9"/>
  <c r="E45" i="9"/>
  <c r="E47" i="9"/>
  <c r="C49" i="9"/>
  <c r="CP50" i="9"/>
  <c r="CN52" i="9"/>
  <c r="CL54" i="9"/>
  <c r="CJ56" i="9"/>
  <c r="CM19" i="9"/>
  <c r="R27" i="9"/>
  <c r="BX16" i="9"/>
  <c r="BT20" i="9"/>
  <c r="BB15" i="9"/>
  <c r="AX19" i="9"/>
  <c r="CP23" i="9"/>
  <c r="AR14" i="9"/>
  <c r="BK19" i="9"/>
  <c r="BG23" i="9"/>
  <c r="BE14" i="9"/>
  <c r="BA18" i="9"/>
  <c r="BT23" i="9"/>
  <c r="BG13" i="9"/>
  <c r="J18" i="9"/>
  <c r="F22" i="9"/>
  <c r="BX13" i="9"/>
  <c r="BF20" i="9"/>
  <c r="BE27" i="9"/>
  <c r="BA31" i="9"/>
  <c r="C20" i="9"/>
  <c r="AY26" i="9"/>
  <c r="AE31" i="9"/>
  <c r="AL17" i="9"/>
  <c r="CK25" i="9"/>
  <c r="AI30" i="9"/>
  <c r="AL23" i="9"/>
  <c r="BU29" i="9"/>
  <c r="BD35" i="9"/>
  <c r="AU15" i="9"/>
  <c r="BR21" i="9"/>
  <c r="AY28" i="9"/>
  <c r="AT32" i="9"/>
  <c r="CP34" i="9"/>
  <c r="AJ17" i="9"/>
  <c r="CK23" i="9"/>
  <c r="BI18" i="9"/>
  <c r="CL26" i="9"/>
  <c r="F31" i="9"/>
  <c r="CG34" i="9"/>
  <c r="CC37" i="9"/>
  <c r="J41" i="9"/>
  <c r="J13" i="9"/>
  <c r="BR20" i="9"/>
  <c r="AM27" i="9"/>
  <c r="G31" i="9"/>
  <c r="BD34" i="9"/>
  <c r="I37" i="9"/>
  <c r="BE39" i="9"/>
  <c r="CA41" i="9"/>
  <c r="H44" i="9"/>
  <c r="S17" i="9"/>
  <c r="H24" i="9"/>
  <c r="CE28" i="9"/>
  <c r="AP32" i="9"/>
  <c r="CI34" i="9"/>
  <c r="AR37" i="9"/>
  <c r="CG15" i="9"/>
  <c r="E25" i="9"/>
  <c r="AM30" i="9"/>
  <c r="D34" i="9"/>
  <c r="AS37" i="9"/>
  <c r="F40" i="9"/>
  <c r="BP42" i="9"/>
  <c r="D45" i="9"/>
  <c r="AJ47" i="9"/>
  <c r="AT49" i="9"/>
  <c r="BD51" i="9"/>
  <c r="G17" i="9"/>
  <c r="CP22" i="9"/>
  <c r="AW20" i="9"/>
  <c r="AQ26" i="9"/>
  <c r="BW19" i="9"/>
  <c r="BQ25" i="9"/>
  <c r="CJ19" i="9"/>
  <c r="CD25" i="9"/>
  <c r="BB18" i="9"/>
  <c r="AV24" i="9"/>
  <c r="AM22" i="9"/>
  <c r="CA29" i="9"/>
  <c r="AS20" i="9"/>
  <c r="BT28" i="9"/>
  <c r="CB19" i="9"/>
  <c r="AW28" i="9"/>
  <c r="CI23" i="9"/>
  <c r="BG32" i="9"/>
  <c r="BT15" i="9"/>
  <c r="AM25" i="9"/>
  <c r="BH32" i="9"/>
  <c r="BK14" i="9"/>
  <c r="CJ24" i="9"/>
  <c r="R22" i="9"/>
  <c r="AQ31" i="9"/>
  <c r="AJ36" i="9"/>
  <c r="AP41" i="9"/>
  <c r="BL15" i="9"/>
  <c r="BD27" i="9"/>
  <c r="BV32" i="9"/>
  <c r="AQ37" i="9"/>
  <c r="BP40" i="9"/>
  <c r="BL44" i="9"/>
  <c r="BQ19" i="9"/>
  <c r="I29" i="9"/>
  <c r="BH33" i="9"/>
  <c r="BE37" i="9"/>
  <c r="AP19" i="9"/>
  <c r="J28" i="9"/>
  <c r="AR34" i="9"/>
  <c r="AM38" i="9"/>
  <c r="BQ41" i="9"/>
  <c r="AK45" i="9"/>
  <c r="C48" i="9"/>
  <c r="BQ50" i="9"/>
  <c r="BB53" i="9"/>
  <c r="BX55" i="9"/>
  <c r="BH16" i="9"/>
  <c r="BN25" i="9"/>
  <c r="CI30" i="9"/>
  <c r="AW35" i="9"/>
  <c r="BU38" i="9"/>
  <c r="AN41" i="9"/>
  <c r="CB43" i="9"/>
  <c r="F46" i="9"/>
  <c r="AJ48" i="9"/>
  <c r="AT50" i="9"/>
  <c r="BD52" i="9"/>
  <c r="BN54" i="9"/>
  <c r="BX56" i="9"/>
  <c r="BE20" i="9"/>
  <c r="CE27" i="9"/>
  <c r="CG31" i="9"/>
  <c r="R35" i="9"/>
  <c r="F38" i="9"/>
  <c r="BF40" i="9"/>
  <c r="CF42" i="9"/>
  <c r="F45" i="9"/>
  <c r="F47" i="9"/>
  <c r="D49" i="9"/>
  <c r="CQ50" i="9"/>
  <c r="CO52" i="9"/>
  <c r="BW13" i="9"/>
  <c r="AR24" i="9"/>
  <c r="CC30" i="9"/>
  <c r="AU35" i="9"/>
  <c r="F39" i="9"/>
  <c r="AK42" i="9"/>
  <c r="AJ45" i="9"/>
  <c r="CE47" i="9"/>
  <c r="BD50" i="9"/>
  <c r="I53" i="9"/>
  <c r="BR55" i="9"/>
  <c r="CH57" i="9"/>
  <c r="CF59" i="9"/>
  <c r="BW17" i="9"/>
  <c r="S13" i="9"/>
  <c r="D21" i="9"/>
  <c r="AS13" i="9"/>
  <c r="CI19" i="9"/>
  <c r="CC25" i="9"/>
  <c r="G20" i="9"/>
  <c r="CP25" i="9"/>
  <c r="I19" i="9"/>
  <c r="C25" i="9"/>
  <c r="AR23" i="9"/>
  <c r="BB30" i="9"/>
  <c r="BO20" i="9"/>
  <c r="CF28" i="9"/>
  <c r="I20" i="9"/>
  <c r="BI28" i="9"/>
  <c r="AL25" i="9"/>
  <c r="AH33" i="9"/>
  <c r="E16" i="9"/>
  <c r="BJ25" i="9"/>
  <c r="BT32" i="9"/>
  <c r="CK14" i="9"/>
  <c r="AN25" i="9"/>
  <c r="BO22" i="9"/>
  <c r="BJ31" i="9"/>
  <c r="AW36" i="9"/>
  <c r="BB41" i="9"/>
  <c r="AI16" i="9"/>
  <c r="C28" i="9"/>
  <c r="CJ32" i="9"/>
  <c r="BD37" i="9"/>
  <c r="CB40" i="9"/>
  <c r="BX44" i="9"/>
  <c r="S20" i="9"/>
  <c r="AW29" i="9"/>
  <c r="BV33" i="9"/>
  <c r="CE37" i="9"/>
  <c r="CF19" i="9"/>
  <c r="BC28" i="9"/>
  <c r="BK34" i="9"/>
  <c r="BB38" i="9"/>
  <c r="CE41" i="9"/>
  <c r="AX45" i="9"/>
  <c r="AI48" i="9"/>
  <c r="CC50" i="9"/>
  <c r="BN53" i="9"/>
  <c r="CJ55" i="9"/>
  <c r="AS17" i="9"/>
  <c r="I26" i="9"/>
  <c r="AK31" i="9"/>
  <c r="BN35" i="9"/>
  <c r="CI38" i="9"/>
  <c r="BD41" i="9"/>
  <c r="CO43" i="9"/>
  <c r="AL46" i="9"/>
  <c r="AV48" i="9"/>
  <c r="BF50" i="9"/>
  <c r="BP52" i="9"/>
  <c r="BZ54" i="9"/>
  <c r="G57" i="9"/>
  <c r="AP21" i="9"/>
  <c r="AI28" i="9"/>
  <c r="AI32" i="9"/>
  <c r="AX35" i="9"/>
  <c r="AO38" i="9"/>
  <c r="BT40" i="9"/>
  <c r="E43" i="9"/>
  <c r="AN45" i="9"/>
  <c r="AL47" i="9"/>
  <c r="AJ49" i="9"/>
  <c r="AH51" i="9"/>
  <c r="S53" i="9"/>
  <c r="CI17" i="9"/>
  <c r="AR13" i="9"/>
  <c r="AJ21" i="9"/>
  <c r="BE13" i="9"/>
  <c r="F20" i="9"/>
  <c r="CO25" i="9"/>
  <c r="AM20" i="9"/>
  <c r="AE26" i="9"/>
  <c r="AO19" i="9"/>
  <c r="AI25" i="9"/>
  <c r="BN23" i="9"/>
  <c r="BN30" i="9"/>
  <c r="CK20" i="9"/>
  <c r="C29" i="9"/>
  <c r="AT20" i="9"/>
  <c r="BU28" i="9"/>
  <c r="BI25" i="9"/>
  <c r="AT33" i="9"/>
  <c r="AI17" i="9"/>
  <c r="CH25" i="9"/>
  <c r="CF32" i="9"/>
  <c r="AV15" i="9"/>
  <c r="BK25" i="9"/>
  <c r="H23" i="9"/>
  <c r="C32" i="9"/>
  <c r="BW36" i="9"/>
  <c r="BN41" i="9"/>
  <c r="AE18" i="9"/>
  <c r="CA28" i="9"/>
  <c r="I33" i="9"/>
  <c r="BQ37" i="9"/>
  <c r="CN40" i="9"/>
  <c r="CJ44" i="9"/>
  <c r="BS20" i="9"/>
  <c r="BN29" i="9"/>
  <c r="CJ33" i="9"/>
  <c r="C38" i="9"/>
  <c r="BC20" i="9"/>
  <c r="CH28" i="9"/>
  <c r="CB34" i="9"/>
  <c r="BT38" i="9"/>
  <c r="D42" i="9"/>
  <c r="BJ45" i="9"/>
  <c r="AU48" i="9"/>
  <c r="CO50" i="9"/>
  <c r="BZ53" i="9"/>
  <c r="G56" i="9"/>
  <c r="CF17" i="9"/>
  <c r="BW26" i="9"/>
  <c r="AH32" i="9"/>
  <c r="CI35" i="9"/>
  <c r="H39" i="9"/>
  <c r="BR41" i="9"/>
  <c r="AE44" i="9"/>
  <c r="AX46" i="9"/>
  <c r="BH48" i="9"/>
  <c r="BR50" i="9"/>
  <c r="CB52" i="9"/>
  <c r="I55" i="9"/>
  <c r="AN13" i="9"/>
  <c r="CK21" i="9"/>
  <c r="BF28" i="9"/>
  <c r="BC32" i="9"/>
  <c r="BO35" i="9"/>
  <c r="BD38" i="9"/>
  <c r="CH40" i="9"/>
  <c r="AM43" i="9"/>
  <c r="AZ45" i="9"/>
  <c r="AX47" i="9"/>
  <c r="AV49" i="9"/>
  <c r="AT51" i="9"/>
  <c r="AR53" i="9"/>
  <c r="F18" i="9"/>
  <c r="BD13" i="9"/>
  <c r="AV21" i="9"/>
  <c r="BQ13" i="9"/>
  <c r="AL20" i="9"/>
  <c r="S26" i="9"/>
  <c r="AY20" i="9"/>
  <c r="AS26" i="9"/>
  <c r="BA19" i="9"/>
  <c r="AU25" i="9"/>
  <c r="CH23" i="9"/>
  <c r="BZ30" i="9"/>
  <c r="AE21" i="9"/>
  <c r="AI29" i="9"/>
  <c r="BP20" i="9"/>
  <c r="CG28" i="9"/>
  <c r="CG25" i="9"/>
  <c r="BF33" i="9"/>
  <c r="BJ17" i="9"/>
  <c r="AL26" i="9"/>
  <c r="C33" i="9"/>
  <c r="BU15" i="9"/>
  <c r="CI25" i="9"/>
  <c r="BO23" i="9"/>
  <c r="BE32" i="9"/>
  <c r="H37" i="9"/>
  <c r="BZ41" i="9"/>
  <c r="BO18" i="9"/>
  <c r="H29" i="9"/>
  <c r="AQ33" i="9"/>
  <c r="CD37" i="9"/>
  <c r="R41" i="9"/>
  <c r="G45" i="9"/>
  <c r="S21" i="9"/>
  <c r="CH29" i="9"/>
  <c r="I34" i="9"/>
  <c r="AI38" i="9"/>
  <c r="AN21" i="9"/>
  <c r="BH30" i="9"/>
  <c r="I35" i="9"/>
  <c r="CH38" i="9"/>
  <c r="CD42" i="9"/>
  <c r="BV45" i="9"/>
  <c r="BG48" i="9"/>
  <c r="BP51" i="9"/>
  <c r="CL53" i="9"/>
  <c r="AM56" i="9"/>
  <c r="BF18" i="9"/>
  <c r="J27" i="9"/>
  <c r="BB32" i="9"/>
  <c r="J36" i="9"/>
  <c r="AP39" i="9"/>
  <c r="CF41" i="9"/>
  <c r="AT44" i="9"/>
  <c r="BJ46" i="9"/>
  <c r="BT48" i="9"/>
  <c r="CD50" i="9"/>
  <c r="R53" i="9"/>
  <c r="AO55" i="9"/>
  <c r="CK13" i="9"/>
  <c r="BL22" i="9"/>
  <c r="CJ28" i="9"/>
  <c r="BZ32" i="9"/>
  <c r="CJ35" i="9"/>
  <c r="BV38" i="9"/>
  <c r="G41" i="9"/>
  <c r="BC43" i="9"/>
  <c r="BL45" i="9"/>
  <c r="BJ47" i="9"/>
  <c r="BH49" i="9"/>
  <c r="BF51" i="9"/>
  <c r="BD53" i="9"/>
  <c r="AV16" i="9"/>
  <c r="BL26" i="9"/>
  <c r="I32" i="9"/>
  <c r="AS36" i="9"/>
  <c r="CF39" i="9"/>
  <c r="CQ42" i="9"/>
  <c r="CG45" i="9"/>
  <c r="E19" i="9"/>
  <c r="BL17" i="9"/>
  <c r="CA15" i="9"/>
  <c r="BF24" i="9"/>
  <c r="BW20" i="9"/>
  <c r="BQ15" i="9"/>
  <c r="E14" i="9"/>
  <c r="CC27" i="9"/>
  <c r="BV23" i="9"/>
  <c r="AZ14" i="9"/>
  <c r="CI14" i="9"/>
  <c r="BH31" i="9"/>
  <c r="AS18" i="9"/>
  <c r="CK29" i="9"/>
  <c r="CO17" i="9"/>
  <c r="BO19" i="9"/>
  <c r="H33" i="9"/>
  <c r="AR39" i="9"/>
  <c r="R21" i="9"/>
  <c r="CB31" i="9"/>
  <c r="CQ37" i="9"/>
  <c r="CL42" i="9"/>
  <c r="BI24" i="9"/>
  <c r="BI32" i="9"/>
  <c r="AU38" i="9"/>
  <c r="BV26" i="9"/>
  <c r="AV35" i="9"/>
  <c r="BR40" i="9"/>
  <c r="E46" i="9"/>
  <c r="CP49" i="9"/>
  <c r="I54" i="9"/>
  <c r="CJ13" i="9"/>
  <c r="R28" i="9"/>
  <c r="CA33" i="9"/>
  <c r="BF39" i="9"/>
  <c r="D43" i="9"/>
  <c r="BV46" i="9"/>
  <c r="BS49" i="9"/>
  <c r="AQ53" i="9"/>
  <c r="H56" i="9"/>
  <c r="AQ23" i="9"/>
  <c r="BL30" i="9"/>
  <c r="S36" i="9"/>
  <c r="BU39" i="9"/>
  <c r="BP43" i="9"/>
  <c r="AY46" i="9"/>
  <c r="BT49" i="9"/>
  <c r="AS52" i="9"/>
  <c r="BY14" i="9"/>
  <c r="AI27" i="9"/>
  <c r="AL33" i="9"/>
  <c r="CK37" i="9"/>
  <c r="BV41" i="9"/>
  <c r="BC45" i="9"/>
  <c r="BF48" i="9"/>
  <c r="AW51" i="9"/>
  <c r="AK54" i="9"/>
  <c r="CE56" i="9"/>
  <c r="D59" i="9"/>
  <c r="AH61" i="9"/>
  <c r="S63" i="9"/>
  <c r="CA18" i="9"/>
  <c r="CF27" i="9"/>
  <c r="E33" i="9"/>
  <c r="S37" i="9"/>
  <c r="BG40" i="9"/>
  <c r="BQ43" i="9"/>
  <c r="AZ46" i="9"/>
  <c r="E49" i="9"/>
  <c r="BS51" i="9"/>
  <c r="AR54" i="9"/>
  <c r="BU56" i="9"/>
  <c r="BY58" i="9"/>
  <c r="BW60" i="9"/>
  <c r="BU62" i="9"/>
  <c r="CP15" i="9"/>
  <c r="AV26" i="9"/>
  <c r="CI31" i="9"/>
  <c r="AH36" i="9"/>
  <c r="BW39" i="9"/>
  <c r="CH42" i="9"/>
  <c r="BZ45" i="9"/>
  <c r="AY48" i="9"/>
  <c r="D51" i="9"/>
  <c r="BR53" i="9"/>
  <c r="S56" i="9"/>
  <c r="AP58" i="9"/>
  <c r="AN60" i="9"/>
  <c r="H21" i="9"/>
  <c r="CQ30" i="9"/>
  <c r="BV36" i="9"/>
  <c r="AL41" i="9"/>
  <c r="AQ45" i="9"/>
  <c r="CA48" i="9"/>
  <c r="AP52" i="9"/>
  <c r="BU55" i="9"/>
  <c r="BL58" i="9"/>
  <c r="BW15" i="9"/>
  <c r="AL28" i="9"/>
  <c r="BV34" i="9"/>
  <c r="BN39" i="9"/>
  <c r="CD43" i="9"/>
  <c r="BB47" i="9"/>
  <c r="CL50" i="9"/>
  <c r="BD54" i="9"/>
  <c r="BK57" i="9"/>
  <c r="AJ60" i="9"/>
  <c r="BR62" i="9"/>
  <c r="CG64" i="9"/>
  <c r="CE66" i="9"/>
  <c r="CC68" i="9"/>
  <c r="CA70" i="9"/>
  <c r="BY72" i="9"/>
  <c r="BW74" i="9"/>
  <c r="BU76" i="9"/>
  <c r="BS78" i="9"/>
  <c r="BQ80" i="9"/>
  <c r="BW14" i="9"/>
  <c r="BN27" i="9"/>
  <c r="AL34" i="9"/>
  <c r="AT39" i="9"/>
  <c r="BG43" i="9"/>
  <c r="AE47" i="9"/>
  <c r="BT50" i="9"/>
  <c r="AI54" i="9"/>
  <c r="AV57" i="9"/>
  <c r="CP59" i="9"/>
  <c r="BD62" i="9"/>
  <c r="BV64" i="9"/>
  <c r="BT66" i="9"/>
  <c r="BR68" i="9"/>
  <c r="BP70" i="9"/>
  <c r="BN72" i="9"/>
  <c r="BL74" i="9"/>
  <c r="BJ76" i="9"/>
  <c r="BH78" i="9"/>
  <c r="BI13" i="9"/>
  <c r="C27" i="9"/>
  <c r="CF33" i="9"/>
  <c r="CQ38" i="9"/>
  <c r="AI43" i="9"/>
  <c r="CK46" i="9"/>
  <c r="AZ50" i="9"/>
  <c r="CJ53" i="9"/>
  <c r="AH57" i="9"/>
  <c r="CB59" i="9"/>
  <c r="AQ62" i="9"/>
  <c r="BK64" i="9"/>
  <c r="BI66" i="9"/>
  <c r="BG68" i="9"/>
  <c r="BE70" i="9"/>
  <c r="BP29" i="9"/>
  <c r="AP38" i="9"/>
  <c r="BI44" i="9"/>
  <c r="CG49" i="9"/>
  <c r="G55" i="9"/>
  <c r="AW59" i="9"/>
  <c r="CB62" i="9"/>
  <c r="AP25" i="9"/>
  <c r="BY35" i="9"/>
  <c r="BI42" i="9"/>
  <c r="J48" i="9"/>
  <c r="AW53" i="9"/>
  <c r="G58" i="9"/>
  <c r="CA61" i="9"/>
  <c r="AS22" i="9"/>
  <c r="BH34" i="9"/>
  <c r="BL41" i="9"/>
  <c r="AS47" i="9"/>
  <c r="BL52" i="9"/>
  <c r="BU19" i="9"/>
  <c r="BX17" i="9"/>
  <c r="CM15" i="9"/>
  <c r="AE25" i="9"/>
  <c r="AX21" i="9"/>
  <c r="CC15" i="9"/>
  <c r="AU14" i="9"/>
  <c r="BD28" i="9"/>
  <c r="CL23" i="9"/>
  <c r="BJ15" i="9"/>
  <c r="AY16" i="9"/>
  <c r="BV31" i="9"/>
  <c r="D19" i="9"/>
  <c r="AV30" i="9"/>
  <c r="BU18" i="9"/>
  <c r="BQ20" i="9"/>
  <c r="AP33" i="9"/>
  <c r="BD39" i="9"/>
  <c r="BN21" i="9"/>
  <c r="D32" i="9"/>
  <c r="AH38" i="9"/>
  <c r="I43" i="9"/>
  <c r="D25" i="9"/>
  <c r="BW32" i="9"/>
  <c r="BG38" i="9"/>
  <c r="I27" i="9"/>
  <c r="BM35" i="9"/>
  <c r="CF40" i="9"/>
  <c r="AK46" i="9"/>
  <c r="AE50" i="9"/>
  <c r="AO54" i="9"/>
  <c r="BG14" i="9"/>
  <c r="BE28" i="9"/>
  <c r="E34" i="9"/>
  <c r="BT39" i="9"/>
  <c r="AL43" i="9"/>
  <c r="CH46" i="9"/>
  <c r="CE49" i="9"/>
  <c r="BC53" i="9"/>
  <c r="AN56" i="9"/>
  <c r="CC23" i="9"/>
  <c r="CJ30" i="9"/>
  <c r="AV36" i="9"/>
  <c r="CI39" i="9"/>
  <c r="CC43" i="9"/>
  <c r="BK46" i="9"/>
  <c r="CF49" i="9"/>
  <c r="BE52" i="9"/>
  <c r="BH15" i="9"/>
  <c r="BP27" i="9"/>
  <c r="BN33" i="9"/>
  <c r="AL38" i="9"/>
  <c r="CO41" i="9"/>
  <c r="BR45" i="9"/>
  <c r="BX48" i="9"/>
  <c r="BL51" i="9"/>
  <c r="AZ54" i="9"/>
  <c r="D57" i="9"/>
  <c r="AJ59" i="9"/>
  <c r="AT61" i="9"/>
  <c r="AR63" i="9"/>
  <c r="BG19" i="9"/>
  <c r="AS28" i="9"/>
  <c r="AX33" i="9"/>
  <c r="AY37" i="9"/>
  <c r="BX40" i="9"/>
  <c r="CG43" i="9"/>
  <c r="BO46" i="9"/>
  <c r="AN49" i="9"/>
  <c r="CH51" i="9"/>
  <c r="BG54" i="9"/>
  <c r="CK56" i="9"/>
  <c r="CK58" i="9"/>
  <c r="CI60" i="9"/>
  <c r="CG62" i="9"/>
  <c r="CH16" i="9"/>
  <c r="CJ26" i="9"/>
  <c r="AU32" i="9"/>
  <c r="BE36" i="9"/>
  <c r="CP39" i="9"/>
  <c r="S43" i="9"/>
  <c r="CO45" i="9"/>
  <c r="BN48" i="9"/>
  <c r="AM51" i="9"/>
  <c r="CG53" i="9"/>
  <c r="AT56" i="9"/>
  <c r="BB58" i="9"/>
  <c r="AZ60" i="9"/>
  <c r="AY22" i="9"/>
  <c r="BO31" i="9"/>
  <c r="AJ37" i="9"/>
  <c r="BM41" i="9"/>
  <c r="BN45" i="9"/>
  <c r="I49" i="9"/>
  <c r="BM52" i="9"/>
  <c r="CP55" i="9"/>
  <c r="CC58" i="9"/>
  <c r="CI16" i="9"/>
  <c r="BY28" i="9"/>
  <c r="AJ35" i="9"/>
  <c r="CQ39" i="9"/>
  <c r="R44" i="9"/>
  <c r="BY47" i="9"/>
  <c r="AN51" i="9"/>
  <c r="BX54" i="9"/>
  <c r="CB57" i="9"/>
  <c r="BA60" i="9"/>
  <c r="CF62" i="9"/>
  <c r="D65" i="9"/>
  <c r="CQ66" i="9"/>
  <c r="CO68" i="9"/>
  <c r="CM70" i="9"/>
  <c r="CK72" i="9"/>
  <c r="CI74" i="9"/>
  <c r="CG76" i="9"/>
  <c r="CE78" i="9"/>
  <c r="CC80" i="9"/>
  <c r="BX15" i="9"/>
  <c r="AM28" i="9"/>
  <c r="BW34" i="9"/>
  <c r="BO39" i="9"/>
  <c r="CE43" i="9"/>
  <c r="BC47" i="9"/>
  <c r="CM50" i="9"/>
  <c r="BE54" i="9"/>
  <c r="BL57" i="9"/>
  <c r="AK60" i="9"/>
  <c r="BS62" i="9"/>
  <c r="CH64" i="9"/>
  <c r="CF66" i="9"/>
  <c r="CD68" i="9"/>
  <c r="CB70" i="9"/>
  <c r="BZ72" i="9"/>
  <c r="BX74" i="9"/>
  <c r="BV76" i="9"/>
  <c r="BT78" i="9"/>
  <c r="BX14" i="9"/>
  <c r="BO27" i="9"/>
  <c r="AM34" i="9"/>
  <c r="AU39" i="9"/>
  <c r="CG19" i="9"/>
  <c r="CJ17" i="9"/>
  <c r="J16" i="9"/>
  <c r="AS25" i="9"/>
  <c r="BJ21" i="9"/>
  <c r="CO15" i="9"/>
  <c r="BL14" i="9"/>
  <c r="BP28" i="9"/>
  <c r="AK24" i="9"/>
  <c r="CF15" i="9"/>
  <c r="CC16" i="9"/>
  <c r="CJ31" i="9"/>
  <c r="CD19" i="9"/>
  <c r="BJ30" i="9"/>
  <c r="CE19" i="9"/>
  <c r="J21" i="9"/>
  <c r="BD33" i="9"/>
  <c r="BP39" i="9"/>
  <c r="S22" i="9"/>
  <c r="AO32" i="9"/>
  <c r="BR38" i="9"/>
  <c r="AO43" i="9"/>
  <c r="AY25" i="9"/>
  <c r="CK32" i="9"/>
  <c r="BS38" i="9"/>
  <c r="AZ27" i="9"/>
  <c r="CH35" i="9"/>
  <c r="E41" i="9"/>
  <c r="AW46" i="9"/>
  <c r="AS50" i="9"/>
  <c r="BA54" i="9"/>
  <c r="AK15" i="9"/>
  <c r="CI28" i="9"/>
  <c r="AU34" i="9"/>
  <c r="CH39" i="9"/>
  <c r="BB43" i="9"/>
  <c r="AK47" i="9"/>
  <c r="CQ49" i="9"/>
  <c r="BO53" i="9"/>
  <c r="AZ56" i="9"/>
  <c r="AZ24" i="9"/>
  <c r="AL31" i="9"/>
  <c r="BP36" i="9"/>
  <c r="H40" i="9"/>
  <c r="CP43" i="9"/>
  <c r="BW46" i="9"/>
  <c r="C50" i="9"/>
  <c r="BQ52" i="9"/>
  <c r="AW17" i="9"/>
  <c r="I28" i="9"/>
  <c r="CM33" i="9"/>
  <c r="BJ38" i="9"/>
  <c r="BG42" i="9"/>
  <c r="J46" i="9"/>
  <c r="CM48" i="9"/>
  <c r="CA51" i="9"/>
  <c r="BR54" i="9"/>
  <c r="AL57" i="9"/>
  <c r="AV59" i="9"/>
  <c r="BF61" i="9"/>
  <c r="BD63" i="9"/>
  <c r="AU20" i="9"/>
  <c r="BW28" i="9"/>
  <c r="BW33" i="9"/>
  <c r="BV37" i="9"/>
  <c r="CQ40" i="9"/>
  <c r="I44" i="9"/>
  <c r="CD46" i="9"/>
  <c r="BC49" i="9"/>
  <c r="H52" i="9"/>
  <c r="BV54" i="9"/>
  <c r="J57" i="9"/>
  <c r="H59" i="9"/>
  <c r="F61" i="9"/>
  <c r="D63" i="9"/>
  <c r="BV17" i="9"/>
  <c r="AV27" i="9"/>
  <c r="BQ32" i="9"/>
  <c r="CB36" i="9"/>
  <c r="AL40" i="9"/>
  <c r="AW43" i="9"/>
  <c r="AI46" i="9"/>
  <c r="CC48" i="9"/>
  <c r="BB51" i="9"/>
  <c r="G54" i="9"/>
  <c r="BH56" i="9"/>
  <c r="BN58" i="9"/>
  <c r="BL60" i="9"/>
  <c r="BD23" i="9"/>
  <c r="G32" i="9"/>
  <c r="BM37" i="9"/>
  <c r="CN41" i="9"/>
  <c r="CF45" i="9"/>
  <c r="AX49" i="9"/>
  <c r="CH52" i="9"/>
  <c r="AL56" i="9"/>
  <c r="C59" i="9"/>
  <c r="D18" i="9"/>
  <c r="AZ29" i="9"/>
  <c r="BL35" i="9"/>
  <c r="AU40" i="9"/>
  <c r="BB44" i="9"/>
  <c r="CQ47" i="9"/>
  <c r="BI51" i="9"/>
  <c r="C55" i="9"/>
  <c r="CQ57" i="9"/>
  <c r="BP60" i="9"/>
  <c r="F63" i="9"/>
  <c r="AJ65" i="9"/>
  <c r="AH67" i="9"/>
  <c r="S69" i="9"/>
  <c r="J71" i="9"/>
  <c r="H73" i="9"/>
  <c r="F75" i="9"/>
  <c r="D77" i="9"/>
  <c r="CQ78" i="9"/>
  <c r="CO80" i="9"/>
  <c r="CQ16" i="9"/>
  <c r="CK28" i="9"/>
  <c r="AK35" i="9"/>
  <c r="C40" i="9"/>
  <c r="AI44" i="9"/>
  <c r="BZ47" i="9"/>
  <c r="AO51" i="9"/>
  <c r="CB54" i="9"/>
  <c r="CC57" i="9"/>
  <c r="BB60" i="9"/>
  <c r="CH62" i="9"/>
  <c r="E65" i="9"/>
  <c r="C67" i="9"/>
  <c r="CP68" i="9"/>
  <c r="CN70" i="9"/>
  <c r="CL72" i="9"/>
  <c r="CJ74" i="9"/>
  <c r="CH76" i="9"/>
  <c r="CF78" i="9"/>
  <c r="CD15" i="9"/>
  <c r="AN28" i="9"/>
  <c r="BX34" i="9"/>
  <c r="BR39" i="9"/>
  <c r="CF43" i="9"/>
  <c r="D20" i="9"/>
  <c r="G18" i="9"/>
  <c r="AP16" i="9"/>
  <c r="BE25" i="9"/>
  <c r="BV21" i="9"/>
  <c r="S16" i="9"/>
  <c r="CH14" i="9"/>
  <c r="CB28" i="9"/>
  <c r="BA24" i="9"/>
  <c r="AE16" i="9"/>
  <c r="AH17" i="9"/>
  <c r="J32" i="9"/>
  <c r="AH20" i="9"/>
  <c r="BX30" i="9"/>
  <c r="AI20" i="9"/>
  <c r="BM21" i="9"/>
  <c r="BT33" i="9"/>
  <c r="CB39" i="9"/>
  <c r="BP22" i="9"/>
  <c r="BF32" i="9"/>
  <c r="CD38" i="9"/>
  <c r="BA43" i="9"/>
  <c r="CA25" i="9"/>
  <c r="AR33" i="9"/>
  <c r="AL13" i="9"/>
  <c r="CB27" i="9"/>
  <c r="I36" i="9"/>
  <c r="AM41" i="9"/>
  <c r="BI46" i="9"/>
  <c r="BE50" i="9"/>
  <c r="BM54" i="9"/>
  <c r="CH15" i="9"/>
  <c r="AK29" i="9"/>
  <c r="BL34" i="9"/>
  <c r="G40" i="9"/>
  <c r="BO43" i="9"/>
  <c r="AW47" i="9"/>
  <c r="AH50" i="9"/>
  <c r="CA53" i="9"/>
  <c r="BL56" i="9"/>
  <c r="G25" i="9"/>
  <c r="BG31" i="9"/>
  <c r="CF36" i="9"/>
  <c r="AP40" i="9"/>
  <c r="AH44" i="9"/>
  <c r="CI46" i="9"/>
  <c r="AI50" i="9"/>
  <c r="CC52" i="9"/>
  <c r="AK18" i="9"/>
  <c r="BQ28" i="9"/>
  <c r="AN34" i="9"/>
  <c r="CB38" i="9"/>
  <c r="BX42" i="9"/>
  <c r="AS46" i="9"/>
  <c r="AE49" i="9"/>
  <c r="D52" i="9"/>
  <c r="CG54" i="9"/>
  <c r="AX57" i="9"/>
  <c r="BH59" i="9"/>
  <c r="BR61" i="9"/>
  <c r="BP63" i="9"/>
  <c r="AZ21" i="9"/>
  <c r="AM29" i="9"/>
  <c r="J34" i="9"/>
  <c r="G38" i="9"/>
  <c r="AR41" i="9"/>
  <c r="AV44" i="9"/>
  <c r="G47" i="9"/>
  <c r="BU49" i="9"/>
  <c r="AT52" i="9"/>
  <c r="CM54" i="9"/>
  <c r="AP57" i="9"/>
  <c r="AN59" i="9"/>
  <c r="AL61" i="9"/>
  <c r="AJ63" i="9"/>
  <c r="CB18" i="9"/>
  <c r="CI27" i="9"/>
  <c r="F33" i="9"/>
  <c r="AE37" i="9"/>
  <c r="BH40" i="9"/>
  <c r="BR43" i="9"/>
  <c r="BA46" i="9"/>
  <c r="F49" i="9"/>
  <c r="BT51" i="9"/>
  <c r="AS54" i="9"/>
  <c r="BV56" i="9"/>
  <c r="BZ58" i="9"/>
  <c r="BX60" i="9"/>
  <c r="BP24" i="9"/>
  <c r="BO32" i="9"/>
  <c r="CO37" i="9"/>
  <c r="AS42" i="9"/>
  <c r="AE46" i="9"/>
  <c r="BQ49" i="9"/>
  <c r="AI53" i="9"/>
  <c r="BF56" i="9"/>
  <c r="AM59" i="9"/>
  <c r="AS19" i="9"/>
  <c r="E30" i="9"/>
  <c r="F36" i="9"/>
  <c r="BU40" i="9"/>
  <c r="BZ44" i="9"/>
  <c r="AR48" i="9"/>
  <c r="CE51" i="9"/>
  <c r="AQ55" i="9"/>
  <c r="AL58" i="9"/>
  <c r="CF60" i="9"/>
  <c r="AN63" i="9"/>
  <c r="AV65" i="9"/>
  <c r="AT67" i="9"/>
  <c r="AR69" i="9"/>
  <c r="AP71" i="9"/>
  <c r="AN73" i="9"/>
  <c r="AL75" i="9"/>
  <c r="AJ77" i="9"/>
  <c r="AH79" i="9"/>
  <c r="S81" i="9"/>
  <c r="AI18" i="9"/>
  <c r="BA29" i="9"/>
  <c r="BU35" i="9"/>
  <c r="AV40" i="9"/>
  <c r="BC44" i="9"/>
  <c r="F48" i="9"/>
  <c r="BJ51" i="9"/>
  <c r="D55" i="9"/>
  <c r="C58" i="9"/>
  <c r="BQ60" i="9"/>
  <c r="G63" i="9"/>
  <c r="AK65" i="9"/>
  <c r="AI67" i="9"/>
  <c r="AE69" i="9"/>
  <c r="R71" i="9"/>
  <c r="I73" i="9"/>
  <c r="G75" i="9"/>
  <c r="E77" i="9"/>
  <c r="C79" i="9"/>
  <c r="C17" i="9"/>
  <c r="CL28" i="9"/>
  <c r="AL35" i="9"/>
  <c r="D40" i="9"/>
  <c r="AJ44" i="9"/>
  <c r="CA47" i="9"/>
  <c r="AP51" i="9"/>
  <c r="CC54" i="9"/>
  <c r="CD57" i="9"/>
  <c r="BC60" i="9"/>
  <c r="CI62" i="9"/>
  <c r="F65" i="9"/>
  <c r="D67" i="9"/>
  <c r="CQ68" i="9"/>
  <c r="AT16" i="9"/>
  <c r="F32" i="9"/>
  <c r="CD39" i="9"/>
  <c r="CE45" i="9"/>
  <c r="I51" i="9"/>
  <c r="AK56" i="9"/>
  <c r="AS60" i="9"/>
  <c r="AH22" i="9"/>
  <c r="AS24" i="9"/>
  <c r="CC14" i="9"/>
  <c r="BF14" i="9"/>
  <c r="AX17" i="9"/>
  <c r="CQ14" i="9"/>
  <c r="AH21" i="9"/>
  <c r="BF27" i="9"/>
  <c r="BL23" i="9"/>
  <c r="AE35" i="9"/>
  <c r="AJ27" i="9"/>
  <c r="AS38" i="9"/>
  <c r="BD24" i="9"/>
  <c r="BC35" i="9"/>
  <c r="AM45" i="9"/>
  <c r="BP30" i="9"/>
  <c r="CI13" i="9"/>
  <c r="AE32" i="9"/>
  <c r="C43" i="9"/>
  <c r="BS48" i="9"/>
  <c r="BY54" i="9"/>
  <c r="AP23" i="9"/>
  <c r="AU36" i="9"/>
  <c r="E42" i="9"/>
  <c r="BI47" i="9"/>
  <c r="CC51" i="9"/>
  <c r="BH14" i="9"/>
  <c r="AL29" i="9"/>
  <c r="G37" i="9"/>
  <c r="F42" i="9"/>
  <c r="BV47" i="9"/>
  <c r="BR51" i="9"/>
  <c r="CQ18" i="9"/>
  <c r="AP31" i="9"/>
  <c r="AV39" i="9"/>
  <c r="AO44" i="9"/>
  <c r="AY49" i="9"/>
  <c r="AU53" i="9"/>
  <c r="BJ57" i="9"/>
  <c r="BG60" i="9"/>
  <c r="CB63" i="9"/>
  <c r="BB25" i="9"/>
  <c r="AZ34" i="9"/>
  <c r="AZ39" i="9"/>
  <c r="BM44" i="9"/>
  <c r="S48" i="9"/>
  <c r="BI52" i="9"/>
  <c r="CL55" i="9"/>
  <c r="AZ59" i="9"/>
  <c r="E62" i="9"/>
  <c r="BH19" i="9"/>
  <c r="AK30" i="9"/>
  <c r="AZ37" i="9"/>
  <c r="CC41" i="9"/>
  <c r="BP46" i="9"/>
  <c r="R50" i="9"/>
  <c r="BH54" i="9"/>
  <c r="BO57" i="9"/>
  <c r="CJ60" i="9"/>
  <c r="BO28" i="9"/>
  <c r="AZ38" i="9"/>
  <c r="C44" i="9"/>
  <c r="CN49" i="9"/>
  <c r="BQ54" i="9"/>
  <c r="BD59" i="9"/>
  <c r="CB24" i="9"/>
  <c r="BF36" i="9"/>
  <c r="AY42" i="9"/>
  <c r="BO48" i="9"/>
  <c r="AO53" i="9"/>
  <c r="BC58" i="9"/>
  <c r="CG61" i="9"/>
  <c r="BH65" i="9"/>
  <c r="AE68" i="9"/>
  <c r="BB71" i="9"/>
  <c r="G74" i="9"/>
  <c r="AV77" i="9"/>
  <c r="CP79" i="9"/>
  <c r="AT19" i="9"/>
  <c r="AW32" i="9"/>
  <c r="BV40" i="9"/>
  <c r="CQ45" i="9"/>
  <c r="CF51" i="9"/>
  <c r="AV56" i="9"/>
  <c r="CG60" i="9"/>
  <c r="F64" i="9"/>
  <c r="AU67" i="9"/>
  <c r="CO69" i="9"/>
  <c r="AO73" i="9"/>
  <c r="CI75" i="9"/>
  <c r="AI79" i="9"/>
  <c r="CM22" i="9"/>
  <c r="BV35" i="9"/>
  <c r="BY41" i="9"/>
  <c r="BN46" i="9"/>
  <c r="CN50" i="9"/>
  <c r="AS55" i="9"/>
  <c r="BT58" i="9"/>
  <c r="BU61" i="9"/>
  <c r="AY64" i="9"/>
  <c r="CG66" i="9"/>
  <c r="AT69" i="9"/>
  <c r="BC23" i="9"/>
  <c r="AP36" i="9"/>
  <c r="CQ43" i="9"/>
  <c r="BW50" i="9"/>
  <c r="CQ56" i="9"/>
  <c r="BH61" i="9"/>
  <c r="BC18" i="9"/>
  <c r="BO33" i="9"/>
  <c r="BG41" i="9"/>
  <c r="BQ47" i="9"/>
  <c r="CC53" i="9"/>
  <c r="BW58" i="9"/>
  <c r="BL62" i="9"/>
  <c r="CK27" i="9"/>
  <c r="CH37" i="9"/>
  <c r="BP44" i="9"/>
  <c r="BA50" i="9"/>
  <c r="CO55" i="9"/>
  <c r="J60" i="9"/>
  <c r="AZ63" i="9"/>
  <c r="CO28" i="9"/>
  <c r="CI37" i="9"/>
  <c r="AL44" i="9"/>
  <c r="BL49" i="9"/>
  <c r="CE54" i="9"/>
  <c r="AH59" i="9"/>
  <c r="BP62" i="9"/>
  <c r="CL25" i="9"/>
  <c r="CO35" i="9"/>
  <c r="BV42" i="9"/>
  <c r="AO48" i="9"/>
  <c r="BH53" i="9"/>
  <c r="AT22" i="9"/>
  <c r="CO24" i="9"/>
  <c r="BD15" i="9"/>
  <c r="AE15" i="9"/>
  <c r="BT17" i="9"/>
  <c r="G16" i="9"/>
  <c r="AR22" i="9"/>
  <c r="AX28" i="9"/>
  <c r="AN24" i="9"/>
  <c r="AS35" i="9"/>
  <c r="BC27" i="9"/>
  <c r="BE38" i="9"/>
  <c r="CN24" i="9"/>
  <c r="BS35" i="9"/>
  <c r="AJ13" i="9"/>
  <c r="CG30" i="9"/>
  <c r="AR17" i="9"/>
  <c r="BA32" i="9"/>
  <c r="AK43" i="9"/>
  <c r="CE48" i="9"/>
  <c r="CK54" i="9"/>
  <c r="CB23" i="9"/>
  <c r="BN36" i="9"/>
  <c r="AM42" i="9"/>
  <c r="BU47" i="9"/>
  <c r="CO51" i="9"/>
  <c r="AL15" i="9"/>
  <c r="BK29" i="9"/>
  <c r="AU37" i="9"/>
  <c r="AN42" i="9"/>
  <c r="CH47" i="9"/>
  <c r="CD51" i="9"/>
  <c r="CQ19" i="9"/>
  <c r="BT31" i="9"/>
  <c r="BM39" i="9"/>
  <c r="BE44" i="9"/>
  <c r="BN49" i="9"/>
  <c r="BJ53" i="9"/>
  <c r="BV57" i="9"/>
  <c r="BS60" i="9"/>
  <c r="CN63" i="9"/>
  <c r="AP26" i="9"/>
  <c r="BY34" i="9"/>
  <c r="BV39" i="9"/>
  <c r="CC44" i="9"/>
  <c r="AX48" i="9"/>
  <c r="BX52" i="9"/>
  <c r="R56" i="9"/>
  <c r="BL59" i="9"/>
  <c r="AK62" i="9"/>
  <c r="BA20" i="9"/>
  <c r="BS30" i="9"/>
  <c r="BW37" i="9"/>
  <c r="H42" i="9"/>
  <c r="CE46" i="9"/>
  <c r="AW50" i="9"/>
  <c r="BW54" i="9"/>
  <c r="CA57" i="9"/>
  <c r="G61" i="9"/>
  <c r="AE29" i="9"/>
  <c r="CA38" i="9"/>
  <c r="AR44" i="9"/>
  <c r="AN50" i="9"/>
  <c r="CJ54" i="9"/>
  <c r="BS59" i="9"/>
  <c r="D26" i="9"/>
  <c r="CI36" i="9"/>
  <c r="CA42" i="9"/>
  <c r="CJ48" i="9"/>
  <c r="BK53" i="9"/>
  <c r="BR58" i="9"/>
  <c r="G62" i="9"/>
  <c r="BT65" i="9"/>
  <c r="AS68" i="9"/>
  <c r="BN71" i="9"/>
  <c r="AM74" i="9"/>
  <c r="BH77" i="9"/>
  <c r="AE80" i="9"/>
  <c r="BY20" i="9"/>
  <c r="CD32" i="9"/>
  <c r="H41" i="9"/>
  <c r="AQ46" i="9"/>
  <c r="AH52" i="9"/>
  <c r="BO56" i="9"/>
  <c r="I61" i="9"/>
  <c r="AL64" i="9"/>
  <c r="BG67" i="9"/>
  <c r="S70" i="9"/>
  <c r="BA73" i="9"/>
  <c r="F76" i="9"/>
  <c r="AU79" i="9"/>
  <c r="R24" i="9"/>
  <c r="H36" i="9"/>
  <c r="AE42" i="9"/>
  <c r="AH47" i="9"/>
  <c r="BK51" i="9"/>
  <c r="BN55" i="9"/>
  <c r="CJ58" i="9"/>
  <c r="CJ61" i="9"/>
  <c r="BW64" i="9"/>
  <c r="AJ67" i="9"/>
  <c r="BF69" i="9"/>
  <c r="AO25" i="9"/>
  <c r="CQ36" i="9"/>
  <c r="CM44" i="9"/>
  <c r="BM51" i="9"/>
  <c r="AY57" i="9"/>
  <c r="BZ61" i="9"/>
  <c r="AP20" i="9"/>
  <c r="AX34" i="9"/>
  <c r="CP41" i="9"/>
  <c r="BJ48" i="9"/>
  <c r="AM54" i="9"/>
  <c r="E59" i="9"/>
  <c r="CD62" i="9"/>
  <c r="CM28" i="9"/>
  <c r="AY38" i="9"/>
  <c r="AE45" i="9"/>
  <c r="CF50" i="9"/>
  <c r="AX56" i="9"/>
  <c r="BD60" i="9"/>
  <c r="BV63" i="9"/>
  <c r="CC29" i="9"/>
  <c r="BA38" i="9"/>
  <c r="BR44" i="9"/>
  <c r="CO49" i="9"/>
  <c r="AK55" i="9"/>
  <c r="BE59" i="9"/>
  <c r="CL62" i="9"/>
  <c r="AH27" i="9"/>
  <c r="BR36" i="9"/>
  <c r="AQ43" i="9"/>
  <c r="BW48" i="9"/>
  <c r="CP53" i="9"/>
  <c r="BF22" i="9"/>
  <c r="S25" i="9"/>
  <c r="BP15" i="9"/>
  <c r="AS15" i="9"/>
  <c r="CP17" i="9"/>
  <c r="AW16" i="9"/>
  <c r="BN22" i="9"/>
  <c r="BM28" i="9"/>
  <c r="BK24" i="9"/>
  <c r="BE35" i="9"/>
  <c r="BY27" i="9"/>
  <c r="CC38" i="9"/>
  <c r="AX25" i="9"/>
  <c r="CF35" i="9"/>
  <c r="BT13" i="9"/>
  <c r="H31" i="9"/>
  <c r="CE17" i="9"/>
  <c r="BX32" i="9"/>
  <c r="AY43" i="9"/>
  <c r="BF49" i="9"/>
  <c r="AZ55" i="9"/>
  <c r="AY24" i="9"/>
  <c r="CE36" i="9"/>
  <c r="BC42" i="9"/>
  <c r="CG47" i="9"/>
  <c r="S52" i="9"/>
  <c r="CI15" i="9"/>
  <c r="CN29" i="9"/>
  <c r="BK37" i="9"/>
  <c r="BD42" i="9"/>
  <c r="E48" i="9"/>
  <c r="CP51" i="9"/>
  <c r="CE20" i="9"/>
  <c r="BL32" i="9"/>
  <c r="AE40" i="9"/>
  <c r="BY44" i="9"/>
  <c r="CC49" i="9"/>
  <c r="BY53" i="9"/>
  <c r="E58" i="9"/>
  <c r="CE60" i="9"/>
  <c r="AV13" i="9"/>
  <c r="CI26" i="9"/>
  <c r="AH35" i="9"/>
  <c r="CM39" i="9"/>
  <c r="H45" i="9"/>
  <c r="BM48" i="9"/>
  <c r="CP52" i="9"/>
  <c r="AS56" i="9"/>
  <c r="BX59" i="9"/>
  <c r="AW62" i="9"/>
  <c r="BA21" i="9"/>
  <c r="D31" i="9"/>
  <c r="H38" i="9"/>
  <c r="AU42" i="9"/>
  <c r="H47" i="9"/>
  <c r="BL50" i="9"/>
  <c r="CN54" i="9"/>
  <c r="CM57" i="9"/>
  <c r="D14" i="9"/>
  <c r="CB29" i="9"/>
  <c r="AH39" i="9"/>
  <c r="BQ44" i="9"/>
  <c r="BJ50" i="9"/>
  <c r="AJ55" i="9"/>
  <c r="CI59" i="9"/>
  <c r="CK26" i="9"/>
  <c r="AV37" i="9"/>
  <c r="AE43" i="9"/>
  <c r="AK49" i="9"/>
  <c r="CH53" i="9"/>
  <c r="CH58" i="9"/>
  <c r="AO62" i="9"/>
  <c r="CF65" i="9"/>
  <c r="BE68" i="9"/>
  <c r="BZ71" i="9"/>
  <c r="AY74" i="9"/>
  <c r="BT77" i="9"/>
  <c r="AS80" i="9"/>
  <c r="CA21" i="9"/>
  <c r="AV33" i="9"/>
  <c r="AX41" i="9"/>
  <c r="BM46" i="9"/>
  <c r="AZ52" i="9"/>
  <c r="CG56" i="9"/>
  <c r="AQ61" i="9"/>
  <c r="AX64" i="9"/>
  <c r="BS67" i="9"/>
  <c r="AR70" i="9"/>
  <c r="BM73" i="9"/>
  <c r="AL76" i="9"/>
  <c r="BG79" i="9"/>
  <c r="J25" i="9"/>
  <c r="BH36" i="9"/>
  <c r="BF42" i="9"/>
  <c r="BD47" i="9"/>
  <c r="CG51" i="9"/>
  <c r="CE55" i="9"/>
  <c r="S59" i="9"/>
  <c r="I62" i="9"/>
  <c r="CI64" i="9"/>
  <c r="AV67" i="9"/>
  <c r="BR69" i="9"/>
  <c r="BG26" i="9"/>
  <c r="BL37" i="9"/>
  <c r="BD45" i="9"/>
  <c r="CQ51" i="9"/>
  <c r="BT57" i="9"/>
  <c r="C62" i="9"/>
  <c r="CN21" i="9"/>
  <c r="C35" i="9"/>
  <c r="F43" i="9"/>
  <c r="CO48" i="9"/>
  <c r="BS54" i="9"/>
  <c r="AX59" i="9"/>
  <c r="J63" i="9"/>
  <c r="BZ29" i="9"/>
  <c r="C39" i="9"/>
  <c r="BM45" i="9"/>
  <c r="AQ51" i="9"/>
  <c r="BZ56" i="9"/>
  <c r="BZ60" i="9"/>
  <c r="BU13" i="9"/>
  <c r="CA30" i="9"/>
  <c r="D39" i="9"/>
  <c r="AH45" i="9"/>
  <c r="BB50" i="9"/>
  <c r="BP55" i="9"/>
  <c r="CD59" i="9"/>
  <c r="AI63" i="9"/>
  <c r="G28" i="9"/>
  <c r="AL37" i="9"/>
  <c r="BW43" i="9"/>
  <c r="R49" i="9"/>
  <c r="AX54" i="9"/>
  <c r="CE58" i="9"/>
  <c r="G33" i="9"/>
  <c r="CK44" i="9"/>
  <c r="C54" i="9"/>
  <c r="S61" i="9"/>
  <c r="CP64" i="9"/>
  <c r="BO67" i="9"/>
  <c r="AN70" i="9"/>
  <c r="BS72" i="9"/>
  <c r="D75" i="9"/>
  <c r="AZ77" i="9"/>
  <c r="BZ79" i="9"/>
  <c r="CP81" i="9"/>
  <c r="CO21" i="9"/>
  <c r="BY39" i="9"/>
  <c r="BB49" i="9"/>
  <c r="CO57" i="9"/>
  <c r="BI63" i="9"/>
  <c r="AS66" i="9"/>
  <c r="CM68" i="9"/>
  <c r="BR22" i="9"/>
  <c r="AR25" i="9"/>
  <c r="CB15" i="9"/>
  <c r="BE15" i="9"/>
  <c r="AQ18" i="9"/>
  <c r="BS16" i="9"/>
  <c r="CJ22" i="9"/>
  <c r="CC28" i="9"/>
  <c r="CI24" i="9"/>
  <c r="BQ35" i="9"/>
  <c r="CQ27" i="9"/>
  <c r="S39" i="9"/>
  <c r="BZ25" i="9"/>
  <c r="D36" i="9"/>
  <c r="H14" i="9"/>
  <c r="AV31" i="9"/>
  <c r="BE18" i="9"/>
  <c r="CO32" i="9"/>
  <c r="BN43" i="9"/>
  <c r="BR49" i="9"/>
  <c r="BL55" i="9"/>
  <c r="F25" i="9"/>
  <c r="F37" i="9"/>
  <c r="BQ42" i="9"/>
  <c r="D48" i="9"/>
  <c r="AR52" i="9"/>
  <c r="BI16" i="9"/>
  <c r="AO30" i="9"/>
  <c r="CB37" i="9"/>
  <c r="BR42" i="9"/>
  <c r="AK48" i="9"/>
  <c r="AE52" i="9"/>
  <c r="CC21" i="9"/>
  <c r="CH32" i="9"/>
  <c r="AX40" i="9"/>
  <c r="CO44" i="9"/>
  <c r="F50" i="9"/>
  <c r="CQ53" i="9"/>
  <c r="AK58" i="9"/>
  <c r="CQ60" i="9"/>
  <c r="AM14" i="9"/>
  <c r="AU27" i="9"/>
  <c r="BG35" i="9"/>
  <c r="AK40" i="9"/>
  <c r="AR45" i="9"/>
  <c r="CB48" i="9"/>
  <c r="AJ53" i="9"/>
  <c r="BG56" i="9"/>
  <c r="CJ59" i="9"/>
  <c r="BI62" i="9"/>
  <c r="AO22" i="9"/>
  <c r="BB31" i="9"/>
  <c r="AW38" i="9"/>
  <c r="BL42" i="9"/>
  <c r="AQ47" i="9"/>
  <c r="CA50" i="9"/>
  <c r="AE55" i="9"/>
  <c r="J58" i="9"/>
  <c r="AX15" i="9"/>
  <c r="BA30" i="9"/>
  <c r="BI39" i="9"/>
  <c r="CN44" i="9"/>
  <c r="CG50" i="9"/>
  <c r="BC55" i="9"/>
  <c r="R60" i="9"/>
  <c r="BM27" i="9"/>
  <c r="BX37" i="9"/>
  <c r="BF43" i="9"/>
  <c r="BE49" i="9"/>
  <c r="AH54" i="9"/>
  <c r="J59" i="9"/>
  <c r="BC62" i="9"/>
  <c r="C66" i="9"/>
  <c r="BQ68" i="9"/>
  <c r="CL71" i="9"/>
  <c r="BK74" i="9"/>
  <c r="CF77" i="9"/>
  <c r="BE80" i="9"/>
  <c r="CL22" i="9"/>
  <c r="CC33" i="9"/>
  <c r="BX41" i="9"/>
  <c r="CJ46" i="9"/>
  <c r="BV52" i="9"/>
  <c r="AE57" i="9"/>
  <c r="BE61" i="9"/>
  <c r="BJ64" i="9"/>
  <c r="CE67" i="9"/>
  <c r="BD70" i="9"/>
  <c r="BY73" i="9"/>
  <c r="AX76" i="9"/>
  <c r="BS79" i="9"/>
  <c r="F26" i="9"/>
  <c r="CO36" i="9"/>
  <c r="CC42" i="9"/>
  <c r="G48" i="9"/>
  <c r="AI52" i="9"/>
  <c r="J56" i="9"/>
  <c r="AU59" i="9"/>
  <c r="BF62" i="9"/>
  <c r="AL65" i="9"/>
  <c r="BH67" i="9"/>
  <c r="CD69" i="9"/>
  <c r="BR27" i="9"/>
  <c r="BZ38" i="9"/>
  <c r="AT46" i="9"/>
  <c r="BF52" i="9"/>
  <c r="F58" i="9"/>
  <c r="AR62" i="9"/>
  <c r="BX23" i="9"/>
  <c r="AZ36" i="9"/>
  <c r="BK43" i="9"/>
  <c r="AZ49" i="9"/>
  <c r="J55" i="9"/>
  <c r="BU59" i="9"/>
  <c r="AW63" i="9"/>
  <c r="BY30" i="9"/>
  <c r="BH39" i="9"/>
  <c r="D46" i="9"/>
  <c r="BV51" i="9"/>
  <c r="AI57" i="9"/>
  <c r="D61" i="9"/>
  <c r="AY15" i="9"/>
  <c r="BP31" i="9"/>
  <c r="BJ39" i="9"/>
  <c r="BO45" i="9"/>
  <c r="CH50" i="9"/>
  <c r="CQ55" i="9"/>
  <c r="S60" i="9"/>
  <c r="BA63" i="9"/>
  <c r="CP28" i="9"/>
  <c r="CJ37" i="9"/>
  <c r="AM44" i="9"/>
  <c r="BM49" i="9"/>
  <c r="CF54" i="9"/>
  <c r="AI59" i="9"/>
  <c r="AJ34" i="9"/>
  <c r="CA45" i="9"/>
  <c r="BT54" i="9"/>
  <c r="BC61" i="9"/>
  <c r="AM65" i="9"/>
  <c r="CG67" i="9"/>
  <c r="BF70" i="9"/>
  <c r="CG72" i="9"/>
  <c r="AN75" i="9"/>
  <c r="BN77" i="9"/>
  <c r="CN79" i="9"/>
  <c r="AH82" i="9"/>
  <c r="BZ24" i="9"/>
  <c r="BN40" i="9"/>
  <c r="AL50" i="9"/>
  <c r="BK58" i="9"/>
  <c r="CD63" i="9"/>
  <c r="BK66" i="9"/>
  <c r="AJ69" i="9"/>
  <c r="BU71" i="9"/>
  <c r="F74" i="9"/>
  <c r="BB76" i="9"/>
  <c r="CB78" i="9"/>
  <c r="I81" i="9"/>
  <c r="AI83" i="9"/>
  <c r="AE85" i="9"/>
  <c r="BV16" i="9"/>
  <c r="I38" i="9"/>
  <c r="AH48" i="9"/>
  <c r="CO56" i="9"/>
  <c r="CA62" i="9"/>
  <c r="CM65" i="9"/>
  <c r="BL68" i="9"/>
  <c r="AH71" i="9"/>
  <c r="BH73" i="9"/>
  <c r="BN15" i="9"/>
  <c r="BU21" i="9"/>
  <c r="AZ20" i="9"/>
  <c r="BK13" i="9"/>
  <c r="AJ26" i="9"/>
  <c r="BB37" i="9"/>
  <c r="BN20" i="9"/>
  <c r="F35" i="9"/>
  <c r="AT29" i="9"/>
  <c r="CM41" i="9"/>
  <c r="H35" i="9"/>
  <c r="CH30" i="9"/>
  <c r="CN43" i="9"/>
  <c r="BC52" i="9"/>
  <c r="BJ29" i="9"/>
  <c r="AO40" i="9"/>
  <c r="CF48" i="9"/>
  <c r="BA55" i="9"/>
  <c r="D33" i="9"/>
  <c r="AO41" i="9"/>
  <c r="AW48" i="9"/>
  <c r="AQ54" i="9"/>
  <c r="BP34" i="9"/>
  <c r="AR43" i="9"/>
  <c r="AO50" i="9"/>
  <c r="E56" i="9"/>
  <c r="CD61" i="9"/>
  <c r="AN22" i="9"/>
  <c r="CA35" i="9"/>
  <c r="BK42" i="9"/>
  <c r="CJ49" i="9"/>
  <c r="S55" i="9"/>
  <c r="G60" i="9"/>
  <c r="C64" i="9"/>
  <c r="AY33" i="9"/>
  <c r="BY40" i="9"/>
  <c r="BF47" i="9"/>
  <c r="BY52" i="9"/>
  <c r="CL58" i="9"/>
  <c r="BW25" i="9"/>
  <c r="CE39" i="9"/>
  <c r="BO47" i="9"/>
  <c r="CA56" i="9"/>
  <c r="BB20" i="9"/>
  <c r="S38" i="9"/>
  <c r="AP46" i="9"/>
  <c r="BJ55" i="9"/>
  <c r="H61" i="9"/>
  <c r="AI66" i="9"/>
  <c r="R70" i="9"/>
  <c r="AX75" i="9"/>
  <c r="AT79" i="9"/>
  <c r="J24" i="9"/>
  <c r="CF37" i="9"/>
  <c r="AS48" i="9"/>
  <c r="AR55" i="9"/>
  <c r="BT61" i="9"/>
  <c r="D66" i="9"/>
  <c r="AQ71" i="9"/>
  <c r="AM75" i="9"/>
  <c r="CE79" i="9"/>
  <c r="BZ31" i="9"/>
  <c r="BH43" i="9"/>
  <c r="BJ49" i="9"/>
  <c r="AW56" i="9"/>
  <c r="CH60" i="9"/>
  <c r="AX65" i="9"/>
  <c r="AU68" i="9"/>
  <c r="BL28" i="9"/>
  <c r="CK41" i="9"/>
  <c r="CG52" i="9"/>
  <c r="D60" i="9"/>
  <c r="BY26" i="9"/>
  <c r="AX39" i="9"/>
  <c r="CH49" i="9"/>
  <c r="E57" i="9"/>
  <c r="BJ13" i="9"/>
  <c r="AM35" i="9"/>
  <c r="BC46" i="9"/>
  <c r="AU54" i="9"/>
  <c r="AU61" i="9"/>
  <c r="AP24" i="9"/>
  <c r="I40" i="9"/>
  <c r="CC47" i="9"/>
  <c r="BA56" i="9"/>
  <c r="BN61" i="9"/>
  <c r="CO29" i="9"/>
  <c r="BM40" i="9"/>
  <c r="D50" i="9"/>
  <c r="CC56" i="9"/>
  <c r="AO27" i="9"/>
  <c r="AS43" i="9"/>
  <c r="AX55" i="9"/>
  <c r="BW62" i="9"/>
  <c r="AR66" i="9"/>
  <c r="AX69" i="9"/>
  <c r="AQ72" i="9"/>
  <c r="BB75" i="9"/>
  <c r="AK78" i="9"/>
  <c r="CJ80" i="9"/>
  <c r="AT83" i="9"/>
  <c r="BU37" i="9"/>
  <c r="F51" i="9"/>
  <c r="AO60" i="9"/>
  <c r="CQ64" i="9"/>
  <c r="H68" i="9"/>
  <c r="I71" i="9"/>
  <c r="BS73" i="9"/>
  <c r="AN76" i="9"/>
  <c r="CP78" i="9"/>
  <c r="BC81" i="9"/>
  <c r="BS83" i="9"/>
  <c r="CC85" i="9"/>
  <c r="AR29" i="9"/>
  <c r="BE43" i="9"/>
  <c r="BA53" i="9"/>
  <c r="AK61" i="9"/>
  <c r="AQ65" i="9"/>
  <c r="R68" i="9"/>
  <c r="CO70" i="9"/>
  <c r="BV73" i="9"/>
  <c r="I76" i="9"/>
  <c r="BC78" i="9"/>
  <c r="CA80" i="9"/>
  <c r="CI82" i="9"/>
  <c r="CG84" i="9"/>
  <c r="AL32" i="9"/>
  <c r="AY44" i="9"/>
  <c r="BI53" i="9"/>
  <c r="CD60" i="9"/>
  <c r="CF64" i="9"/>
  <c r="BE67" i="9"/>
  <c r="J70" i="9"/>
  <c r="BJ72" i="9"/>
  <c r="CL74" i="9"/>
  <c r="AQ77" i="9"/>
  <c r="BQ79" i="9"/>
  <c r="CH81" i="9"/>
  <c r="BZ15" i="9"/>
  <c r="CG21" i="9"/>
  <c r="G21" i="9"/>
  <c r="CG13" i="9"/>
  <c r="AZ26" i="9"/>
  <c r="BN37" i="9"/>
  <c r="CO20" i="9"/>
  <c r="AN35" i="9"/>
  <c r="BM29" i="9"/>
  <c r="J42" i="9"/>
  <c r="AP35" i="9"/>
  <c r="AJ31" i="9"/>
  <c r="S44" i="9"/>
  <c r="BO52" i="9"/>
  <c r="CL29" i="9"/>
  <c r="BS40" i="9"/>
  <c r="AI49" i="9"/>
  <c r="BM55" i="9"/>
  <c r="AO33" i="9"/>
  <c r="BE41" i="9"/>
  <c r="BI48" i="9"/>
  <c r="BC54" i="9"/>
  <c r="CQ34" i="9"/>
  <c r="BI43" i="9"/>
  <c r="BV50" i="9"/>
  <c r="AO56" i="9"/>
  <c r="CP61" i="9"/>
  <c r="CN22" i="9"/>
  <c r="AE36" i="9"/>
  <c r="CG42" i="9"/>
  <c r="J50" i="9"/>
  <c r="AT55" i="9"/>
  <c r="AM60" i="9"/>
  <c r="AW13" i="9"/>
  <c r="BX33" i="9"/>
  <c r="C41" i="9"/>
  <c r="BX47" i="9"/>
  <c r="CQ52" i="9"/>
  <c r="I59" i="9"/>
  <c r="BJ26" i="9"/>
  <c r="AJ40" i="9"/>
  <c r="CK47" i="9"/>
  <c r="C57" i="9"/>
  <c r="BL21" i="9"/>
  <c r="BK38" i="9"/>
  <c r="BL46" i="9"/>
  <c r="CC55" i="9"/>
  <c r="AP61" i="9"/>
  <c r="AU66" i="9"/>
  <c r="AQ70" i="9"/>
  <c r="BJ75" i="9"/>
  <c r="BF79" i="9"/>
  <c r="I25" i="9"/>
  <c r="AJ38" i="9"/>
  <c r="BP48" i="9"/>
  <c r="BK55" i="9"/>
  <c r="CI61" i="9"/>
  <c r="AJ66" i="9"/>
  <c r="BC71" i="9"/>
  <c r="AY75" i="9"/>
  <c r="CQ79" i="9"/>
  <c r="AX32" i="9"/>
  <c r="BD44" i="9"/>
  <c r="CB49" i="9"/>
  <c r="BP56" i="9"/>
  <c r="J61" i="9"/>
  <c r="BJ65" i="9"/>
  <c r="BS68" i="9"/>
  <c r="AZ30" i="9"/>
  <c r="BH42" i="9"/>
  <c r="AV53" i="9"/>
  <c r="BT60" i="9"/>
  <c r="BS27" i="9"/>
  <c r="CJ39" i="9"/>
  <c r="AP50" i="9"/>
  <c r="AZ57" i="9"/>
  <c r="AW15" i="9"/>
  <c r="CK35" i="9"/>
  <c r="CL46" i="9"/>
  <c r="CD54" i="9"/>
  <c r="BM61" i="9"/>
  <c r="BX25" i="9"/>
  <c r="BL40" i="9"/>
  <c r="AN48" i="9"/>
  <c r="CB56" i="9"/>
  <c r="CF61" i="9"/>
  <c r="CB30" i="9"/>
  <c r="AH41" i="9"/>
  <c r="BC50" i="9"/>
  <c r="AK57" i="9"/>
  <c r="BS28" i="9"/>
  <c r="F44" i="9"/>
  <c r="AE56" i="9"/>
  <c r="E63" i="9"/>
  <c r="BJ66" i="9"/>
  <c r="BM69" i="9"/>
  <c r="BE72" i="9"/>
  <c r="BP75" i="9"/>
  <c r="AY78" i="9"/>
  <c r="H81" i="9"/>
  <c r="BF83" i="9"/>
  <c r="BY38" i="9"/>
  <c r="BZ51" i="9"/>
  <c r="BV60" i="9"/>
  <c r="AN65" i="9"/>
  <c r="AQ68" i="9"/>
  <c r="AS71" i="9"/>
  <c r="CG73" i="9"/>
  <c r="BP76" i="9"/>
  <c r="AK79" i="9"/>
  <c r="BQ81" i="9"/>
  <c r="CE83" i="9"/>
  <c r="CO85" i="9"/>
  <c r="CN30" i="9"/>
  <c r="AX44" i="9"/>
  <c r="AE54" i="9"/>
  <c r="BP61" i="9"/>
  <c r="BF65" i="9"/>
  <c r="AW68" i="9"/>
  <c r="AV71" i="9"/>
  <c r="CL73" i="9"/>
  <c r="AQ76" i="9"/>
  <c r="BQ78" i="9"/>
  <c r="CN80" i="9"/>
  <c r="F83" i="9"/>
  <c r="D85" i="9"/>
  <c r="BC33" i="9"/>
  <c r="AP45" i="9"/>
  <c r="AN54" i="9"/>
  <c r="AO61" i="9"/>
  <c r="I65" i="9"/>
  <c r="BW67" i="9"/>
  <c r="AV70" i="9"/>
  <c r="BX72" i="9"/>
  <c r="R75" i="9"/>
  <c r="BE77" i="9"/>
  <c r="CG79" i="9"/>
  <c r="F82" i="9"/>
  <c r="F84" i="9"/>
  <c r="AY29" i="9"/>
  <c r="CI42" i="9"/>
  <c r="F52" i="9"/>
  <c r="CL59" i="9"/>
  <c r="BC64" i="9"/>
  <c r="H67" i="9"/>
  <c r="BV69" i="9"/>
  <c r="AI72" i="9"/>
  <c r="BI74" i="9"/>
  <c r="CK76" i="9"/>
  <c r="AP79" i="9"/>
  <c r="BI81" i="9"/>
  <c r="BL83" i="9"/>
  <c r="BK44" i="9"/>
  <c r="CP58" i="9"/>
  <c r="CQ65" i="9"/>
  <c r="BH70" i="9"/>
  <c r="BN74" i="9"/>
  <c r="BP78" i="9"/>
  <c r="BE82" i="9"/>
  <c r="AT85" i="9"/>
  <c r="BB87" i="9"/>
  <c r="AZ89" i="9"/>
  <c r="AX91" i="9"/>
  <c r="AV93" i="9"/>
  <c r="AT95" i="9"/>
  <c r="AR97" i="9"/>
  <c r="AP99" i="9"/>
  <c r="AN101" i="9"/>
  <c r="AL103" i="9"/>
  <c r="AJ105" i="9"/>
  <c r="CL15" i="9"/>
  <c r="D22" i="9"/>
  <c r="AM21" i="9"/>
  <c r="I14" i="9"/>
  <c r="BT26" i="9"/>
  <c r="BZ37" i="9"/>
  <c r="AS21" i="9"/>
  <c r="CE35" i="9"/>
  <c r="CG29" i="9"/>
  <c r="BN42" i="9"/>
  <c r="BT35" i="9"/>
  <c r="BD31" i="9"/>
  <c r="AS44" i="9"/>
  <c r="CA52" i="9"/>
  <c r="AN30" i="9"/>
  <c r="CG40" i="9"/>
  <c r="AU49" i="9"/>
  <c r="BY55" i="9"/>
  <c r="BK33" i="9"/>
  <c r="BS41" i="9"/>
  <c r="BU48" i="9"/>
  <c r="BO54" i="9"/>
  <c r="BW35" i="9"/>
  <c r="BZ43" i="9"/>
  <c r="CK50" i="9"/>
  <c r="BC56" i="9"/>
  <c r="AE62" i="9"/>
  <c r="CN23" i="9"/>
  <c r="BD36" i="9"/>
  <c r="R43" i="9"/>
  <c r="AV50" i="9"/>
  <c r="BH55" i="9"/>
  <c r="AY60" i="9"/>
  <c r="AN14" i="9"/>
  <c r="R34" i="9"/>
  <c r="AS41" i="9"/>
  <c r="CM47" i="9"/>
  <c r="AK53" i="9"/>
  <c r="AO59" i="9"/>
  <c r="AT27" i="9"/>
  <c r="BK40" i="9"/>
  <c r="AM48" i="9"/>
  <c r="AO57" i="9"/>
  <c r="CK22" i="9"/>
  <c r="CM38" i="9"/>
  <c r="CF46" i="9"/>
  <c r="F56" i="9"/>
  <c r="BD61" i="9"/>
  <c r="BG66" i="9"/>
  <c r="BC70" i="9"/>
  <c r="BV75" i="9"/>
  <c r="BR79" i="9"/>
  <c r="E26" i="9"/>
  <c r="BL38" i="9"/>
  <c r="CK48" i="9"/>
  <c r="CD55" i="9"/>
  <c r="H62" i="9"/>
  <c r="AV66" i="9"/>
  <c r="BO71" i="9"/>
  <c r="BK75" i="9"/>
  <c r="AH80" i="9"/>
  <c r="CG32" i="9"/>
  <c r="CB44" i="9"/>
  <c r="I50" i="9"/>
  <c r="CH56" i="9"/>
  <c r="AR61" i="9"/>
  <c r="BV65" i="9"/>
  <c r="CE68" i="9"/>
  <c r="AW31" i="9"/>
  <c r="CO42" i="9"/>
  <c r="BW53" i="9"/>
  <c r="CN60" i="9"/>
  <c r="BR28" i="9"/>
  <c r="AZ40" i="9"/>
  <c r="BX50" i="9"/>
  <c r="BW57" i="9"/>
  <c r="D17" i="9"/>
  <c r="BI36" i="9"/>
  <c r="CB47" i="9"/>
  <c r="AI55" i="9"/>
  <c r="CE61" i="9"/>
  <c r="S27" i="9"/>
  <c r="AE41" i="9"/>
  <c r="BV48" i="9"/>
  <c r="AJ57" i="9"/>
  <c r="S62" i="9"/>
  <c r="BR31" i="9"/>
  <c r="BT41" i="9"/>
  <c r="CI50" i="9"/>
  <c r="BH57" i="9"/>
  <c r="AR30" i="9"/>
  <c r="BB46" i="9"/>
  <c r="BY56" i="9"/>
  <c r="BG63" i="9"/>
  <c r="BY66" i="9"/>
  <c r="CE69" i="9"/>
  <c r="F73" i="9"/>
  <c r="CD75" i="9"/>
  <c r="BM78" i="9"/>
  <c r="AO81" i="9"/>
  <c r="AK16" i="9"/>
  <c r="BH41" i="9"/>
  <c r="BH52" i="9"/>
  <c r="AE61" i="9"/>
  <c r="BC65" i="9"/>
  <c r="BI68" i="9"/>
  <c r="BG71" i="9"/>
  <c r="AP74" i="9"/>
  <c r="CD76" i="9"/>
  <c r="AY79" i="9"/>
  <c r="CD81" i="9"/>
  <c r="CQ83" i="9"/>
  <c r="S86" i="9"/>
  <c r="AK32" i="9"/>
  <c r="AO45" i="9"/>
  <c r="CO54" i="9"/>
  <c r="CQ61" i="9"/>
  <c r="BX65" i="9"/>
  <c r="CA68" i="9"/>
  <c r="BJ71" i="9"/>
  <c r="R74" i="9"/>
  <c r="BE76" i="9"/>
  <c r="CG78" i="9"/>
  <c r="AE81" i="9"/>
  <c r="AL83" i="9"/>
  <c r="AJ85" i="9"/>
  <c r="CJ34" i="9"/>
  <c r="CM45" i="9"/>
  <c r="CP54" i="9"/>
  <c r="BQ61" i="9"/>
  <c r="AR65" i="9"/>
  <c r="CL67" i="9"/>
  <c r="BK70" i="9"/>
  <c r="CN72" i="9"/>
  <c r="AS75" i="9"/>
  <c r="BS77" i="9"/>
  <c r="F80" i="9"/>
  <c r="AM82" i="9"/>
  <c r="AL84" i="9"/>
  <c r="E31" i="9"/>
  <c r="BS43" i="9"/>
  <c r="CE52" i="9"/>
  <c r="AX60" i="9"/>
  <c r="BR64" i="9"/>
  <c r="AQ67" i="9"/>
  <c r="CK69" i="9"/>
  <c r="AW72" i="9"/>
  <c r="BY74" i="9"/>
  <c r="J77" i="9"/>
  <c r="BD79" i="9"/>
  <c r="BV81" i="9"/>
  <c r="CB17" i="9"/>
  <c r="CC45" i="9"/>
  <c r="I16" i="9"/>
  <c r="AJ22" i="9"/>
  <c r="AY21" i="9"/>
  <c r="AY14" i="9"/>
  <c r="CH26" i="9"/>
  <c r="CL37" i="9"/>
  <c r="BX21" i="9"/>
  <c r="C36" i="9"/>
  <c r="I30" i="9"/>
  <c r="BZ42" i="9"/>
  <c r="CG35" i="9"/>
  <c r="CE31" i="9"/>
  <c r="BF44" i="9"/>
  <c r="CM52" i="9"/>
  <c r="BK30" i="9"/>
  <c r="F41" i="9"/>
  <c r="BG49" i="9"/>
  <c r="CK55" i="9"/>
  <c r="CB33" i="9"/>
  <c r="CG41" i="9"/>
  <c r="CG48" i="9"/>
  <c r="CA54" i="9"/>
  <c r="CQ35" i="9"/>
  <c r="D44" i="9"/>
  <c r="R51" i="9"/>
  <c r="BQ56" i="9"/>
  <c r="AS62" i="9"/>
  <c r="BW24" i="9"/>
  <c r="BZ36" i="9"/>
  <c r="AV43" i="9"/>
  <c r="BK50" i="9"/>
  <c r="BV55" i="9"/>
  <c r="BK60" i="9"/>
  <c r="E15" i="9"/>
  <c r="BA34" i="9"/>
  <c r="BJ41" i="9"/>
  <c r="AE48" i="9"/>
  <c r="AZ53" i="9"/>
  <c r="BA59" i="9"/>
  <c r="CN27" i="9"/>
  <c r="CJ40" i="9"/>
  <c r="BE48" i="9"/>
  <c r="BF57" i="9"/>
  <c r="E24" i="9"/>
  <c r="AN39" i="9"/>
  <c r="S47" i="9"/>
  <c r="AU56" i="9"/>
  <c r="BS61" i="9"/>
  <c r="BS66" i="9"/>
  <c r="BO70" i="9"/>
  <c r="CH75" i="9"/>
  <c r="CD79" i="9"/>
  <c r="CQ26" i="9"/>
  <c r="CN38" i="9"/>
  <c r="AL49" i="9"/>
  <c r="I56" i="9"/>
  <c r="AP62" i="9"/>
  <c r="BH66" i="9"/>
  <c r="CA71" i="9"/>
  <c r="BW75" i="9"/>
  <c r="AT80" i="9"/>
  <c r="AW33" i="9"/>
  <c r="S45" i="9"/>
  <c r="BU50" i="9"/>
  <c r="AW57" i="9"/>
  <c r="BG61" i="9"/>
  <c r="CH65" i="9"/>
  <c r="AH69" i="9"/>
  <c r="CL32" i="9"/>
  <c r="BJ43" i="9"/>
  <c r="AL54" i="9"/>
  <c r="AM61" i="9"/>
  <c r="BQ29" i="9"/>
  <c r="CL40" i="9"/>
  <c r="AI51" i="9"/>
  <c r="AX58" i="9"/>
  <c r="CE18" i="9"/>
  <c r="AI37" i="9"/>
  <c r="AL48" i="9"/>
  <c r="BO55" i="9"/>
  <c r="R62" i="9"/>
  <c r="CP27" i="9"/>
  <c r="BP41" i="9"/>
  <c r="J49" i="9"/>
  <c r="BG57" i="9"/>
  <c r="AY62" i="9"/>
  <c r="BK32" i="9"/>
  <c r="AJ42" i="9"/>
  <c r="AV51" i="9"/>
  <c r="CG57" i="9"/>
  <c r="CM31" i="9"/>
  <c r="R47" i="9"/>
  <c r="AT57" i="9"/>
  <c r="CC63" i="9"/>
  <c r="CN66" i="9"/>
  <c r="E70" i="9"/>
  <c r="AP73" i="9"/>
  <c r="C76" i="9"/>
  <c r="CA78" i="9"/>
  <c r="BB81" i="9"/>
  <c r="CP18" i="9"/>
  <c r="AW42" i="9"/>
  <c r="AM53" i="9"/>
  <c r="BK61" i="9"/>
  <c r="BR65" i="9"/>
  <c r="BX68" i="9"/>
  <c r="CI71" i="9"/>
  <c r="BD74" i="9"/>
  <c r="C77" i="9"/>
  <c r="BM79" i="9"/>
  <c r="CQ81" i="9"/>
  <c r="AH84" i="9"/>
  <c r="AR86" i="9"/>
  <c r="BB33" i="9"/>
  <c r="CL45" i="9"/>
  <c r="BS55" i="9"/>
  <c r="BA62" i="9"/>
  <c r="AE66" i="9"/>
  <c r="D69" i="9"/>
  <c r="BX71" i="9"/>
  <c r="AS74" i="9"/>
  <c r="BS76" i="9"/>
  <c r="F79" i="9"/>
  <c r="AT81" i="9"/>
  <c r="AX83" i="9"/>
  <c r="AV85" i="9"/>
  <c r="CP35" i="9"/>
  <c r="BT46" i="9"/>
  <c r="BT55" i="9"/>
  <c r="F62" i="9"/>
  <c r="BG65" i="9"/>
  <c r="S68" i="9"/>
  <c r="BZ70" i="9"/>
  <c r="AE73" i="9"/>
  <c r="BG75" i="9"/>
  <c r="BH21" i="9"/>
  <c r="CF23" i="9"/>
  <c r="BI27" i="9"/>
  <c r="BP35" i="9"/>
  <c r="BM13" i="9"/>
  <c r="BN13" i="9"/>
  <c r="BS17" i="9"/>
  <c r="CD21" i="9"/>
  <c r="BU46" i="9"/>
  <c r="AQ19" i="9"/>
  <c r="BG44" i="9"/>
  <c r="CM53" i="9"/>
  <c r="F34" i="9"/>
  <c r="BX45" i="9"/>
  <c r="BY22" i="9"/>
  <c r="BQ40" i="9"/>
  <c r="AM52" i="9"/>
  <c r="BT59" i="9"/>
  <c r="BW29" i="9"/>
  <c r="BI41" i="9"/>
  <c r="BZ50" i="9"/>
  <c r="I58" i="9"/>
  <c r="CO22" i="9"/>
  <c r="BO38" i="9"/>
  <c r="AO49" i="9"/>
  <c r="CL56" i="9"/>
  <c r="S33" i="9"/>
  <c r="BD46" i="9"/>
  <c r="BU57" i="9"/>
  <c r="CC32" i="9"/>
  <c r="BZ49" i="9"/>
  <c r="AS59" i="9"/>
  <c r="BF67" i="9"/>
  <c r="AZ73" i="9"/>
  <c r="AR81" i="9"/>
  <c r="G36" i="9"/>
  <c r="BI49" i="9"/>
  <c r="R59" i="9"/>
  <c r="CQ67" i="9"/>
  <c r="CK73" i="9"/>
  <c r="AJ18" i="9"/>
  <c r="AW40" i="9"/>
  <c r="BA52" i="9"/>
  <c r="BK59" i="9"/>
  <c r="E66" i="9"/>
  <c r="CE14" i="9"/>
  <c r="BX46" i="9"/>
  <c r="AU58" i="9"/>
  <c r="BD30" i="9"/>
  <c r="CK45" i="9"/>
  <c r="E60" i="9"/>
  <c r="BN31" i="9"/>
  <c r="BR48" i="9"/>
  <c r="CB58" i="9"/>
  <c r="BJ32" i="9"/>
  <c r="H46" i="9"/>
  <c r="CF57" i="9"/>
  <c r="CO18" i="9"/>
  <c r="BV44" i="9"/>
  <c r="AL55" i="9"/>
  <c r="BI35" i="9"/>
  <c r="E51" i="9"/>
  <c r="J64" i="9"/>
  <c r="BH68" i="9"/>
  <c r="BD73" i="9"/>
  <c r="CQ76" i="9"/>
  <c r="BO81" i="9"/>
  <c r="AK33" i="9"/>
  <c r="D54" i="9"/>
  <c r="S64" i="9"/>
  <c r="AY69" i="9"/>
  <c r="CH72" i="9"/>
  <c r="AM77" i="9"/>
  <c r="BK80" i="9"/>
  <c r="AT84" i="9"/>
  <c r="BT19" i="9"/>
  <c r="BS46" i="9"/>
  <c r="AP59" i="9"/>
  <c r="AY66" i="9"/>
  <c r="I70" i="9"/>
  <c r="BG74" i="9"/>
  <c r="BR77" i="9"/>
  <c r="BG81" i="9"/>
  <c r="AK84" i="9"/>
  <c r="D37" i="9"/>
  <c r="BI50" i="9"/>
  <c r="BB62" i="9"/>
  <c r="BO66" i="9"/>
  <c r="CP70" i="9"/>
  <c r="S74" i="9"/>
  <c r="CI77" i="9"/>
  <c r="CB80" i="9"/>
  <c r="AY83" i="9"/>
  <c r="AW26" i="9"/>
  <c r="BA44" i="9"/>
  <c r="CQ54" i="9"/>
  <c r="BG62" i="9"/>
  <c r="AL66" i="9"/>
  <c r="AO69" i="9"/>
  <c r="BK72" i="9"/>
  <c r="AT75" i="9"/>
  <c r="I78" i="9"/>
  <c r="CD80" i="9"/>
  <c r="AN83" i="9"/>
  <c r="I47" i="9"/>
  <c r="BL61" i="9"/>
  <c r="BJ67" i="9"/>
  <c r="AL72" i="9"/>
  <c r="BN76" i="9"/>
  <c r="CM80" i="9"/>
  <c r="BE84" i="9"/>
  <c r="CM86" i="9"/>
  <c r="H89" i="9"/>
  <c r="AL91" i="9"/>
  <c r="BH93" i="9"/>
  <c r="BR95" i="9"/>
  <c r="CB97" i="9"/>
  <c r="CL99" i="9"/>
  <c r="G102" i="9"/>
  <c r="AK104" i="9"/>
  <c r="AU106" i="9"/>
  <c r="AS108" i="9"/>
  <c r="AQ110" i="9"/>
  <c r="BT21" i="9"/>
  <c r="C24" i="9"/>
  <c r="AJ28" i="9"/>
  <c r="CB35" i="9"/>
  <c r="BM14" i="9"/>
  <c r="G14" i="9"/>
  <c r="AH18" i="9"/>
  <c r="BE22" i="9"/>
  <c r="AV47" i="9"/>
  <c r="CL19" i="9"/>
  <c r="BT44" i="9"/>
  <c r="J54" i="9"/>
  <c r="AV34" i="9"/>
  <c r="CJ45" i="9"/>
  <c r="BJ23" i="9"/>
  <c r="CK40" i="9"/>
  <c r="BB52" i="9"/>
  <c r="C60" i="9"/>
  <c r="AJ30" i="9"/>
  <c r="CB41" i="9"/>
  <c r="C51" i="9"/>
  <c r="AO58" i="9"/>
  <c r="CO23" i="9"/>
  <c r="CL38" i="9"/>
  <c r="BD49" i="9"/>
  <c r="R57" i="9"/>
  <c r="BM33" i="9"/>
  <c r="BY46" i="9"/>
  <c r="CK57" i="9"/>
  <c r="AS33" i="9"/>
  <c r="G50" i="9"/>
  <c r="BI59" i="9"/>
  <c r="BR67" i="9"/>
  <c r="BL73" i="9"/>
  <c r="BD81" i="9"/>
  <c r="BG36" i="9"/>
  <c r="CA49" i="9"/>
  <c r="AT59" i="9"/>
  <c r="AH68" i="9"/>
  <c r="H74" i="9"/>
  <c r="AU19" i="9"/>
  <c r="BW40" i="9"/>
  <c r="BW52" i="9"/>
  <c r="CQ59" i="9"/>
  <c r="AK66" i="9"/>
  <c r="AW18" i="9"/>
  <c r="AM47" i="9"/>
  <c r="BV58" i="9"/>
  <c r="AX31" i="9"/>
  <c r="AU46" i="9"/>
  <c r="AV60" i="9"/>
  <c r="AY32" i="9"/>
  <c r="H49" i="9"/>
  <c r="AE59" i="9"/>
  <c r="AE33" i="9"/>
  <c r="BE46" i="9"/>
  <c r="AH58" i="9"/>
  <c r="CD20" i="9"/>
  <c r="AI45" i="9"/>
  <c r="BQ55" i="9"/>
  <c r="BT36" i="9"/>
  <c r="BU51" i="9"/>
  <c r="AT64" i="9"/>
  <c r="BW68" i="9"/>
  <c r="BR73" i="9"/>
  <c r="AL77" i="9"/>
  <c r="CC81" i="9"/>
  <c r="AY34" i="9"/>
  <c r="BU54" i="9"/>
  <c r="AU64" i="9"/>
  <c r="BN69" i="9"/>
  <c r="G73" i="9"/>
  <c r="BA77" i="9"/>
  <c r="BX80" i="9"/>
  <c r="BF84" i="9"/>
  <c r="F23" i="9"/>
  <c r="BG47" i="9"/>
  <c r="CG59" i="9"/>
  <c r="BN66" i="9"/>
  <c r="AU70" i="9"/>
  <c r="BU74" i="9"/>
  <c r="CH77" i="9"/>
  <c r="BT81" i="9"/>
  <c r="AW84" i="9"/>
  <c r="J38" i="9"/>
  <c r="AK51" i="9"/>
  <c r="CE62" i="9"/>
  <c r="CD66" i="9"/>
  <c r="AI71" i="9"/>
  <c r="AT74" i="9"/>
  <c r="H78" i="9"/>
  <c r="CP80" i="9"/>
  <c r="BK83" i="9"/>
  <c r="CJ27" i="9"/>
  <c r="AT45" i="9"/>
  <c r="BZ55" i="9"/>
  <c r="CJ62" i="9"/>
  <c r="BA66" i="9"/>
  <c r="BG69" i="9"/>
  <c r="CA72" i="9"/>
  <c r="BH75" i="9"/>
  <c r="AQ78" i="9"/>
  <c r="CQ80" i="9"/>
  <c r="AZ83" i="9"/>
  <c r="BB48" i="9"/>
  <c r="AL62" i="9"/>
  <c r="CI67" i="9"/>
  <c r="BL72" i="9"/>
  <c r="CN76" i="9"/>
  <c r="AN81" i="9"/>
  <c r="BW84" i="9"/>
  <c r="J87" i="9"/>
  <c r="AN89" i="9"/>
  <c r="BJ91" i="9"/>
  <c r="BT93" i="9"/>
  <c r="CD95" i="9"/>
  <c r="CN97" i="9"/>
  <c r="I100" i="9"/>
  <c r="AM102" i="9"/>
  <c r="AW104" i="9"/>
  <c r="BG106" i="9"/>
  <c r="BE108" i="9"/>
  <c r="BC110" i="9"/>
  <c r="CL12" i="9"/>
  <c r="CF21" i="9"/>
  <c r="AI24" i="9"/>
  <c r="AV28" i="9"/>
  <c r="CN35" i="9"/>
  <c r="G15" i="9"/>
  <c r="BS14" i="9"/>
  <c r="BP18" i="9"/>
  <c r="BM25" i="9"/>
  <c r="BH47" i="9"/>
  <c r="CJ21" i="9"/>
  <c r="CG44" i="9"/>
  <c r="AP54" i="9"/>
  <c r="BM34" i="9"/>
  <c r="G46" i="9"/>
  <c r="R25" i="9"/>
  <c r="AI41" i="9"/>
  <c r="BT52" i="9"/>
  <c r="AI60" i="9"/>
  <c r="BQ30" i="9"/>
  <c r="G42" i="9"/>
  <c r="AL51" i="9"/>
  <c r="BA58" i="9"/>
  <c r="BX24" i="9"/>
  <c r="AJ39" i="9"/>
  <c r="BV49" i="9"/>
  <c r="AQ57" i="9"/>
  <c r="C34" i="9"/>
  <c r="C47" i="9"/>
  <c r="AE58" i="9"/>
  <c r="BY33" i="9"/>
  <c r="AX50" i="9"/>
  <c r="BZ59" i="9"/>
  <c r="CD67" i="9"/>
  <c r="BX73" i="9"/>
  <c r="BP81" i="9"/>
  <c r="CN36" i="9"/>
  <c r="H50" i="9"/>
  <c r="BJ59" i="9"/>
  <c r="AT68" i="9"/>
  <c r="AN74" i="9"/>
  <c r="BZ20" i="9"/>
  <c r="I41" i="9"/>
  <c r="E53" i="9"/>
  <c r="AL60" i="9"/>
  <c r="AW66" i="9"/>
  <c r="CO19" i="9"/>
  <c r="BN47" i="9"/>
  <c r="CQ58" i="9"/>
  <c r="AJ32" i="9"/>
  <c r="CA46" i="9"/>
  <c r="BU60" i="9"/>
  <c r="R33" i="9"/>
  <c r="BK49" i="9"/>
  <c r="BC59" i="9"/>
  <c r="CK33" i="9"/>
  <c r="CM46" i="9"/>
  <c r="BG58" i="9"/>
  <c r="BW22" i="9"/>
  <c r="BP45" i="9"/>
  <c r="C56" i="9"/>
  <c r="BT37" i="9"/>
  <c r="AX52" i="9"/>
  <c r="BL64" i="9"/>
  <c r="CL68" i="9"/>
  <c r="CF73" i="9"/>
  <c r="CB77" i="9"/>
  <c r="AU82" i="9"/>
  <c r="BJ35" i="9"/>
  <c r="AY55" i="9"/>
  <c r="BM64" i="9"/>
  <c r="CF69" i="9"/>
  <c r="AQ73" i="9"/>
  <c r="BO77" i="9"/>
  <c r="CK80" i="9"/>
  <c r="BR84" i="9"/>
  <c r="BH25" i="9"/>
  <c r="CI48" i="9"/>
  <c r="AR60" i="9"/>
  <c r="CC66" i="9"/>
  <c r="BJ70" i="9"/>
  <c r="CK74" i="9"/>
  <c r="G78" i="9"/>
  <c r="CG81" i="9"/>
  <c r="BI84" i="9"/>
  <c r="R39" i="9"/>
  <c r="CM51" i="9"/>
  <c r="AM63" i="9"/>
  <c r="G67" i="9"/>
  <c r="AW71" i="9"/>
  <c r="BH74" i="9"/>
  <c r="AP78" i="9"/>
  <c r="AH81" i="9"/>
  <c r="BW83" i="9"/>
  <c r="BM32" i="9"/>
  <c r="R46" i="9"/>
  <c r="BD56" i="9"/>
  <c r="AQ63" i="9"/>
  <c r="BP66" i="9"/>
  <c r="AH70" i="9"/>
  <c r="CO72" i="9"/>
  <c r="BX75" i="9"/>
  <c r="BE78" i="9"/>
  <c r="AI81" i="9"/>
  <c r="BX22" i="9"/>
  <c r="BP49" i="9"/>
  <c r="CN62" i="9"/>
  <c r="AN68" i="9"/>
  <c r="CI72" i="9"/>
  <c r="AS77" i="9"/>
  <c r="BL81" i="9"/>
  <c r="CL84" i="9"/>
  <c r="AP87" i="9"/>
  <c r="BL89" i="9"/>
  <c r="BV91" i="9"/>
  <c r="CF93" i="9"/>
  <c r="CP95" i="9"/>
  <c r="R98" i="9"/>
  <c r="AO100" i="9"/>
  <c r="AY102" i="9"/>
  <c r="BI104" i="9"/>
  <c r="BS106" i="9"/>
  <c r="BQ108" i="9"/>
  <c r="BO110" i="9"/>
  <c r="BZ12" i="9"/>
  <c r="C22" i="9"/>
  <c r="AU24" i="9"/>
  <c r="BH28" i="9"/>
  <c r="R36" i="9"/>
  <c r="BK15" i="9"/>
  <c r="H15" i="9"/>
  <c r="AH19" i="9"/>
  <c r="H26" i="9"/>
  <c r="BT47" i="9"/>
  <c r="BK22" i="9"/>
  <c r="AL45" i="9"/>
  <c r="BB54" i="9"/>
  <c r="CF34" i="9"/>
  <c r="AM46" i="9"/>
  <c r="C26" i="9"/>
  <c r="AZ41" i="9"/>
  <c r="CI52" i="9"/>
  <c r="AU60" i="9"/>
  <c r="C31" i="9"/>
  <c r="AT42" i="9"/>
  <c r="BA51" i="9"/>
  <c r="BM58" i="9"/>
  <c r="BC25" i="9"/>
  <c r="BA39" i="9"/>
  <c r="CK49" i="9"/>
  <c r="BC57" i="9"/>
  <c r="BI34" i="9"/>
  <c r="AT47" i="9"/>
  <c r="AV58" i="9"/>
  <c r="AK34" i="9"/>
  <c r="BP50" i="9"/>
  <c r="CO59" i="9"/>
  <c r="CP67" i="9"/>
  <c r="CJ73" i="9"/>
  <c r="CB81" i="9"/>
  <c r="AW37" i="9"/>
  <c r="AY50" i="9"/>
  <c r="CA59" i="9"/>
  <c r="BF68" i="9"/>
  <c r="AZ74" i="9"/>
  <c r="CB21" i="9"/>
  <c r="AY41" i="9"/>
  <c r="AT53" i="9"/>
  <c r="BR60" i="9"/>
  <c r="BU66" i="9"/>
  <c r="CM21" i="9"/>
  <c r="I48" i="9"/>
  <c r="BR59" i="9"/>
  <c r="CM32" i="9"/>
  <c r="AN47" i="9"/>
  <c r="CO60" i="9"/>
  <c r="CG33" i="9"/>
  <c r="CM49" i="9"/>
  <c r="CC59" i="9"/>
  <c r="BJ34" i="9"/>
  <c r="AU47" i="9"/>
  <c r="CD58" i="9"/>
  <c r="AQ24" i="9"/>
  <c r="I46" i="9"/>
  <c r="BB56" i="9"/>
  <c r="BX38" i="9"/>
  <c r="AL53" i="9"/>
  <c r="CA64" i="9"/>
  <c r="AI69" i="9"/>
  <c r="E74" i="9"/>
  <c r="CP77" i="9"/>
  <c r="BG82" i="9"/>
  <c r="BU36" i="9"/>
  <c r="AH56" i="9"/>
  <c r="CB64" i="9"/>
  <c r="F70" i="9"/>
  <c r="BE73" i="9"/>
  <c r="CC77" i="9"/>
  <c r="AP81" i="9"/>
  <c r="CD84" i="9"/>
  <c r="BL27" i="9"/>
  <c r="BW49" i="9"/>
  <c r="CC60" i="9"/>
  <c r="F67" i="9"/>
  <c r="BY70" i="9"/>
  <c r="J75" i="9"/>
  <c r="AO78" i="9"/>
  <c r="E82" i="9"/>
  <c r="BU84" i="9"/>
  <c r="CL39" i="9"/>
  <c r="CD52" i="9"/>
  <c r="BN63" i="9"/>
  <c r="AP67" i="9"/>
  <c r="BK71" i="9"/>
  <c r="BV74" i="9"/>
  <c r="BD78" i="9"/>
  <c r="AU81" i="9"/>
  <c r="CI83" i="9"/>
  <c r="BP33" i="9"/>
  <c r="CB46" i="9"/>
  <c r="H57" i="9"/>
  <c r="BO63" i="9"/>
  <c r="CH66" i="9"/>
  <c r="AW70" i="9"/>
  <c r="AH73" i="9"/>
  <c r="CL75" i="9"/>
  <c r="BU78" i="9"/>
  <c r="AV81" i="9"/>
  <c r="CF26" i="9"/>
  <c r="CJ50" i="9"/>
  <c r="BK63" i="9"/>
  <c r="BP68" i="9"/>
  <c r="AL73" i="9"/>
  <c r="BP77" i="9"/>
  <c r="CJ81" i="9"/>
  <c r="R85" i="9"/>
  <c r="BN87" i="9"/>
  <c r="BX89" i="9"/>
  <c r="CH91" i="9"/>
  <c r="C94" i="9"/>
  <c r="AE96" i="9"/>
  <c r="AQ98" i="9"/>
  <c r="BA100" i="9"/>
  <c r="BK102" i="9"/>
  <c r="BU104" i="9"/>
  <c r="CE106" i="9"/>
  <c r="CC108" i="9"/>
  <c r="CA110" i="9"/>
  <c r="BN12" i="9"/>
  <c r="BN16" i="9"/>
  <c r="BI23" i="9"/>
  <c r="BE31" i="9"/>
  <c r="BN28" i="9"/>
  <c r="AO28" i="9"/>
  <c r="BT34" i="9"/>
  <c r="AO26" i="9"/>
  <c r="BM36" i="9"/>
  <c r="CB51" i="9"/>
  <c r="BY32" i="9"/>
  <c r="AY45" i="9"/>
  <c r="AT17" i="9"/>
  <c r="CJ38" i="9"/>
  <c r="AU50" i="9"/>
  <c r="CQ28" i="9"/>
  <c r="BH46" i="9"/>
  <c r="F55" i="9"/>
  <c r="BE62" i="9"/>
  <c r="AZ31" i="9"/>
  <c r="BG45" i="9"/>
  <c r="AY53" i="9"/>
  <c r="AX61" i="9"/>
  <c r="AT28" i="9"/>
  <c r="CH43" i="9"/>
  <c r="CI51" i="9"/>
  <c r="BM59" i="9"/>
  <c r="CN34" i="9"/>
  <c r="J51" i="9"/>
  <c r="AT60" i="9"/>
  <c r="D41" i="9"/>
  <c r="J52" i="9"/>
  <c r="BB63" i="9"/>
  <c r="BD69" i="9"/>
  <c r="E76" i="9"/>
  <c r="CN81" i="9"/>
  <c r="S42" i="9"/>
  <c r="D53" i="9"/>
  <c r="AO63" i="9"/>
  <c r="AS69" i="9"/>
  <c r="AK77" i="9"/>
  <c r="BB29" i="9"/>
  <c r="BB45" i="9"/>
  <c r="BM53" i="9"/>
  <c r="BT62" i="9"/>
  <c r="BT67" i="9"/>
  <c r="BL33" i="9"/>
  <c r="BD48" i="9"/>
  <c r="BK62" i="9"/>
  <c r="C37" i="9"/>
  <c r="BN51" i="9"/>
  <c r="AN61" i="9"/>
  <c r="E40" i="9"/>
  <c r="AJ52" i="9"/>
  <c r="AX62" i="9"/>
  <c r="AQ35" i="9"/>
  <c r="AU51" i="9"/>
  <c r="BE60" i="9"/>
  <c r="AJ33" i="9"/>
  <c r="BF46" i="9"/>
  <c r="AI58" i="9"/>
  <c r="BX39" i="9"/>
  <c r="CN57" i="9"/>
  <c r="BB65" i="9"/>
  <c r="BU70" i="9"/>
  <c r="AO74" i="9"/>
  <c r="CO78" i="9"/>
  <c r="BS82" i="9"/>
  <c r="AT43" i="9"/>
  <c r="CD56" i="9"/>
  <c r="CJ65" i="9"/>
  <c r="AO70" i="9"/>
  <c r="BR74" i="9"/>
  <c r="CQ77" i="9"/>
  <c r="AI82" i="9"/>
  <c r="CP84" i="9"/>
  <c r="CA34" i="9"/>
  <c r="BH50" i="9"/>
  <c r="AL63" i="9"/>
  <c r="AO67" i="9"/>
  <c r="CN71" i="9"/>
  <c r="AO17" i="9"/>
  <c r="BU23" i="9"/>
  <c r="S32" i="9"/>
  <c r="CD28" i="9"/>
  <c r="BG28" i="9"/>
  <c r="CH34" i="9"/>
  <c r="BU26" i="9"/>
  <c r="BI37" i="9"/>
  <c r="CN51" i="9"/>
  <c r="CP32" i="9"/>
  <c r="BK45" i="9"/>
  <c r="CG17" i="9"/>
  <c r="I39" i="9"/>
  <c r="BG50" i="9"/>
  <c r="BF29" i="9"/>
  <c r="BZ46" i="9"/>
  <c r="AP55" i="9"/>
  <c r="BQ62" i="9"/>
  <c r="CH31" i="9"/>
  <c r="BY45" i="9"/>
  <c r="BQ53" i="9"/>
  <c r="BJ61" i="9"/>
  <c r="BX28" i="9"/>
  <c r="J44" i="9"/>
  <c r="I52" i="9"/>
  <c r="BY59" i="9"/>
  <c r="BA35" i="9"/>
  <c r="AZ51" i="9"/>
  <c r="BJ60" i="9"/>
  <c r="AW41" i="9"/>
  <c r="AY52" i="9"/>
  <c r="BQ63" i="9"/>
  <c r="BP69" i="9"/>
  <c r="AK76" i="9"/>
  <c r="R82" i="9"/>
  <c r="BE42" i="9"/>
  <c r="AS53" i="9"/>
  <c r="BC63" i="9"/>
  <c r="BE69" i="9"/>
  <c r="AW77" i="9"/>
  <c r="G30" i="9"/>
  <c r="BU45" i="9"/>
  <c r="AJ54" i="9"/>
  <c r="H63" i="9"/>
  <c r="CF67" i="9"/>
  <c r="AW34" i="9"/>
  <c r="CN48" i="9"/>
  <c r="I63" i="9"/>
  <c r="BS37" i="9"/>
  <c r="E52" i="9"/>
  <c r="BI61" i="9"/>
  <c r="BJ40" i="9"/>
  <c r="F53" i="9"/>
  <c r="BO62" i="9"/>
  <c r="CM35" i="9"/>
  <c r="BX51" i="9"/>
  <c r="CA60" i="9"/>
  <c r="CL33" i="9"/>
  <c r="CN46" i="9"/>
  <c r="BH58" i="9"/>
  <c r="BI40" i="9"/>
  <c r="BJ58" i="9"/>
  <c r="BQ65" i="9"/>
  <c r="CI70" i="9"/>
  <c r="BC74" i="9"/>
  <c r="AJ79" i="9"/>
  <c r="CE82" i="9"/>
  <c r="G44" i="9"/>
  <c r="BA57" i="9"/>
  <c r="J66" i="9"/>
  <c r="BG70" i="9"/>
  <c r="CF74" i="9"/>
  <c r="AL78" i="9"/>
  <c r="AV82" i="9"/>
  <c r="AS85" i="9"/>
  <c r="CD35" i="9"/>
  <c r="BA17" i="9"/>
  <c r="CG23" i="9"/>
  <c r="AR32" i="9"/>
  <c r="F29" i="9"/>
  <c r="CD29" i="9"/>
  <c r="G35" i="9"/>
  <c r="BH27" i="9"/>
  <c r="BY37" i="9"/>
  <c r="R52" i="9"/>
  <c r="AN33" i="9"/>
  <c r="BW45" i="9"/>
  <c r="BG18" i="9"/>
  <c r="AQ39" i="9"/>
  <c r="BS50" i="9"/>
  <c r="D30" i="9"/>
  <c r="CO46" i="9"/>
  <c r="BD55" i="9"/>
  <c r="CC62" i="9"/>
  <c r="AQ32" i="9"/>
  <c r="CN45" i="9"/>
  <c r="CF53" i="9"/>
  <c r="BV61" i="9"/>
  <c r="AP29" i="9"/>
  <c r="AW44" i="9"/>
  <c r="AU52" i="9"/>
  <c r="CK59" i="9"/>
  <c r="CL35" i="9"/>
  <c r="BW51" i="9"/>
  <c r="AX13" i="9"/>
  <c r="BW41" i="9"/>
  <c r="BU52" i="9"/>
  <c r="CE63" i="9"/>
  <c r="CB69" i="9"/>
  <c r="AW76" i="9"/>
  <c r="AQ82" i="9"/>
  <c r="CB42" i="9"/>
  <c r="BL53" i="9"/>
  <c r="BR63" i="9"/>
  <c r="BQ69" i="9"/>
  <c r="BI77" i="9"/>
  <c r="BV30" i="9"/>
  <c r="C46" i="9"/>
  <c r="BF54" i="9"/>
  <c r="AP63" i="9"/>
  <c r="C68" i="9"/>
  <c r="CM34" i="9"/>
  <c r="AW49" i="9"/>
  <c r="AU63" i="9"/>
  <c r="AQ38" i="9"/>
  <c r="BG52" i="9"/>
  <c r="D62" i="9"/>
  <c r="S41" i="9"/>
  <c r="BE53" i="9"/>
  <c r="CK62" i="9"/>
  <c r="BQ36" i="9"/>
  <c r="AK52" i="9"/>
  <c r="E61" i="9"/>
  <c r="BN34" i="9"/>
  <c r="AY47" i="9"/>
  <c r="BF59" i="9"/>
  <c r="AV41" i="9"/>
  <c r="F59" i="9"/>
  <c r="CI65" i="9"/>
  <c r="H71" i="9"/>
  <c r="BQ74" i="9"/>
  <c r="AX79" i="9"/>
  <c r="CQ82" i="9"/>
  <c r="CL44" i="9"/>
  <c r="G59" i="9"/>
  <c r="BZ66" i="9"/>
  <c r="BV70" i="9"/>
  <c r="E75" i="9"/>
  <c r="AZ78" i="9"/>
  <c r="BH82" i="9"/>
  <c r="BE85" i="9"/>
  <c r="CH36" i="9"/>
  <c r="CL51" i="9"/>
  <c r="CL63" i="9"/>
  <c r="BV67" i="9"/>
  <c r="AU72" i="9"/>
  <c r="BT75" i="9"/>
  <c r="BP79" i="9"/>
  <c r="BK82" i="9"/>
  <c r="BZ19" i="9"/>
  <c r="BW42" i="9"/>
  <c r="BM17" i="9"/>
  <c r="D24" i="9"/>
  <c r="BD32" i="9"/>
  <c r="BE29" i="9"/>
  <c r="H30" i="9"/>
  <c r="AO35" i="9"/>
  <c r="CA27" i="9"/>
  <c r="D38" i="9"/>
  <c r="AQ52" i="9"/>
  <c r="BJ33" i="9"/>
  <c r="CI45" i="9"/>
  <c r="AR19" i="9"/>
  <c r="BG39" i="9"/>
  <c r="CE50" i="9"/>
  <c r="BC30" i="9"/>
  <c r="AI47" i="9"/>
  <c r="CF55" i="9"/>
  <c r="CO62" i="9"/>
  <c r="BP32" i="9"/>
  <c r="AH46" i="9"/>
  <c r="F54" i="9"/>
  <c r="CH61" i="9"/>
  <c r="BX29" i="9"/>
  <c r="BN44" i="9"/>
  <c r="BJ52" i="9"/>
  <c r="H60" i="9"/>
  <c r="AR36" i="9"/>
  <c r="C52" i="9"/>
  <c r="AX14" i="9"/>
  <c r="R42" i="9"/>
  <c r="C53" i="9"/>
  <c r="E64" i="9"/>
  <c r="CN69" i="9"/>
  <c r="BI76" i="9"/>
  <c r="BH13" i="9"/>
  <c r="AH43" i="9"/>
  <c r="CI53" i="9"/>
  <c r="CG63" i="9"/>
  <c r="CC69" i="9"/>
  <c r="BU77" i="9"/>
  <c r="AN31" i="9"/>
  <c r="AR46" i="9"/>
  <c r="E55" i="9"/>
  <c r="BE63" i="9"/>
  <c r="AI68" i="9"/>
  <c r="BX35" i="9"/>
  <c r="AM50" i="9"/>
  <c r="BM63" i="9"/>
  <c r="CE38" i="9"/>
  <c r="CJ52" i="9"/>
  <c r="AT62" i="9"/>
  <c r="AH42" i="9"/>
  <c r="CK53" i="9"/>
  <c r="AH63" i="9"/>
  <c r="AK37" i="9"/>
  <c r="BN52" i="9"/>
  <c r="AV61" i="9"/>
  <c r="AT35" i="9"/>
  <c r="CD47" i="9"/>
  <c r="CE59" i="9"/>
  <c r="AV42" i="9"/>
  <c r="BP59" i="9"/>
  <c r="I66" i="9"/>
  <c r="AR71" i="9"/>
  <c r="CE74" i="9"/>
  <c r="BL79" i="9"/>
  <c r="AH83" i="9"/>
  <c r="CB45" i="9"/>
  <c r="BQ59" i="9"/>
  <c r="CO66" i="9"/>
  <c r="CJ70" i="9"/>
  <c r="AO75" i="9"/>
  <c r="BN78" i="9"/>
  <c r="BT82" i="9"/>
  <c r="BQ85" i="9"/>
  <c r="J39" i="9"/>
  <c r="BZ52" i="9"/>
  <c r="AI64" i="9"/>
  <c r="CK67" i="9"/>
  <c r="BI72" i="9"/>
  <c r="CA16" i="9"/>
  <c r="AI33" i="9"/>
  <c r="E36" i="9"/>
  <c r="AT37" i="9"/>
  <c r="AU44" i="9"/>
  <c r="BA47" i="9"/>
  <c r="AV38" i="9"/>
  <c r="AV63" i="9"/>
  <c r="AU55" i="9"/>
  <c r="BF53" i="9"/>
  <c r="BN56" i="9"/>
  <c r="C78" i="9"/>
  <c r="AM58" i="9"/>
  <c r="CG77" i="9"/>
  <c r="BM57" i="9"/>
  <c r="AW39" i="9"/>
  <c r="E44" i="9"/>
  <c r="BS42" i="9"/>
  <c r="AI42" i="9"/>
  <c r="BH38" i="9"/>
  <c r="CN47" i="9"/>
  <c r="BF71" i="9"/>
  <c r="AR27" i="9"/>
  <c r="AL67" i="9"/>
  <c r="CA79" i="9"/>
  <c r="CK39" i="9"/>
  <c r="CE64" i="9"/>
  <c r="AR75" i="9"/>
  <c r="BA80" i="9"/>
  <c r="CM25" i="9"/>
  <c r="CP56" i="9"/>
  <c r="CN65" i="9"/>
  <c r="CO71" i="9"/>
  <c r="BT76" i="9"/>
  <c r="BU81" i="9"/>
  <c r="BD17" i="9"/>
  <c r="AZ48" i="9"/>
  <c r="AS61" i="9"/>
  <c r="BX67" i="9"/>
  <c r="BL71" i="9"/>
  <c r="AS76" i="9"/>
  <c r="AO80" i="9"/>
  <c r="BN32" i="9"/>
  <c r="H58" i="9"/>
  <c r="AW69" i="9"/>
  <c r="BN75" i="9"/>
  <c r="CA82" i="9"/>
  <c r="AZ86" i="9"/>
  <c r="G90" i="9"/>
  <c r="CG92" i="9"/>
  <c r="BE96" i="9"/>
  <c r="BB99" i="9"/>
  <c r="CI102" i="9"/>
  <c r="CF105" i="9"/>
  <c r="S109" i="9"/>
  <c r="BB17" i="9"/>
  <c r="AU33" i="9"/>
  <c r="AL36" i="9"/>
  <c r="BJ37" i="9"/>
  <c r="BH44" i="9"/>
  <c r="BP47" i="9"/>
  <c r="BN38" i="9"/>
  <c r="BH63" i="9"/>
  <c r="BI55" i="9"/>
  <c r="BX53" i="9"/>
  <c r="CF56" i="9"/>
  <c r="AI78" i="9"/>
  <c r="BD58" i="9"/>
  <c r="D78" i="9"/>
  <c r="D58" i="9"/>
  <c r="AY40" i="9"/>
  <c r="BJ44" i="9"/>
  <c r="AJ43" i="9"/>
  <c r="BU42" i="9"/>
  <c r="E39" i="9"/>
  <c r="BY48" i="9"/>
  <c r="BT71" i="9"/>
  <c r="BV28" i="9"/>
  <c r="BA67" i="9"/>
  <c r="CO79" i="9"/>
  <c r="CD40" i="9"/>
  <c r="H65" i="9"/>
  <c r="BF75" i="9"/>
  <c r="BN80" i="9"/>
  <c r="BT27" i="9"/>
  <c r="BQ57" i="9"/>
  <c r="AH66" i="9"/>
  <c r="AH72" i="9"/>
  <c r="CJ76" i="9"/>
  <c r="AZ82" i="9"/>
  <c r="AQ20" i="9"/>
  <c r="G49" i="9"/>
  <c r="BW61" i="9"/>
  <c r="CM67" i="9"/>
  <c r="CB71" i="9"/>
  <c r="BG76" i="9"/>
  <c r="BC80" i="9"/>
  <c r="BB34" i="9"/>
  <c r="F60" i="9"/>
  <c r="BY69" i="9"/>
  <c r="CN75" i="9"/>
  <c r="E83" i="9"/>
  <c r="BM86" i="9"/>
  <c r="AM90" i="9"/>
  <c r="D93" i="9"/>
  <c r="BQ96" i="9"/>
  <c r="BN99" i="9"/>
  <c r="F103" i="9"/>
  <c r="C106" i="9"/>
  <c r="AR109" i="9"/>
  <c r="S67" i="9"/>
  <c r="CO74" i="9"/>
  <c r="AK82" i="9"/>
  <c r="CN86" i="9"/>
  <c r="BL90" i="9"/>
  <c r="AY27" i="9"/>
  <c r="BC48" i="9"/>
  <c r="AM62" i="9"/>
  <c r="G69" i="9"/>
  <c r="AT78" i="9"/>
  <c r="BI85" i="9"/>
  <c r="H90" i="9"/>
  <c r="BN19" i="9"/>
  <c r="AN46" i="9"/>
  <c r="AQ60" i="9"/>
  <c r="BE66" i="9"/>
  <c r="C71" i="9"/>
  <c r="C75" i="9"/>
  <c r="J79" i="9"/>
  <c r="CG82" i="9"/>
  <c r="BL85" i="9"/>
  <c r="BR87" i="9"/>
  <c r="BP89" i="9"/>
  <c r="BN91" i="9"/>
  <c r="BL93" i="9"/>
  <c r="BJ95" i="9"/>
  <c r="BH97" i="9"/>
  <c r="BN17" i="9"/>
  <c r="CQ33" i="9"/>
  <c r="AY36" i="9"/>
  <c r="AN38" i="9"/>
  <c r="BU44" i="9"/>
  <c r="H48" i="9"/>
  <c r="CK38" i="9"/>
  <c r="BT63" i="9"/>
  <c r="BW55" i="9"/>
  <c r="E54" i="9"/>
  <c r="S57" i="9"/>
  <c r="AU78" i="9"/>
  <c r="BS58" i="9"/>
  <c r="AJ78" i="9"/>
  <c r="AN58" i="9"/>
  <c r="CI40" i="9"/>
  <c r="CP44" i="9"/>
  <c r="BT43" i="9"/>
  <c r="AP43" i="9"/>
  <c r="BK39" i="9"/>
  <c r="BA49" i="9"/>
  <c r="CH71" i="9"/>
  <c r="AS30" i="9"/>
  <c r="BP67" i="9"/>
  <c r="AJ80" i="9"/>
  <c r="CD41" i="9"/>
  <c r="BD67" i="9"/>
  <c r="CJ75" i="9"/>
  <c r="AL82" i="9"/>
  <c r="AX29" i="9"/>
  <c r="AJ58" i="9"/>
  <c r="AZ66" i="9"/>
  <c r="AV72" i="9"/>
  <c r="I77" i="9"/>
  <c r="BL82" i="9"/>
  <c r="AY23" i="9"/>
  <c r="BY49" i="9"/>
  <c r="J62" i="9"/>
  <c r="AJ68" i="9"/>
  <c r="CP71" i="9"/>
  <c r="BW76" i="9"/>
  <c r="BP80" i="9"/>
  <c r="BA36" i="9"/>
  <c r="CL60" i="9"/>
  <c r="AI70" i="9"/>
  <c r="AP76" i="9"/>
  <c r="AS83" i="9"/>
  <c r="BZ86" i="9"/>
  <c r="AY90" i="9"/>
  <c r="AJ93" i="9"/>
  <c r="CC96" i="9"/>
  <c r="BZ99" i="9"/>
  <c r="AX103" i="9"/>
  <c r="AI106" i="9"/>
  <c r="BD109" i="9"/>
  <c r="CJ67" i="9"/>
  <c r="BO75" i="9"/>
  <c r="CB82" i="9"/>
  <c r="AQ87" i="9"/>
  <c r="CJ90" i="9"/>
  <c r="AL30" i="9"/>
  <c r="CI49" i="9"/>
  <c r="CP62" i="9"/>
  <c r="BZ69" i="9"/>
  <c r="D79" i="9"/>
  <c r="CI85" i="9"/>
  <c r="AZ90" i="9"/>
  <c r="BN24" i="9"/>
  <c r="BM47" i="9"/>
  <c r="R61" i="9"/>
  <c r="CJ66" i="9"/>
  <c r="AT71" i="9"/>
  <c r="AW75" i="9"/>
  <c r="BA79" i="9"/>
  <c r="S83" i="9"/>
  <c r="BY85" i="9"/>
  <c r="CD87" i="9"/>
  <c r="CB89" i="9"/>
  <c r="BZ91" i="9"/>
  <c r="BX93" i="9"/>
  <c r="BZ17" i="9"/>
  <c r="AT34" i="9"/>
  <c r="BL36" i="9"/>
  <c r="BC38" i="9"/>
  <c r="CH44" i="9"/>
  <c r="AQ48" i="9"/>
  <c r="AI39" i="9"/>
  <c r="CF63" i="9"/>
  <c r="CM55" i="9"/>
  <c r="AV54" i="9"/>
  <c r="AU57" i="9"/>
  <c r="BG78" i="9"/>
  <c r="CI58" i="9"/>
  <c r="AV78" i="9"/>
  <c r="BE58" i="9"/>
  <c r="BF41" i="9"/>
  <c r="BE45" i="9"/>
  <c r="AK44" i="9"/>
  <c r="BV43" i="9"/>
  <c r="J40" i="9"/>
  <c r="AK50" i="9"/>
  <c r="G72" i="9"/>
  <c r="CN31" i="9"/>
  <c r="CH67" i="9"/>
  <c r="AX80" i="9"/>
  <c r="BO42" i="9"/>
  <c r="AM69" i="9"/>
  <c r="CI76" i="9"/>
  <c r="AY82" i="9"/>
  <c r="CO30" i="9"/>
  <c r="BX58" i="9"/>
  <c r="AX68" i="9"/>
  <c r="AU73" i="9"/>
  <c r="BR78" i="9"/>
  <c r="BX82" i="9"/>
  <c r="CK34" i="9"/>
  <c r="BM50" i="9"/>
  <c r="CO63" i="9"/>
  <c r="AY68" i="9"/>
  <c r="AV73" i="9"/>
  <c r="AR77" i="9"/>
  <c r="CI81" i="9"/>
  <c r="AX38" i="9"/>
  <c r="I64" i="9"/>
  <c r="CG70" i="9"/>
  <c r="CN77" i="9"/>
  <c r="BO83" i="9"/>
  <c r="BZ87" i="9"/>
  <c r="BK90" i="9"/>
  <c r="AI94" i="9"/>
  <c r="CO96" i="9"/>
  <c r="BM100" i="9"/>
  <c r="BJ103" i="9"/>
  <c r="CQ106" i="9"/>
  <c r="BP109" i="9"/>
  <c r="BT68" i="9"/>
  <c r="AT76" i="9"/>
  <c r="AV83" i="9"/>
  <c r="BO87" i="9"/>
  <c r="AM91" i="9"/>
  <c r="BR32" i="9"/>
  <c r="G51" i="9"/>
  <c r="BU63" i="9"/>
  <c r="BI70" i="9"/>
  <c r="BV79" i="9"/>
  <c r="BA86" i="9"/>
  <c r="BX90" i="9"/>
  <c r="AU28" i="9"/>
  <c r="CD48" i="9"/>
  <c r="CB61" i="9"/>
  <c r="AN67" i="9"/>
  <c r="BR71" i="9"/>
  <c r="BY75" i="9"/>
  <c r="BY79" i="9"/>
  <c r="BB83" i="9"/>
  <c r="CL85" i="9"/>
  <c r="CP87" i="9"/>
  <c r="CN89" i="9"/>
  <c r="CL91" i="9"/>
  <c r="CJ93" i="9"/>
  <c r="CH95" i="9"/>
  <c r="CF97" i="9"/>
  <c r="CD99" i="9"/>
  <c r="CB101" i="9"/>
  <c r="BZ103" i="9"/>
  <c r="BX105" i="9"/>
  <c r="BV107" i="9"/>
  <c r="BT109" i="9"/>
  <c r="I24" i="9"/>
  <c r="CL41" i="9"/>
  <c r="AO39" i="9"/>
  <c r="AE51" i="9"/>
  <c r="BP53" i="9"/>
  <c r="AW58" i="9"/>
  <c r="AP47" i="9"/>
  <c r="BZ34" i="9"/>
  <c r="AU16" i="9"/>
  <c r="BT30" i="9"/>
  <c r="AK64" i="9"/>
  <c r="F30" i="9"/>
  <c r="AW65" i="9"/>
  <c r="AX37" i="9"/>
  <c r="BS63" i="9"/>
  <c r="BP54" i="9"/>
  <c r="BE55" i="9"/>
  <c r="BE57" i="9"/>
  <c r="G53" i="9"/>
  <c r="BY51" i="9"/>
  <c r="AH60" i="9"/>
  <c r="AM76" i="9"/>
  <c r="BG46" i="9"/>
  <c r="H72" i="9"/>
  <c r="CF82" i="9"/>
  <c r="AJ51" i="9"/>
  <c r="BB69" i="9"/>
  <c r="H77" i="9"/>
  <c r="BW82" i="9"/>
  <c r="CE40" i="9"/>
  <c r="AQ59" i="9"/>
  <c r="BM68" i="9"/>
  <c r="BI73" i="9"/>
  <c r="CH78" i="9"/>
  <c r="CJ82" i="9"/>
  <c r="AI36" i="9"/>
  <c r="AX51" i="9"/>
  <c r="AN64" i="9"/>
  <c r="BN68" i="9"/>
  <c r="BJ73" i="9"/>
  <c r="BF77" i="9"/>
  <c r="G82" i="9"/>
  <c r="CA39" i="9"/>
  <c r="BF64" i="9"/>
  <c r="AL71" i="9"/>
  <c r="AS78" i="9"/>
  <c r="CD83" i="9"/>
  <c r="CL87" i="9"/>
  <c r="BW90" i="9"/>
  <c r="AU94" i="9"/>
  <c r="S97" i="9"/>
  <c r="BY100" i="9"/>
  <c r="BV103" i="9"/>
  <c r="AH107" i="9"/>
  <c r="CB109" i="9"/>
  <c r="BB12" i="9"/>
  <c r="AZ69" i="9"/>
  <c r="CO76" i="9"/>
  <c r="BP83" i="9"/>
  <c r="CM87" i="9"/>
  <c r="BK91" i="9"/>
  <c r="BO34" i="9"/>
  <c r="AV52" i="9"/>
  <c r="AE64" i="9"/>
  <c r="AM71" i="9"/>
  <c r="AV80" i="9"/>
  <c r="CA86" i="9"/>
  <c r="G91" i="9"/>
  <c r="BG30" i="9"/>
  <c r="S50" i="9"/>
  <c r="BH62" i="9"/>
  <c r="BN67" i="9"/>
  <c r="C72" i="9"/>
  <c r="G76" i="9"/>
  <c r="J80" i="9"/>
  <c r="BT83" i="9"/>
  <c r="J86" i="9"/>
  <c r="AE88" i="9"/>
  <c r="R90" i="9"/>
  <c r="I92" i="9"/>
  <c r="G94" i="9"/>
  <c r="E96" i="9"/>
  <c r="C98" i="9"/>
  <c r="CP99" i="9"/>
  <c r="CN101" i="9"/>
  <c r="AW24" i="9"/>
  <c r="I42" i="9"/>
  <c r="BC39" i="9"/>
  <c r="AS51" i="9"/>
  <c r="CB53" i="9"/>
  <c r="BI58" i="9"/>
  <c r="BE47" i="9"/>
  <c r="AI35" i="9"/>
  <c r="BF17" i="9"/>
  <c r="AI31" i="9"/>
  <c r="AW64" i="9"/>
  <c r="BU30" i="9"/>
  <c r="BI65" i="9"/>
  <c r="CG37" i="9"/>
  <c r="CH63" i="9"/>
  <c r="BB55" i="9"/>
  <c r="CH55" i="9"/>
  <c r="CE57" i="9"/>
  <c r="BG53" i="9"/>
  <c r="AL52" i="9"/>
  <c r="BO60" i="9"/>
  <c r="BA76" i="9"/>
  <c r="AO47" i="9"/>
  <c r="AR72" i="9"/>
  <c r="C83" i="9"/>
  <c r="AQ56" i="9"/>
  <c r="BT69" i="9"/>
  <c r="AP77" i="9"/>
  <c r="BJ83" i="9"/>
  <c r="CH41" i="9"/>
  <c r="CH59" i="9"/>
  <c r="CB68" i="9"/>
  <c r="BW73" i="9"/>
  <c r="G79" i="9"/>
  <c r="G83" i="9"/>
  <c r="AH37" i="9"/>
  <c r="BS53" i="9"/>
  <c r="CJ64" i="9"/>
  <c r="CF68" i="9"/>
  <c r="BZ73" i="9"/>
  <c r="BM24" i="9"/>
  <c r="AN40" i="9"/>
  <c r="CN53" i="9"/>
  <c r="BW47" i="9"/>
  <c r="CF18" i="9"/>
  <c r="BI64" i="9"/>
  <c r="BU65" i="9"/>
  <c r="G64" i="9"/>
  <c r="AP56" i="9"/>
  <c r="CO53" i="9"/>
  <c r="CL61" i="9"/>
  <c r="CO47" i="9"/>
  <c r="AU83" i="9"/>
  <c r="CI69" i="9"/>
  <c r="BV83" i="9"/>
  <c r="AW60" i="9"/>
  <c r="CM73" i="9"/>
  <c r="AM83" i="9"/>
  <c r="AT54" i="9"/>
  <c r="F69" i="9"/>
  <c r="BV77" i="9"/>
  <c r="H83" i="9"/>
  <c r="AX66" i="9"/>
  <c r="AS79" i="9"/>
  <c r="AM86" i="9"/>
  <c r="AW92" i="9"/>
  <c r="BC98" i="9"/>
  <c r="CH103" i="9"/>
  <c r="AE108" i="9"/>
  <c r="CJ71" i="9"/>
  <c r="BM81" i="9"/>
  <c r="I89" i="9"/>
  <c r="AZ23" i="9"/>
  <c r="AN57" i="9"/>
  <c r="AO68" i="9"/>
  <c r="I83" i="9"/>
  <c r="BY89" i="9"/>
  <c r="CF38" i="9"/>
  <c r="BB59" i="9"/>
  <c r="J69" i="9"/>
  <c r="BT74" i="9"/>
  <c r="AX81" i="9"/>
  <c r="AY85" i="9"/>
  <c r="CC88" i="9"/>
  <c r="BB91" i="9"/>
  <c r="BW94" i="9"/>
  <c r="AJ97" i="9"/>
  <c r="BR99" i="9"/>
  <c r="AQ102" i="9"/>
  <c r="BA104" i="9"/>
  <c r="BK106" i="9"/>
  <c r="BU108" i="9"/>
  <c r="CE110" i="9"/>
  <c r="BJ12" i="9"/>
  <c r="AR42" i="9"/>
  <c r="AL69" i="9"/>
  <c r="AW82" i="9"/>
  <c r="J31" i="9"/>
  <c r="AJ50" i="9"/>
  <c r="BJ62" i="9"/>
  <c r="BQ67" i="9"/>
  <c r="D72" i="9"/>
  <c r="H76" i="9"/>
  <c r="R80" i="9"/>
  <c r="BU83" i="9"/>
  <c r="R86" i="9"/>
  <c r="AH88" i="9"/>
  <c r="S90" i="9"/>
  <c r="J92" i="9"/>
  <c r="H94" i="9"/>
  <c r="F96" i="9"/>
  <c r="D98" i="9"/>
  <c r="CQ99" i="9"/>
  <c r="CO101" i="9"/>
  <c r="CM103" i="9"/>
  <c r="CK105" i="9"/>
  <c r="CI107" i="9"/>
  <c r="CG109" i="9"/>
  <c r="BM56" i="9"/>
  <c r="BB73" i="9"/>
  <c r="AZ84" i="9"/>
  <c r="BF37" i="9"/>
  <c r="S54" i="9"/>
  <c r="AR64" i="9"/>
  <c r="CG68" i="9"/>
  <c r="E73" i="9"/>
  <c r="S77" i="9"/>
  <c r="J81" i="9"/>
  <c r="AY84" i="9"/>
  <c r="BT86" i="9"/>
  <c r="BS88" i="9"/>
  <c r="BQ90" i="9"/>
  <c r="BO92" i="9"/>
  <c r="BM94" i="9"/>
  <c r="BK96" i="9"/>
  <c r="BI98" i="9"/>
  <c r="BG100" i="9"/>
  <c r="BE102" i="9"/>
  <c r="BC104" i="9"/>
  <c r="BA106" i="9"/>
  <c r="AY108" i="9"/>
  <c r="AW110" i="9"/>
  <c r="CG24" i="9"/>
  <c r="BB40" i="9"/>
  <c r="R54" i="9"/>
  <c r="CL47" i="9"/>
  <c r="CP19" i="9"/>
  <c r="BU64" i="9"/>
  <c r="CG65" i="9"/>
  <c r="AM64" i="9"/>
  <c r="BS56" i="9"/>
  <c r="AW54" i="9"/>
  <c r="AN62" i="9"/>
  <c r="BZ48" i="9"/>
  <c r="BG83" i="9"/>
  <c r="AE72" i="9"/>
  <c r="CH83" i="9"/>
  <c r="CM63" i="9"/>
  <c r="BU75" i="9"/>
  <c r="AX84" i="9"/>
  <c r="BR57" i="9"/>
  <c r="BL70" i="9"/>
  <c r="CJ77" i="9"/>
  <c r="CP29" i="9"/>
  <c r="BX66" i="9"/>
  <c r="BU79" i="9"/>
  <c r="I88" i="9"/>
  <c r="BI92" i="9"/>
  <c r="BO98" i="9"/>
  <c r="E104" i="9"/>
  <c r="CO108" i="9"/>
  <c r="AP12" i="9"/>
  <c r="BO72" i="9"/>
  <c r="H84" i="9"/>
  <c r="AO89" i="9"/>
  <c r="BB36" i="9"/>
  <c r="AR58" i="9"/>
  <c r="AM72" i="9"/>
  <c r="CF83" i="9"/>
  <c r="AY91" i="9"/>
  <c r="AT40" i="9"/>
  <c r="AE63" i="9"/>
  <c r="BI69" i="9"/>
  <c r="AY76" i="9"/>
  <c r="BS81" i="9"/>
  <c r="AQ86" i="9"/>
  <c r="CO88" i="9"/>
  <c r="AO92" i="9"/>
  <c r="CI94" i="9"/>
  <c r="AV97" i="9"/>
  <c r="AE100" i="9"/>
  <c r="BC102" i="9"/>
  <c r="BM104" i="9"/>
  <c r="BW106" i="9"/>
  <c r="CG108" i="9"/>
  <c r="CQ110" i="9"/>
  <c r="AX12" i="9"/>
  <c r="BQ46" i="9"/>
  <c r="AX70" i="9"/>
  <c r="AK83" i="9"/>
  <c r="AZ33" i="9"/>
  <c r="BG51" i="9"/>
  <c r="AK63" i="9"/>
  <c r="E68" i="9"/>
  <c r="AX72" i="9"/>
  <c r="AZ76" i="9"/>
  <c r="BF80" i="9"/>
  <c r="CL83" i="9"/>
  <c r="AS86" i="9"/>
  <c r="AT88" i="9"/>
  <c r="AR90" i="9"/>
  <c r="AP92" i="9"/>
  <c r="AN94" i="9"/>
  <c r="AL96" i="9"/>
  <c r="AJ98" i="9"/>
  <c r="AH100" i="9"/>
  <c r="S102" i="9"/>
  <c r="J104" i="9"/>
  <c r="H106" i="9"/>
  <c r="F108" i="9"/>
  <c r="D110" i="9"/>
  <c r="BO59" i="9"/>
  <c r="BB74" i="9"/>
  <c r="F85" i="9"/>
  <c r="AL39" i="9"/>
  <c r="AW55" i="9"/>
  <c r="BT64" i="9"/>
  <c r="AK69" i="9"/>
  <c r="AY73" i="9"/>
  <c r="BC77" i="9"/>
  <c r="AZ81" i="9"/>
  <c r="BN84" i="9"/>
  <c r="CG86" i="9"/>
  <c r="CE88" i="9"/>
  <c r="CC90" i="9"/>
  <c r="CA92" i="9"/>
  <c r="BY94" i="9"/>
  <c r="BW96" i="9"/>
  <c r="BU98" i="9"/>
  <c r="BS100" i="9"/>
  <c r="BQ102" i="9"/>
  <c r="BO104" i="9"/>
  <c r="BM106" i="9"/>
  <c r="BK108" i="9"/>
  <c r="BI110" i="9"/>
  <c r="CF12" i="9"/>
  <c r="AS64" i="9"/>
  <c r="CB76" i="9"/>
  <c r="BU86" i="9"/>
  <c r="CN58" i="9"/>
  <c r="BA70" i="9"/>
  <c r="BL78" i="9"/>
  <c r="AQ85" i="9"/>
  <c r="E89" i="9"/>
  <c r="AZ92" i="9"/>
  <c r="BH95" i="9"/>
  <c r="BE98" i="9"/>
  <c r="BB101" i="9"/>
  <c r="AY104" i="9"/>
  <c r="AV107" i="9"/>
  <c r="AS110" i="9"/>
  <c r="H12" i="9"/>
  <c r="AR12" i="9"/>
  <c r="R55" i="9"/>
  <c r="BR76" i="9"/>
  <c r="AY87" i="9"/>
  <c r="BO93" i="9"/>
  <c r="AO99" i="9"/>
  <c r="BD104" i="9"/>
  <c r="AX110" i="9"/>
  <c r="AS57" i="9"/>
  <c r="F78" i="9"/>
  <c r="BJ88" i="9"/>
  <c r="AV94" i="9"/>
  <c r="CA99" i="9"/>
  <c r="AK105" i="9"/>
  <c r="BP110" i="9"/>
  <c r="S46" i="9"/>
  <c r="AN52" i="9"/>
  <c r="AM68" i="9"/>
  <c r="BM76" i="9"/>
  <c r="D84" i="9"/>
  <c r="AL88" i="9"/>
  <c r="BM91" i="9"/>
  <c r="CC94" i="9"/>
  <c r="BZ97" i="9"/>
  <c r="BW100" i="9"/>
  <c r="BT103" i="9"/>
  <c r="BQ106" i="9"/>
  <c r="BN109" i="9"/>
  <c r="BK12" i="9"/>
  <c r="BX63" i="9"/>
  <c r="CL81" i="9"/>
  <c r="AU91" i="9"/>
  <c r="F98" i="9"/>
  <c r="BT104" i="9"/>
  <c r="BN110" i="9"/>
  <c r="BZ23" i="9"/>
  <c r="AU65" i="9"/>
  <c r="BJ82" i="9"/>
  <c r="BR91" i="9"/>
  <c r="BK98" i="9"/>
  <c r="BI17" i="9"/>
  <c r="AY56" i="9"/>
  <c r="BS36" i="9"/>
  <c r="BB57" i="9"/>
  <c r="BT42" i="9"/>
  <c r="I72" i="9"/>
  <c r="CM71" i="9"/>
  <c r="CP69" i="9"/>
  <c r="CA20" i="9"/>
  <c r="BW63" i="9"/>
  <c r="AK67" i="9"/>
  <c r="CM61" i="9"/>
  <c r="BD86" i="9"/>
  <c r="BW72" i="9"/>
  <c r="E84" i="9"/>
  <c r="AJ64" i="9"/>
  <c r="CK75" i="9"/>
  <c r="BJ84" i="9"/>
  <c r="AQ58" i="9"/>
  <c r="CC70" i="9"/>
  <c r="CI78" i="9"/>
  <c r="AU41" i="9"/>
  <c r="R67" i="9"/>
  <c r="C80" i="9"/>
  <c r="AO88" i="9"/>
  <c r="BU92" i="9"/>
  <c r="CA98" i="9"/>
  <c r="CG104" i="9"/>
  <c r="CN109" i="9"/>
  <c r="J12" i="9"/>
  <c r="AM73" i="9"/>
  <c r="BG84" i="9"/>
  <c r="BM89" i="9"/>
  <c r="BI38" i="9"/>
  <c r="AK59" i="9"/>
  <c r="CJ72" i="9"/>
  <c r="AQ84" i="9"/>
  <c r="BW91" i="9"/>
  <c r="CQ41" i="9"/>
  <c r="BZ63" i="9"/>
  <c r="CH69" i="9"/>
  <c r="BY76" i="9"/>
  <c r="CO81" i="9"/>
  <c r="BE86" i="9"/>
  <c r="S89" i="9"/>
  <c r="BA92" i="9"/>
  <c r="F95" i="9"/>
  <c r="BT97" i="9"/>
  <c r="AS100" i="9"/>
  <c r="BO102" i="9"/>
  <c r="BY104" i="9"/>
  <c r="CI106" i="9"/>
  <c r="D109" i="9"/>
  <c r="AP49" i="9"/>
  <c r="AZ71" i="9"/>
  <c r="BE83" i="9"/>
  <c r="AY35" i="9"/>
  <c r="CF52" i="9"/>
  <c r="CA63" i="9"/>
  <c r="BA68" i="9"/>
  <c r="BU72" i="9"/>
  <c r="BZ76" i="9"/>
  <c r="BZ80" i="9"/>
  <c r="S84" i="9"/>
  <c r="BF86" i="9"/>
  <c r="BF88" i="9"/>
  <c r="BD90" i="9"/>
  <c r="BB92" i="9"/>
  <c r="AZ94" i="9"/>
  <c r="AX96" i="9"/>
  <c r="AV98" i="9"/>
  <c r="AT100" i="9"/>
  <c r="AR102" i="9"/>
  <c r="AP104" i="9"/>
  <c r="AN106" i="9"/>
  <c r="AL108" i="9"/>
  <c r="AJ110" i="9"/>
  <c r="CN61" i="9"/>
  <c r="BD75" i="9"/>
  <c r="BO85" i="9"/>
  <c r="BZ40" i="9"/>
  <c r="BJ56" i="9"/>
  <c r="G65" i="9"/>
  <c r="BK69" i="9"/>
  <c r="CA73" i="9"/>
  <c r="CA77" i="9"/>
  <c r="BX81" i="9"/>
  <c r="CC84" i="9"/>
  <c r="D87" i="9"/>
  <c r="CQ88" i="9"/>
  <c r="CO90" i="9"/>
  <c r="CM92" i="9"/>
  <c r="CK94" i="9"/>
  <c r="CI96" i="9"/>
  <c r="CG98" i="9"/>
  <c r="CE100" i="9"/>
  <c r="CC102" i="9"/>
  <c r="CA104" i="9"/>
  <c r="BY106" i="9"/>
  <c r="BW108" i="9"/>
  <c r="BU110" i="9"/>
  <c r="BT12" i="9"/>
  <c r="BD65" i="9"/>
  <c r="CD77" i="9"/>
  <c r="BE21" i="9"/>
  <c r="BY60" i="9"/>
  <c r="AE71" i="9"/>
  <c r="AQ79" i="9"/>
  <c r="BS85" i="9"/>
  <c r="AU89" i="9"/>
  <c r="BT92" i="9"/>
  <c r="CA95" i="9"/>
  <c r="BX98" i="9"/>
  <c r="BU101" i="9"/>
  <c r="BR104" i="9"/>
  <c r="BO107" i="9"/>
  <c r="BL110" i="9"/>
  <c r="AL59" i="9"/>
  <c r="E78" i="9"/>
  <c r="CN87" i="9"/>
  <c r="J94" i="9"/>
  <c r="BI99" i="9"/>
  <c r="CN104" i="9"/>
  <c r="CH110" i="9"/>
  <c r="AZ62" i="9"/>
  <c r="AZ79" i="9"/>
  <c r="CF88" i="9"/>
  <c r="CF94" i="9"/>
  <c r="AP100" i="9"/>
  <c r="BU105" i="9"/>
  <c r="AX88" i="9"/>
  <c r="BL54" i="9"/>
  <c r="CN68" i="9"/>
  <c r="AO77" i="9"/>
  <c r="BD84" i="9"/>
  <c r="BH88" i="9"/>
  <c r="CG91" i="9"/>
  <c r="E95" i="9"/>
  <c r="CQ97" i="9"/>
  <c r="CN100" i="9"/>
  <c r="CK103" i="9"/>
  <c r="CH106" i="9"/>
  <c r="CE109" i="9"/>
  <c r="G12" i="9"/>
  <c r="AT65" i="9"/>
  <c r="J83" i="9"/>
  <c r="CJ91" i="9"/>
  <c r="BJ98" i="9"/>
  <c r="AI105" i="9"/>
  <c r="BE30" i="9"/>
  <c r="CI66" i="9"/>
  <c r="BR83" i="9"/>
  <c r="AJ92" i="9"/>
  <c r="F99" i="9"/>
  <c r="BD105" i="9"/>
  <c r="BG15" i="9"/>
  <c r="BV59" i="9"/>
  <c r="BX70" i="9"/>
  <c r="CJ78" i="9"/>
  <c r="BC85" i="9"/>
  <c r="R89" i="9"/>
  <c r="BG92" i="9"/>
  <c r="BO95" i="9"/>
  <c r="BL98" i="9"/>
  <c r="BI101" i="9"/>
  <c r="BF104" i="9"/>
  <c r="BC107" i="9"/>
  <c r="AZ110" i="9"/>
  <c r="CH17" i="9"/>
  <c r="BK56" i="9"/>
  <c r="CP36" i="9"/>
  <c r="BN57" i="9"/>
  <c r="CP42" i="9"/>
  <c r="AO72" i="9"/>
  <c r="J72" i="9"/>
  <c r="AE70" i="9"/>
  <c r="S24" i="9"/>
  <c r="BV13" i="9"/>
  <c r="AZ67" i="9"/>
  <c r="AU62" i="9"/>
  <c r="BP86" i="9"/>
  <c r="CM72" i="9"/>
  <c r="C14" i="9"/>
  <c r="BB64" i="9"/>
  <c r="J76" i="9"/>
  <c r="BV84" i="9"/>
  <c r="CA58" i="9"/>
  <c r="CQ70" i="9"/>
  <c r="H79" i="9"/>
  <c r="CN42" i="9"/>
  <c r="C69" i="9"/>
  <c r="AU80" i="9"/>
  <c r="BA88" i="9"/>
  <c r="BG94" i="9"/>
  <c r="CM98" i="9"/>
  <c r="D105" i="9"/>
  <c r="R110" i="9"/>
  <c r="BO73" i="9"/>
  <c r="CM84" i="9"/>
  <c r="CK89" i="9"/>
  <c r="AI40" i="9"/>
  <c r="CM60" i="9"/>
  <c r="CO73" i="9"/>
  <c r="BX84" i="9"/>
  <c r="AL92" i="9"/>
  <c r="BD43" i="9"/>
  <c r="AP64" i="9"/>
  <c r="AM70" i="9"/>
  <c r="G77" i="9"/>
  <c r="AR82" i="9"/>
  <c r="BR86" i="9"/>
  <c r="AR89" i="9"/>
  <c r="BM92" i="9"/>
  <c r="AL95" i="9"/>
  <c r="AI98" i="9"/>
  <c r="BE100" i="9"/>
  <c r="CA102" i="9"/>
  <c r="CK104" i="9"/>
  <c r="F107" i="9"/>
  <c r="AJ109" i="9"/>
  <c r="F12" i="9"/>
  <c r="BO51" i="9"/>
  <c r="AZ72" i="9"/>
  <c r="AI84" i="9"/>
  <c r="BA37" i="9"/>
  <c r="H54" i="9"/>
  <c r="AQ64" i="9"/>
  <c r="BZ68" i="9"/>
  <c r="D73" i="9"/>
  <c r="R77" i="9"/>
  <c r="G81" i="9"/>
  <c r="AV84" i="9"/>
  <c r="BS86" i="9"/>
  <c r="BR88" i="9"/>
  <c r="BP90" i="9"/>
  <c r="BN92" i="9"/>
  <c r="BL94" i="9"/>
  <c r="BJ96" i="9"/>
  <c r="BH98" i="9"/>
  <c r="BF100" i="9"/>
  <c r="BD102" i="9"/>
  <c r="BB104" i="9"/>
  <c r="AZ106" i="9"/>
  <c r="AX108" i="9"/>
  <c r="AV110" i="9"/>
  <c r="CK63" i="9"/>
  <c r="BD76" i="9"/>
  <c r="CP85" i="9"/>
  <c r="AQ42" i="9"/>
  <c r="BS57" i="9"/>
  <c r="BA65" i="9"/>
  <c r="CM69" i="9"/>
  <c r="I74" i="9"/>
  <c r="S78" i="9"/>
  <c r="D82" i="9"/>
  <c r="E85" i="9"/>
  <c r="AJ87" i="9"/>
  <c r="AH89" i="9"/>
  <c r="S91" i="9"/>
  <c r="J93" i="9"/>
  <c r="H95" i="9"/>
  <c r="F97" i="9"/>
  <c r="D99" i="9"/>
  <c r="CQ100" i="9"/>
  <c r="CO102" i="9"/>
  <c r="CM104" i="9"/>
  <c r="CK106" i="9"/>
  <c r="CI108" i="9"/>
  <c r="CG110" i="9"/>
  <c r="BH12" i="9"/>
  <c r="AQ25" i="9"/>
  <c r="BM66" i="9"/>
  <c r="CD78" i="9"/>
  <c r="BR29" i="9"/>
  <c r="AI62" i="9"/>
  <c r="CE71" i="9"/>
  <c r="CL79" i="9"/>
  <c r="D86" i="9"/>
  <c r="BN89" i="9"/>
  <c r="CP92" i="9"/>
  <c r="C96" i="9"/>
  <c r="CO98" i="9"/>
  <c r="CL101" i="9"/>
  <c r="CI104" i="9"/>
  <c r="CF107" i="9"/>
  <c r="CC110" i="9"/>
  <c r="AV62" i="9"/>
  <c r="AW79" i="9"/>
  <c r="BI88" i="9"/>
  <c r="BN94" i="9"/>
  <c r="D100" i="9"/>
  <c r="BC105" i="9"/>
  <c r="BN64" i="9"/>
  <c r="BV80" i="9"/>
  <c r="AX89" i="9"/>
  <c r="AU95" i="9"/>
  <c r="BZ100" i="9"/>
  <c r="AJ106" i="9"/>
  <c r="AR18" i="9"/>
  <c r="BW56" i="9"/>
  <c r="AN37" i="9"/>
  <c r="BZ57" i="9"/>
  <c r="AU43" i="9"/>
  <c r="BA72" i="9"/>
  <c r="AP72" i="9"/>
  <c r="AS70" i="9"/>
  <c r="BV25" i="9"/>
  <c r="BF15" i="9"/>
  <c r="G68" i="9"/>
  <c r="BX62" i="9"/>
  <c r="CB86" i="9"/>
  <c r="S73" i="9"/>
  <c r="BW16" i="9"/>
  <c r="BQ64" i="9"/>
  <c r="AR76" i="9"/>
  <c r="CH84" i="9"/>
  <c r="AR59" i="9"/>
  <c r="AJ71" i="9"/>
  <c r="BT79" i="9"/>
  <c r="AO52" i="9"/>
  <c r="BI71" i="9"/>
  <c r="BS80" i="9"/>
  <c r="BM88" i="9"/>
  <c r="BS94" i="9"/>
  <c r="J99" i="9"/>
  <c r="AV105" i="9"/>
  <c r="CM110" i="9"/>
  <c r="AQ74" i="9"/>
  <c r="AU85" i="9"/>
  <c r="AN90" i="9"/>
  <c r="BK41" i="9"/>
  <c r="BO61" i="9"/>
  <c r="BO74" i="9"/>
  <c r="S85" i="9"/>
  <c r="BJ92" i="9"/>
  <c r="CI44" i="9"/>
  <c r="BO64" i="9"/>
  <c r="BR70" i="9"/>
  <c r="AY77" i="9"/>
  <c r="BN82" i="9"/>
  <c r="CE86" i="9"/>
  <c r="BD89" i="9"/>
  <c r="BY92" i="9"/>
  <c r="AX95" i="9"/>
  <c r="AU98" i="9"/>
  <c r="BQ100" i="9"/>
  <c r="CM102" i="9"/>
  <c r="H105" i="9"/>
  <c r="AL107" i="9"/>
  <c r="AV109" i="9"/>
  <c r="BQ39" i="9"/>
  <c r="BO25" i="9"/>
  <c r="D15" i="9"/>
  <c r="CD44" i="9"/>
  <c r="J45" i="9"/>
  <c r="CA44" i="9"/>
  <c r="CC39" i="9"/>
  <c r="J26" i="9"/>
  <c r="CJ15" i="9"/>
  <c r="I45" i="9"/>
  <c r="AW45" i="9"/>
  <c r="R45" i="9"/>
  <c r="BQ48" i="9"/>
  <c r="R64" i="9"/>
  <c r="CG18" i="9"/>
  <c r="CC18" i="9"/>
  <c r="AW80" i="9"/>
  <c r="BQ75" i="9"/>
  <c r="BL63" i="9"/>
  <c r="CF79" i="9"/>
  <c r="CP48" i="9"/>
  <c r="BU69" i="9"/>
  <c r="BB80" i="9"/>
  <c r="CO40" i="9"/>
  <c r="BZ65" i="9"/>
  <c r="CM74" i="9"/>
  <c r="BM82" i="9"/>
  <c r="CK64" i="9"/>
  <c r="CN74" i="9"/>
  <c r="BU85" i="9"/>
  <c r="F91" i="9"/>
  <c r="AS96" i="9"/>
  <c r="BX101" i="9"/>
  <c r="BR107" i="9"/>
  <c r="AJ70" i="9"/>
  <c r="D80" i="9"/>
  <c r="J88" i="9"/>
  <c r="E93" i="9"/>
  <c r="BU53" i="9"/>
  <c r="BB66" i="9"/>
  <c r="C81" i="9"/>
  <c r="BN88" i="9"/>
  <c r="CN32" i="9"/>
  <c r="BE56" i="9"/>
  <c r="D68" i="9"/>
  <c r="BT73" i="9"/>
  <c r="BD80" i="9"/>
  <c r="CA84" i="9"/>
  <c r="AS88" i="9"/>
  <c r="CM90" i="9"/>
  <c r="AM94" i="9"/>
  <c r="BU96" i="9"/>
  <c r="AH99" i="9"/>
  <c r="BD101" i="9"/>
  <c r="CL103" i="9"/>
  <c r="G106" i="9"/>
  <c r="AK108" i="9"/>
  <c r="AU110" i="9"/>
  <c r="F15" i="9"/>
  <c r="CD65" i="9"/>
  <c r="BI79" i="9"/>
  <c r="BS19" i="9"/>
  <c r="AO46" i="9"/>
  <c r="BF60" i="9"/>
  <c r="BF66" i="9"/>
  <c r="D71" i="9"/>
  <c r="CO39" i="9"/>
  <c r="BX26" i="9"/>
  <c r="CG16" i="9"/>
  <c r="AS45" i="9"/>
  <c r="BS45" i="9"/>
  <c r="BA45" i="9"/>
  <c r="CL48" i="9"/>
  <c r="CF14" i="9"/>
  <c r="CC20" i="9"/>
  <c r="BF21" i="9"/>
  <c r="BJ80" i="9"/>
  <c r="CE75" i="9"/>
  <c r="BA64" i="9"/>
  <c r="E80" i="9"/>
  <c r="BX49" i="9"/>
  <c r="CJ69" i="9"/>
  <c r="BO80" i="9"/>
  <c r="CI41" i="9"/>
  <c r="CO65" i="9"/>
  <c r="S75" i="9"/>
  <c r="BY82" i="9"/>
  <c r="AO65" i="9"/>
  <c r="AP75" i="9"/>
  <c r="CH85" i="9"/>
  <c r="E92" i="9"/>
  <c r="BD97" i="9"/>
  <c r="CJ101" i="9"/>
  <c r="CD107" i="9"/>
  <c r="CH70" i="9"/>
  <c r="BT80" i="9"/>
  <c r="BB88" i="9"/>
  <c r="AW93" i="9"/>
  <c r="CI54" i="9"/>
  <c r="CA66" i="9"/>
  <c r="CK81" i="9"/>
  <c r="CL88" i="9"/>
  <c r="E35" i="9"/>
  <c r="BD57" i="9"/>
  <c r="AZ68" i="9"/>
  <c r="C74" i="9"/>
  <c r="BY80" i="9"/>
  <c r="CQ84" i="9"/>
  <c r="BE88" i="9"/>
  <c r="J91" i="9"/>
  <c r="AY94" i="9"/>
  <c r="CG96" i="9"/>
  <c r="AT99" i="9"/>
  <c r="BP101" i="9"/>
  <c r="I104" i="9"/>
  <c r="AM106" i="9"/>
  <c r="AW108" i="9"/>
  <c r="BG110" i="9"/>
  <c r="CH12" i="9"/>
  <c r="BB28" i="9"/>
  <c r="CM66" i="9"/>
  <c r="BH80" i="9"/>
  <c r="BO24" i="9"/>
  <c r="BR47" i="9"/>
  <c r="AI61" i="9"/>
  <c r="CK66" i="9"/>
  <c r="AU71" i="9"/>
  <c r="AZ75" i="9"/>
  <c r="BE79" i="9"/>
  <c r="AE83" i="9"/>
  <c r="BZ85" i="9"/>
  <c r="CE87" i="9"/>
  <c r="CC89" i="9"/>
  <c r="CA91" i="9"/>
  <c r="BY93" i="9"/>
  <c r="BW95" i="9"/>
  <c r="BU97" i="9"/>
  <c r="BS99" i="9"/>
  <c r="BQ101" i="9"/>
  <c r="BO103" i="9"/>
  <c r="BM105" i="9"/>
  <c r="BK107" i="9"/>
  <c r="BI109" i="9"/>
  <c r="S40" i="9"/>
  <c r="BB27" i="9"/>
  <c r="BU17" i="9"/>
  <c r="BH45" i="9"/>
  <c r="CP45" i="9"/>
  <c r="BT45" i="9"/>
  <c r="AM49" i="9"/>
  <c r="BU16" i="9"/>
  <c r="AZ22" i="9"/>
  <c r="BY24" i="9"/>
  <c r="BW80" i="9"/>
  <c r="D76" i="9"/>
  <c r="BP64" i="9"/>
  <c r="AM80" i="9"/>
  <c r="AR56" i="9"/>
  <c r="BY71" i="9"/>
  <c r="BH81" i="9"/>
  <c r="BL47" i="9"/>
  <c r="BI67" i="9"/>
  <c r="R76" i="9"/>
  <c r="CK82" i="9"/>
  <c r="BO65" i="9"/>
  <c r="CN78" i="9"/>
  <c r="F86" i="9"/>
  <c r="AK92" i="9"/>
  <c r="BP97" i="9"/>
  <c r="BW102" i="9"/>
  <c r="CP107" i="9"/>
  <c r="BM71" i="9"/>
  <c r="AQ81" i="9"/>
  <c r="BZ88" i="9"/>
  <c r="CQ17" i="9"/>
  <c r="D56" i="9"/>
  <c r="BK67" i="9"/>
  <c r="BF82" i="9"/>
  <c r="BA89" i="9"/>
  <c r="AM37" i="9"/>
  <c r="AY58" i="9"/>
  <c r="BY68" i="9"/>
  <c r="AW74" i="9"/>
  <c r="F81" i="9"/>
  <c r="AK85" i="9"/>
  <c r="BQ88" i="9"/>
  <c r="AP91" i="9"/>
  <c r="BK94" i="9"/>
  <c r="D97" i="9"/>
  <c r="BF99" i="9"/>
  <c r="R102" i="9"/>
  <c r="AO104" i="9"/>
  <c r="AY106" i="9"/>
  <c r="BI108" i="9"/>
  <c r="BS110" i="9"/>
  <c r="BV12" i="9"/>
  <c r="BG37" i="9"/>
  <c r="I68" i="9"/>
  <c r="BA81" i="9"/>
  <c r="AZ28" i="9"/>
  <c r="CH48" i="9"/>
  <c r="CC61" i="9"/>
  <c r="AR67" i="9"/>
  <c r="BS71" i="9"/>
  <c r="BZ75" i="9"/>
  <c r="CB79" i="9"/>
  <c r="BC83" i="9"/>
  <c r="CM85" i="9"/>
  <c r="CQ87" i="9"/>
  <c r="CO89" i="9"/>
  <c r="CM91" i="9"/>
  <c r="CK93" i="9"/>
  <c r="CI95" i="9"/>
  <c r="CG97" i="9"/>
  <c r="CE99" i="9"/>
  <c r="CC101" i="9"/>
  <c r="CA103" i="9"/>
  <c r="BY105" i="9"/>
  <c r="BW107" i="9"/>
  <c r="BU109" i="9"/>
  <c r="CL52" i="9"/>
  <c r="CB72" i="9"/>
  <c r="BY83" i="9"/>
  <c r="AZ35" i="9"/>
  <c r="CK52" i="9"/>
  <c r="CJ63" i="9"/>
  <c r="BB68" i="9"/>
  <c r="BV72" i="9"/>
  <c r="BS18" i="9"/>
  <c r="BU43" i="9"/>
  <c r="BR56" i="9"/>
  <c r="CC76" i="9"/>
  <c r="AN79" i="9"/>
  <c r="BC79" i="9"/>
  <c r="AE74" i="9"/>
  <c r="CI73" i="9"/>
  <c r="AH95" i="9"/>
  <c r="AT77" i="9"/>
  <c r="G43" i="9"/>
  <c r="R87" i="9"/>
  <c r="CO64" i="9"/>
  <c r="CK83" i="9"/>
  <c r="CK92" i="9"/>
  <c r="CC100" i="9"/>
  <c r="AX107" i="9"/>
  <c r="AT63" i="9"/>
  <c r="CG38" i="9"/>
  <c r="AZ65" i="9"/>
  <c r="BZ74" i="9"/>
  <c r="BO82" i="9"/>
  <c r="BG87" i="9"/>
  <c r="BC91" i="9"/>
  <c r="AY95" i="9"/>
  <c r="AU99" i="9"/>
  <c r="AQ103" i="9"/>
  <c r="AM107" i="9"/>
  <c r="AK12" i="9"/>
  <c r="CC40" i="9"/>
  <c r="AE79" i="9"/>
  <c r="CI43" i="9"/>
  <c r="BM62" i="9"/>
  <c r="AY71" i="9"/>
  <c r="BF78" i="9"/>
  <c r="BD83" i="9"/>
  <c r="AV87" i="9"/>
  <c r="CP89" i="9"/>
  <c r="AP93" i="9"/>
  <c r="CJ95" i="9"/>
  <c r="AJ99" i="9"/>
  <c r="CD101" i="9"/>
  <c r="J105" i="9"/>
  <c r="BX107" i="9"/>
  <c r="AR50" i="9"/>
  <c r="AE75" i="9"/>
  <c r="CN37" i="9"/>
  <c r="BV66" i="9"/>
  <c r="AN77" i="9"/>
  <c r="BX86" i="9"/>
  <c r="C91" i="9"/>
  <c r="D95" i="9"/>
  <c r="BD99" i="9"/>
  <c r="AI103" i="9"/>
  <c r="CG106" i="9"/>
  <c r="BP72" i="9"/>
  <c r="CB88" i="9"/>
  <c r="AR96" i="9"/>
  <c r="AK103" i="9"/>
  <c r="I69" i="9"/>
  <c r="BC86" i="9"/>
  <c r="R94" i="9"/>
  <c r="C102" i="9"/>
  <c r="CK108" i="9"/>
  <c r="BO49" i="9"/>
  <c r="BB70" i="9"/>
  <c r="CM79" i="9"/>
  <c r="BY86" i="9"/>
  <c r="BY90" i="9"/>
  <c r="BJ94" i="9"/>
  <c r="BF98" i="9"/>
  <c r="CM101" i="9"/>
  <c r="AY105" i="9"/>
  <c r="CF108" i="9"/>
  <c r="CB12" i="9"/>
  <c r="AR68" i="9"/>
  <c r="CC86" i="9"/>
  <c r="BM95" i="9"/>
  <c r="CP102" i="9"/>
  <c r="J110" i="9"/>
  <c r="D35" i="9"/>
  <c r="AO71" i="9"/>
  <c r="BV87" i="9"/>
  <c r="I96" i="9"/>
  <c r="BW103" i="9"/>
  <c r="AO42" i="9"/>
  <c r="BU31" i="9"/>
  <c r="CI63" i="9"/>
  <c r="AI80" i="9"/>
  <c r="BB79" i="9"/>
  <c r="AN80" i="9"/>
  <c r="AU74" i="9"/>
  <c r="AL74" i="9"/>
  <c r="BF95" i="9"/>
  <c r="CO77" i="9"/>
  <c r="BO44" i="9"/>
  <c r="BC87" i="9"/>
  <c r="AY65" i="9"/>
  <c r="R84" i="9"/>
  <c r="H93" i="9"/>
  <c r="CO100" i="9"/>
  <c r="BJ107" i="9"/>
  <c r="BX64" i="9"/>
  <c r="BA40" i="9"/>
  <c r="CB65" i="9"/>
  <c r="H75" i="9"/>
  <c r="CH82" i="9"/>
  <c r="BS87" i="9"/>
  <c r="BO91" i="9"/>
  <c r="BK95" i="9"/>
  <c r="BG99" i="9"/>
  <c r="BC103" i="9"/>
  <c r="AY107" i="9"/>
  <c r="AU45" i="9"/>
  <c r="AK80" i="9"/>
  <c r="C45" i="9"/>
  <c r="AS63" i="9"/>
  <c r="BV71" i="9"/>
  <c r="CC78" i="9"/>
  <c r="BX83" i="9"/>
  <c r="BH87" i="9"/>
  <c r="AE90" i="9"/>
  <c r="BB93" i="9"/>
  <c r="G96" i="9"/>
  <c r="AV99" i="9"/>
  <c r="CP101" i="9"/>
  <c r="AP105" i="9"/>
  <c r="CJ107" i="9"/>
  <c r="AY54" i="9"/>
  <c r="AE76" i="9"/>
  <c r="AK41" i="9"/>
  <c r="BB67" i="9"/>
  <c r="CL77" i="9"/>
  <c r="G87" i="9"/>
  <c r="AS91" i="9"/>
  <c r="AQ95" i="9"/>
  <c r="BW99" i="9"/>
  <c r="AZ103" i="9"/>
  <c r="R107" i="9"/>
  <c r="AQ30" i="9"/>
  <c r="CP73" i="9"/>
  <c r="AW89" i="9"/>
  <c r="CB96" i="9"/>
  <c r="BU103" i="9"/>
  <c r="BN70" i="9"/>
  <c r="S87" i="9"/>
  <c r="CE95" i="9"/>
  <c r="BG102" i="9"/>
  <c r="AZ109" i="9"/>
  <c r="I57" i="9"/>
  <c r="AK71" i="9"/>
  <c r="BR80" i="9"/>
  <c r="H87" i="9"/>
  <c r="D91" i="9"/>
  <c r="AR95" i="9"/>
  <c r="BY98" i="9"/>
  <c r="AK102" i="9"/>
  <c r="BR105" i="9"/>
  <c r="J109" i="9"/>
  <c r="CA69" i="9"/>
  <c r="BU87" i="9"/>
  <c r="H96" i="9"/>
  <c r="BE103" i="9"/>
  <c r="BW38" i="9"/>
  <c r="BQ72" i="9"/>
  <c r="AN88" i="9"/>
  <c r="CD96" i="9"/>
  <c r="AL104" i="9"/>
  <c r="BA42" i="9"/>
  <c r="AV32" i="9"/>
  <c r="D27" i="9"/>
  <c r="R63" i="9"/>
  <c r="AX23" i="9"/>
  <c r="AO14" i="9"/>
  <c r="CH79" i="9"/>
  <c r="AJ82" i="9"/>
  <c r="CK100" i="9"/>
  <c r="BV78" i="9"/>
  <c r="CD45" i="9"/>
  <c r="CA87" i="9"/>
  <c r="CA65" i="9"/>
  <c r="AU84" i="9"/>
  <c r="AN93" i="9"/>
  <c r="S101" i="9"/>
  <c r="CH107" i="9"/>
  <c r="CB73" i="9"/>
  <c r="C42" i="9"/>
  <c r="S66" i="9"/>
  <c r="BB77" i="9"/>
  <c r="BM84" i="9"/>
  <c r="CD88" i="9"/>
  <c r="BZ92" i="9"/>
  <c r="BV96" i="9"/>
  <c r="BR100" i="9"/>
  <c r="BN104" i="9"/>
  <c r="BJ108" i="9"/>
  <c r="CI47" i="9"/>
  <c r="CF80" i="9"/>
  <c r="AV46" i="9"/>
  <c r="CC65" i="9"/>
  <c r="E72" i="9"/>
  <c r="S79" i="9"/>
  <c r="CM83" i="9"/>
  <c r="BT87" i="9"/>
  <c r="AS90" i="9"/>
  <c r="BN93" i="9"/>
  <c r="AM96" i="9"/>
  <c r="BH99" i="9"/>
  <c r="AE102" i="9"/>
  <c r="BB105" i="9"/>
  <c r="G108" i="9"/>
  <c r="BX57" i="9"/>
  <c r="CI79" i="9"/>
  <c r="AP44" i="9"/>
  <c r="AL68" i="9"/>
  <c r="BM80" i="9"/>
  <c r="AW87" i="9"/>
  <c r="BL91" i="9"/>
  <c r="AP96" i="9"/>
  <c r="CN99" i="9"/>
  <c r="BS103" i="9"/>
  <c r="J108" i="9"/>
  <c r="CL34" i="9"/>
  <c r="AU75" i="9"/>
  <c r="CL89" i="9"/>
  <c r="AQ97" i="9"/>
  <c r="AJ104" i="9"/>
  <c r="CQ12" i="9"/>
  <c r="CQ71" i="9"/>
  <c r="AZ87" i="9"/>
  <c r="AT96" i="9"/>
  <c r="CQ102" i="9"/>
  <c r="CJ109" i="9"/>
  <c r="CO58" i="9"/>
  <c r="CF71" i="9"/>
  <c r="AM81" i="9"/>
  <c r="AX87" i="9"/>
  <c r="AT91" i="9"/>
  <c r="BI95" i="9"/>
  <c r="CP98" i="9"/>
  <c r="BB102" i="9"/>
  <c r="CI105" i="9"/>
  <c r="AU109" i="9"/>
  <c r="AN71" i="9"/>
  <c r="AM88" i="9"/>
  <c r="BL96" i="9"/>
  <c r="CO103" i="9"/>
  <c r="CE44" i="9"/>
  <c r="BS74" i="9"/>
  <c r="J89" i="9"/>
  <c r="AS97" i="9"/>
  <c r="BV104" i="9"/>
  <c r="AX26" i="9"/>
  <c r="BV62" i="9"/>
  <c r="CC72" i="9"/>
  <c r="BE81" i="9"/>
  <c r="AE87" i="9"/>
  <c r="CE90" i="9"/>
  <c r="AW94" i="9"/>
  <c r="BM97" i="9"/>
  <c r="CA100" i="9"/>
  <c r="CQ103" i="9"/>
  <c r="AJ107" i="9"/>
  <c r="BQ110" i="9"/>
  <c r="CI56" i="9"/>
  <c r="BM72" i="9"/>
  <c r="S58" i="9"/>
  <c r="BF72" i="9"/>
  <c r="BL43" i="9"/>
  <c r="R38" i="9"/>
  <c r="G80" i="9"/>
  <c r="G84" i="9"/>
  <c r="H101" i="9"/>
  <c r="AV79" i="9"/>
  <c r="J47" i="9"/>
  <c r="AP88" i="9"/>
  <c r="R66" i="9"/>
  <c r="BL84" i="9"/>
  <c r="AZ93" i="9"/>
  <c r="AR101" i="9"/>
  <c r="E108" i="9"/>
  <c r="CB74" i="9"/>
  <c r="BX43" i="9"/>
  <c r="R69" i="9"/>
  <c r="BZ77" i="9"/>
  <c r="CB84" i="9"/>
  <c r="CP88" i="9"/>
  <c r="CL92" i="9"/>
  <c r="CH96" i="9"/>
  <c r="CD100" i="9"/>
  <c r="BZ104" i="9"/>
  <c r="BV108" i="9"/>
  <c r="R65" i="9"/>
  <c r="BY81" i="9"/>
  <c r="BS47" i="9"/>
  <c r="AM66" i="9"/>
  <c r="AY72" i="9"/>
  <c r="BH79" i="9"/>
  <c r="AE84" i="9"/>
  <c r="CF87" i="9"/>
  <c r="BE90" i="9"/>
  <c r="BZ93" i="9"/>
  <c r="AY96" i="9"/>
  <c r="BT99" i="9"/>
  <c r="AS102" i="9"/>
  <c r="BN105" i="9"/>
  <c r="AM108" i="9"/>
  <c r="BI60" i="9"/>
  <c r="R81" i="9"/>
  <c r="CP46" i="9"/>
  <c r="CK68" i="9"/>
  <c r="AL81" i="9"/>
  <c r="BP87" i="9"/>
  <c r="CF91" i="9"/>
  <c r="BG96" i="9"/>
  <c r="AL100" i="9"/>
  <c r="CJ103" i="9"/>
  <c r="AU108" i="9"/>
  <c r="BU41" i="9"/>
  <c r="H80" i="9"/>
  <c r="BG90" i="9"/>
  <c r="CA97" i="9"/>
  <c r="CM105" i="9"/>
  <c r="BG12" i="9"/>
  <c r="AS73" i="9"/>
  <c r="CO87" i="9"/>
  <c r="BM96" i="9"/>
  <c r="BF103" i="9"/>
  <c r="S110" i="9"/>
  <c r="AH93" i="9"/>
  <c r="CB60" i="9"/>
  <c r="BH72" i="9"/>
  <c r="CF81" i="9"/>
  <c r="BQ87" i="9"/>
  <c r="AH92" i="9"/>
  <c r="CB95" i="9"/>
  <c r="AN99" i="9"/>
  <c r="BU102" i="9"/>
  <c r="AE106" i="9"/>
  <c r="I110" i="9"/>
  <c r="AR73" i="9"/>
  <c r="G89" i="9"/>
  <c r="G97" i="9"/>
  <c r="BS105" i="9"/>
  <c r="AZ47" i="9"/>
  <c r="CQ75" i="9"/>
  <c r="BT89" i="9"/>
  <c r="CC97" i="9"/>
  <c r="CN105" i="9"/>
  <c r="CP12" i="9"/>
  <c r="BC31" i="9"/>
  <c r="CP63" i="9"/>
  <c r="BC73" i="9"/>
  <c r="I82" i="9"/>
  <c r="BA87" i="9"/>
  <c r="I91" i="9"/>
  <c r="BP94" i="9"/>
  <c r="CD97" i="9"/>
  <c r="E101" i="9"/>
  <c r="AM104" i="9"/>
  <c r="BT107" i="9"/>
  <c r="CJ110" i="9"/>
  <c r="BG73" i="9"/>
  <c r="CI88" i="9"/>
  <c r="R97" i="9"/>
  <c r="CA105" i="9"/>
  <c r="BE51" i="9"/>
  <c r="AM31" i="9"/>
  <c r="BF58" i="9"/>
  <c r="BT72" i="9"/>
  <c r="BK47" i="9"/>
  <c r="AK39" i="9"/>
  <c r="AN82" i="9"/>
  <c r="AP84" i="9"/>
  <c r="AZ101" i="9"/>
  <c r="BV85" i="9"/>
  <c r="BG64" i="9"/>
  <c r="CH92" i="9"/>
  <c r="AT72" i="9"/>
  <c r="CQ86" i="9"/>
  <c r="BV95" i="9"/>
  <c r="J103" i="9"/>
  <c r="BH109" i="9"/>
  <c r="CB75" i="9"/>
  <c r="CQ44" i="9"/>
  <c r="BJ69" i="9"/>
  <c r="R78" i="9"/>
  <c r="C85" i="9"/>
  <c r="AE89" i="9"/>
  <c r="I93" i="9"/>
  <c r="E97" i="9"/>
  <c r="CP100" i="9"/>
  <c r="CL104" i="9"/>
  <c r="CH108" i="9"/>
  <c r="AN66" i="9"/>
  <c r="BQ82" i="9"/>
  <c r="S49" i="9"/>
  <c r="BL66" i="9"/>
  <c r="BA74" i="9"/>
  <c r="CC79" i="9"/>
  <c r="AM85" i="9"/>
  <c r="C88" i="9"/>
  <c r="AR91" i="9"/>
  <c r="CL93" i="9"/>
  <c r="AL97" i="9"/>
  <c r="CF99" i="9"/>
  <c r="S103" i="9"/>
  <c r="BZ105" i="9"/>
  <c r="F109" i="9"/>
  <c r="BN62" i="9"/>
  <c r="H82" i="9"/>
  <c r="AS49" i="9"/>
  <c r="BW69" i="9"/>
  <c r="CE81" i="9"/>
  <c r="CJ87" i="9"/>
  <c r="AE92" i="9"/>
  <c r="BZ96" i="9"/>
  <c r="BC100" i="9"/>
  <c r="AH104" i="9"/>
  <c r="BN108" i="9"/>
  <c r="BW44" i="9"/>
  <c r="AS81" i="9"/>
  <c r="E91" i="9"/>
  <c r="AP98" i="9"/>
  <c r="BB106" i="9"/>
  <c r="CQ73" i="9"/>
  <c r="CM89" i="9"/>
  <c r="H97" i="9"/>
  <c r="CP103" i="9"/>
  <c r="BC95" i="9"/>
  <c r="AJ62" i="9"/>
  <c r="AK73" i="9"/>
  <c r="BD82" i="9"/>
  <c r="CK87" i="9"/>
  <c r="BD92" i="9"/>
  <c r="D96" i="9"/>
  <c r="BE99" i="9"/>
  <c r="CL102" i="9"/>
  <c r="AX106" i="9"/>
  <c r="AT110" i="9"/>
  <c r="BP74" i="9"/>
  <c r="BS89" i="9"/>
  <c r="BQ51" i="9"/>
  <c r="BX31" i="9"/>
  <c r="AU17" i="9"/>
  <c r="BC75" i="9"/>
  <c r="AP48" i="9"/>
  <c r="AH40" i="9"/>
  <c r="BA82" i="9"/>
  <c r="BH85" i="9"/>
  <c r="BL101" i="9"/>
  <c r="G86" i="9"/>
  <c r="CL64" i="9"/>
  <c r="AK93" i="9"/>
  <c r="BR72" i="9"/>
  <c r="AH87" i="9"/>
  <c r="AK96" i="9"/>
  <c r="AP103" i="9"/>
  <c r="CF109" i="9"/>
  <c r="BG77" i="9"/>
  <c r="AV55" i="9"/>
  <c r="CL69" i="9"/>
  <c r="BB78" i="9"/>
  <c r="AL85" i="9"/>
  <c r="AS89" i="9"/>
  <c r="AO93" i="9"/>
  <c r="AK97" i="9"/>
  <c r="AE101" i="9"/>
  <c r="I105" i="9"/>
  <c r="E109" i="9"/>
  <c r="AW67" i="9"/>
  <c r="BH86" i="9"/>
  <c r="AQ50" i="9"/>
  <c r="CL66" i="9"/>
  <c r="CA74" i="9"/>
  <c r="S80" i="9"/>
  <c r="BA85" i="9"/>
  <c r="AI88" i="9"/>
  <c r="BD91" i="9"/>
  <c r="I94" i="9"/>
  <c r="AX97" i="9"/>
  <c r="C100" i="9"/>
  <c r="AR103" i="9"/>
  <c r="CL105" i="9"/>
  <c r="AL109" i="9"/>
  <c r="BY67" i="9"/>
  <c r="CM82" i="9"/>
  <c r="G52" i="9"/>
  <c r="BG72" i="9"/>
  <c r="BC82" i="9"/>
  <c r="AK88" i="9"/>
  <c r="AQ93" i="9"/>
  <c r="CQ96" i="9"/>
  <c r="BV100" i="9"/>
  <c r="AE105" i="9"/>
  <c r="CE108" i="9"/>
  <c r="CC12" i="9"/>
  <c r="CL49" i="9"/>
  <c r="BI82" i="9"/>
  <c r="BQ91" i="9"/>
  <c r="BZ98" i="9"/>
  <c r="CL106" i="9"/>
  <c r="AV75" i="9"/>
  <c r="BH90" i="9"/>
  <c r="BL97" i="9"/>
  <c r="BE104" i="9"/>
  <c r="AP22" i="9"/>
  <c r="BJ63" i="9"/>
  <c r="CH73" i="9"/>
  <c r="D83" i="9"/>
  <c r="CA88" i="9"/>
  <c r="BW92" i="9"/>
  <c r="AQ96" i="9"/>
  <c r="BX99" i="9"/>
  <c r="AJ103" i="9"/>
  <c r="S107" i="9"/>
  <c r="BM110" i="9"/>
  <c r="BY23" i="9"/>
  <c r="CP75" i="9"/>
  <c r="AK90" i="9"/>
  <c r="E99" i="9"/>
  <c r="BR106" i="9"/>
  <c r="AQ12" i="9"/>
  <c r="BK52" i="9"/>
  <c r="BX78" i="9"/>
  <c r="CD90" i="9"/>
  <c r="E100" i="9"/>
  <c r="BO37" i="9"/>
  <c r="AV17" i="9"/>
  <c r="BY65" i="9"/>
  <c r="BT53" i="9"/>
  <c r="BH105" i="9"/>
  <c r="AP65" i="9"/>
  <c r="C73" i="9"/>
  <c r="AW96" i="9"/>
  <c r="C110" i="9"/>
  <c r="BI56" i="9"/>
  <c r="BZ78" i="9"/>
  <c r="BE89" i="9"/>
  <c r="AW97" i="9"/>
  <c r="AO105" i="9"/>
  <c r="CQ69" i="9"/>
  <c r="BO58" i="9"/>
  <c r="BA75" i="9"/>
  <c r="CA85" i="9"/>
  <c r="CB91" i="9"/>
  <c r="BV97" i="9"/>
  <c r="BP103" i="9"/>
  <c r="BJ109" i="9"/>
  <c r="BO84" i="9"/>
  <c r="CE73" i="9"/>
  <c r="BX88" i="9"/>
  <c r="BF97" i="9"/>
  <c r="BQ105" i="9"/>
  <c r="G66" i="9"/>
  <c r="BE92" i="9"/>
  <c r="CK107" i="9"/>
  <c r="CJ41" i="9"/>
  <c r="BF92" i="9"/>
  <c r="BB107" i="9"/>
  <c r="BC67" i="9"/>
  <c r="E86" i="9"/>
  <c r="F94" i="9"/>
  <c r="BC101" i="9"/>
  <c r="AV108" i="9"/>
  <c r="BP38" i="9"/>
  <c r="BZ90" i="9"/>
  <c r="BF102" i="9"/>
  <c r="CG69" i="9"/>
  <c r="BO94" i="9"/>
  <c r="BS107" i="9"/>
  <c r="BN50" i="9"/>
  <c r="C70" i="9"/>
  <c r="CG80" i="9"/>
  <c r="D88" i="9"/>
  <c r="AM92" i="9"/>
  <c r="AU96" i="9"/>
  <c r="F100" i="9"/>
  <c r="BX103" i="9"/>
  <c r="AI108" i="9"/>
  <c r="CI80" i="9"/>
  <c r="AY93" i="9"/>
  <c r="CE101" i="9"/>
  <c r="J67" i="9"/>
  <c r="CG85" i="9"/>
  <c r="AE97" i="9"/>
  <c r="BI105" i="9"/>
  <c r="E79" i="9"/>
  <c r="BD93" i="9"/>
  <c r="AH53" i="9"/>
  <c r="BJ68" i="9"/>
  <c r="CF76" i="9"/>
  <c r="AM84" i="9"/>
  <c r="AR88" i="9"/>
  <c r="BT91" i="9"/>
  <c r="CH94" i="9"/>
  <c r="CE97" i="9"/>
  <c r="CB100" i="9"/>
  <c r="BY103" i="9"/>
  <c r="BV106" i="9"/>
  <c r="BS109" i="9"/>
  <c r="BW12" i="9"/>
  <c r="CB55" i="9"/>
  <c r="BE71" i="9"/>
  <c r="I85" i="9"/>
  <c r="CG90" i="9"/>
  <c r="CJ96" i="9"/>
  <c r="D104" i="9"/>
  <c r="CL110" i="9"/>
  <c r="CM62" i="9"/>
  <c r="AK89" i="9"/>
  <c r="BA96" i="9"/>
  <c r="AS104" i="9"/>
  <c r="CK12" i="9"/>
  <c r="BU68" i="9"/>
  <c r="F90" i="9"/>
  <c r="I99" i="9"/>
  <c r="BV110" i="9"/>
  <c r="H64" i="9"/>
  <c r="AO84" i="9"/>
  <c r="CK96" i="9"/>
  <c r="BZ107" i="9"/>
  <c r="CC36" i="9"/>
  <c r="BW79" i="9"/>
  <c r="BD94" i="9"/>
  <c r="CL70" i="9"/>
  <c r="BQ92" i="9"/>
  <c r="AZ102" i="9"/>
  <c r="AY88" i="9"/>
  <c r="BL108" i="9"/>
  <c r="BT90" i="9"/>
  <c r="G110" i="9"/>
  <c r="BC88" i="9"/>
  <c r="BZ108" i="9"/>
  <c r="CL90" i="9"/>
  <c r="AO110" i="9"/>
  <c r="CF89" i="9"/>
  <c r="BK109" i="9"/>
  <c r="CD108" i="9"/>
  <c r="BE93" i="9"/>
  <c r="BI107" i="9"/>
  <c r="AX102" i="9"/>
  <c r="J68" i="9"/>
  <c r="BH91" i="9"/>
  <c r="CG101" i="9"/>
  <c r="CC46" i="9"/>
  <c r="CG89" i="9"/>
  <c r="CD12" i="9"/>
  <c r="CC75" i="9"/>
  <c r="CM58" i="9"/>
  <c r="BB21" i="9"/>
  <c r="BR85" i="9"/>
  <c r="AH98" i="9"/>
  <c r="E107" i="9"/>
  <c r="BV68" i="9"/>
  <c r="CI101" i="9"/>
  <c r="CO61" i="9"/>
  <c r="BB100" i="9"/>
  <c r="CJ68" i="9"/>
  <c r="I102" i="9"/>
  <c r="C63" i="9"/>
  <c r="BP100" i="9"/>
  <c r="BQ66" i="9"/>
  <c r="AY101" i="9"/>
  <c r="BD98" i="9"/>
  <c r="AX78" i="9"/>
  <c r="CB106" i="9"/>
  <c r="CL97" i="9"/>
  <c r="AZ70" i="9"/>
  <c r="G109" i="9"/>
  <c r="E103" i="9"/>
  <c r="CJ88" i="9"/>
  <c r="CQ62" i="9"/>
  <c r="BR81" i="9"/>
  <c r="BU58" i="9"/>
  <c r="BR52" i="9"/>
  <c r="E69" i="9"/>
  <c r="CH54" i="9"/>
  <c r="BT105" i="9"/>
  <c r="F66" i="9"/>
  <c r="AW73" i="9"/>
  <c r="BI96" i="9"/>
  <c r="AI110" i="9"/>
  <c r="E12" i="9"/>
  <c r="BI57" i="9"/>
  <c r="R79" i="9"/>
  <c r="BQ89" i="9"/>
  <c r="BI97" i="9"/>
  <c r="BA105" i="9"/>
  <c r="F71" i="9"/>
  <c r="BN59" i="9"/>
  <c r="CA75" i="9"/>
  <c r="CN85" i="9"/>
  <c r="CN91" i="9"/>
  <c r="CH97" i="9"/>
  <c r="CB103" i="9"/>
  <c r="BV109" i="9"/>
  <c r="AY31" i="9"/>
  <c r="AN85" i="9"/>
  <c r="BJ74" i="9"/>
  <c r="CH89" i="9"/>
  <c r="BY97" i="9"/>
  <c r="CH105" i="9"/>
  <c r="BL67" i="9"/>
  <c r="C93" i="9"/>
  <c r="AZ108" i="9"/>
  <c r="H66" i="9"/>
  <c r="F93" i="9"/>
  <c r="CL107" i="9"/>
  <c r="BX69" i="9"/>
  <c r="AY86" i="9"/>
  <c r="AS94" i="9"/>
  <c r="BV101" i="9"/>
  <c r="BO108" i="9"/>
  <c r="AR47" i="9"/>
  <c r="BX92" i="9"/>
  <c r="AH106" i="9"/>
  <c r="AX77" i="9"/>
  <c r="J95" i="9"/>
  <c r="AH108" i="9"/>
  <c r="AE53" i="9"/>
  <c r="BA71" i="9"/>
  <c r="BR82" i="9"/>
  <c r="AQ88" i="9"/>
  <c r="CC92" i="9"/>
  <c r="BN96" i="9"/>
  <c r="AQ100" i="9"/>
  <c r="BW104" i="9"/>
  <c r="BB108" i="9"/>
  <c r="BV82" i="9"/>
  <c r="AH94" i="9"/>
  <c r="CD102" i="9"/>
  <c r="BC12" i="9"/>
  <c r="BO68" i="9"/>
  <c r="BL86" i="9"/>
  <c r="CJ97" i="9"/>
  <c r="AQ106" i="9"/>
  <c r="AY80" i="9"/>
  <c r="AK94" i="9"/>
  <c r="CA55" i="9"/>
  <c r="AQ69" i="9"/>
  <c r="BK77" i="9"/>
  <c r="BQ84" i="9"/>
  <c r="BL88" i="9"/>
  <c r="CP91" i="9"/>
  <c r="S95" i="9"/>
  <c r="I98" i="9"/>
  <c r="F101" i="9"/>
  <c r="C104" i="9"/>
  <c r="CO106" i="9"/>
  <c r="CL109" i="9"/>
  <c r="BD12" i="9"/>
  <c r="CM59" i="9"/>
  <c r="CE72" i="9"/>
  <c r="CF85" i="9"/>
  <c r="BA91" i="9"/>
  <c r="AY97" i="9"/>
  <c r="BH104" i="9"/>
  <c r="AT66" i="9"/>
  <c r="BZ89" i="9"/>
  <c r="BR96" i="9"/>
  <c r="CC104" i="9"/>
  <c r="AH12" i="9"/>
  <c r="CK70" i="9"/>
  <c r="BR90" i="9"/>
  <c r="AV100" i="9"/>
  <c r="BN65" i="9"/>
  <c r="BG85" i="9"/>
  <c r="BQ97" i="9"/>
  <c r="BF108" i="9"/>
  <c r="J43" i="9"/>
  <c r="D81" i="9"/>
  <c r="CM95" i="9"/>
  <c r="BQ73" i="9"/>
  <c r="BW93" i="9"/>
  <c r="AH103" i="9"/>
  <c r="BS90" i="9"/>
  <c r="F110" i="9"/>
  <c r="CN92" i="9"/>
  <c r="BU90" i="9"/>
  <c r="AN110" i="9"/>
  <c r="AI93" i="9"/>
  <c r="H92" i="9"/>
  <c r="BD95" i="9"/>
  <c r="AX67" i="9"/>
  <c r="BZ109" i="9"/>
  <c r="AU105" i="9"/>
  <c r="G71" i="9"/>
  <c r="BR92" i="9"/>
  <c r="BM102" i="9"/>
  <c r="CM56" i="9"/>
  <c r="CQ90" i="9"/>
  <c r="BH83" i="9"/>
  <c r="CF75" i="9"/>
  <c r="AJ41" i="9"/>
  <c r="F87" i="9"/>
  <c r="CK98" i="9"/>
  <c r="CB107" i="9"/>
  <c r="AV74" i="9"/>
  <c r="AW103" i="9"/>
  <c r="CI68" i="9"/>
  <c r="CK101" i="9"/>
  <c r="BF74" i="9"/>
  <c r="BL103" i="9"/>
  <c r="BH69" i="9"/>
  <c r="J102" i="9"/>
  <c r="BC72" i="9"/>
  <c r="CH102" i="9"/>
  <c r="BU100" i="9"/>
  <c r="BA83" i="9"/>
  <c r="AP108" i="9"/>
  <c r="S100" i="9"/>
  <c r="BK78" i="9"/>
  <c r="G105" i="9"/>
  <c r="I90" i="9"/>
  <c r="CI87" i="9"/>
  <c r="CP31" i="9"/>
  <c r="CL76" i="9"/>
  <c r="S93" i="9"/>
  <c r="AP106" i="9"/>
  <c r="AO76" i="9"/>
  <c r="AY98" i="9"/>
  <c r="CG58" i="9"/>
  <c r="H53" i="9"/>
  <c r="AN69" i="9"/>
  <c r="CN55" i="9"/>
  <c r="AT107" i="9"/>
  <c r="AQ75" i="9"/>
  <c r="BY77" i="9"/>
  <c r="BG98" i="9"/>
  <c r="AZ58" i="9"/>
  <c r="AY81" i="9"/>
  <c r="CB90" i="9"/>
  <c r="BT98" i="9"/>
  <c r="BL106" i="9"/>
  <c r="F72" i="9"/>
  <c r="BH60" i="9"/>
  <c r="S76" i="9"/>
  <c r="AE86" i="9"/>
  <c r="R92" i="9"/>
  <c r="E98" i="9"/>
  <c r="CN103" i="9"/>
  <c r="CH109" i="9"/>
  <c r="AV12" i="9"/>
  <c r="BK35" i="9"/>
  <c r="CB85" i="9"/>
  <c r="AJ75" i="9"/>
  <c r="AI90" i="9"/>
  <c r="CP97" i="9"/>
  <c r="S106" i="9"/>
  <c r="H69" i="9"/>
  <c r="I95" i="9"/>
  <c r="CJ108" i="9"/>
  <c r="BM67" i="9"/>
  <c r="BP93" i="9"/>
  <c r="BA108" i="9"/>
  <c r="BY29" i="9"/>
  <c r="BM74" i="9"/>
  <c r="F89" i="9"/>
  <c r="BH96" i="9"/>
  <c r="BA103" i="9"/>
  <c r="CD110" i="9"/>
  <c r="AW52" i="9"/>
  <c r="AS93" i="9"/>
  <c r="AE107" i="9"/>
  <c r="I80" i="9"/>
  <c r="BN95" i="9"/>
  <c r="BR108" i="9"/>
  <c r="BG55" i="9"/>
  <c r="R72" i="9"/>
  <c r="AO83" i="9"/>
  <c r="BK88" i="9"/>
  <c r="G93" i="9"/>
  <c r="CE96" i="9"/>
  <c r="BJ100" i="9"/>
  <c r="CP104" i="9"/>
  <c r="BS108" i="9"/>
  <c r="CO12" i="9"/>
  <c r="AN84" i="9"/>
  <c r="CL94" i="9"/>
  <c r="BI103" i="9"/>
  <c r="CF70" i="9"/>
  <c r="BI87" i="9"/>
  <c r="CI98" i="9"/>
  <c r="C107" i="9"/>
  <c r="AO82" i="9"/>
  <c r="AJ95" i="9"/>
  <c r="CI57" i="9"/>
  <c r="D70" i="9"/>
  <c r="AM78" i="9"/>
  <c r="H85" i="9"/>
  <c r="CH88" i="9"/>
  <c r="AN92" i="9"/>
  <c r="AW95" i="9"/>
  <c r="AT98" i="9"/>
  <c r="AQ101" i="9"/>
  <c r="AN104" i="9"/>
  <c r="AK107" i="9"/>
  <c r="AH110" i="9"/>
  <c r="AM12" i="9"/>
  <c r="AM16" i="9"/>
  <c r="BA61" i="9"/>
  <c r="AJ74" i="9"/>
  <c r="AK86" i="9"/>
  <c r="CQ91" i="9"/>
  <c r="J98" i="9"/>
  <c r="AQ105" i="9"/>
  <c r="H70" i="9"/>
  <c r="AU90" i="9"/>
  <c r="AZ97" i="9"/>
  <c r="AR105" i="9"/>
  <c r="CP72" i="9"/>
  <c r="BF91" i="9"/>
  <c r="AU101" i="9"/>
  <c r="CM12" i="9"/>
  <c r="CC67" i="9"/>
  <c r="CL86" i="9"/>
  <c r="BP98" i="9"/>
  <c r="AN109" i="9"/>
  <c r="BK48" i="9"/>
  <c r="CC82" i="9"/>
  <c r="BS96" i="9"/>
  <c r="AV76" i="9"/>
  <c r="BV94" i="9"/>
  <c r="CI103" i="9"/>
  <c r="BM12" i="9"/>
  <c r="CJ92" i="9"/>
  <c r="CP94" i="9"/>
  <c r="AT12" i="9"/>
  <c r="CO92" i="9"/>
  <c r="AK95" i="9"/>
  <c r="S12" i="9"/>
  <c r="AP94" i="9"/>
  <c r="CE12" i="9"/>
  <c r="I12" i="9"/>
  <c r="AH97" i="9"/>
  <c r="AJ81" i="9"/>
  <c r="BM107" i="9"/>
  <c r="CC73" i="9"/>
  <c r="CA93" i="9"/>
  <c r="AU103" i="9"/>
  <c r="AY63" i="9"/>
  <c r="S92" i="9"/>
  <c r="CG87" i="9"/>
  <c r="BV86" i="9"/>
  <c r="AK81" i="9"/>
  <c r="CK51" i="9"/>
  <c r="AJ88" i="9"/>
  <c r="BQ99" i="9"/>
  <c r="BH108" i="9"/>
  <c r="BX79" i="9"/>
  <c r="CF104" i="9"/>
  <c r="BE74" i="9"/>
  <c r="AY103" i="9"/>
  <c r="CK79" i="9"/>
  <c r="F105" i="9"/>
  <c r="CQ74" i="9"/>
  <c r="BM103" i="9"/>
  <c r="CE77" i="9"/>
  <c r="AV104" i="9"/>
  <c r="CJ102" i="9"/>
  <c r="BQ86" i="9"/>
  <c r="BE110" i="9"/>
  <c r="BO101" i="9"/>
  <c r="AP85" i="9"/>
  <c r="BO12" i="9"/>
  <c r="AJ96" i="9"/>
  <c r="CH87" i="9"/>
  <c r="AR108" i="9"/>
  <c r="BH76" i="9"/>
  <c r="BZ94" i="9"/>
  <c r="G104" i="9"/>
  <c r="BR66" i="9"/>
  <c r="AQ94" i="9"/>
  <c r="C89" i="9"/>
  <c r="BW86" i="9"/>
  <c r="AQ89" i="9"/>
  <c r="AP109" i="9"/>
  <c r="AS84" i="9"/>
  <c r="CJ79" i="9"/>
  <c r="BB84" i="9"/>
  <c r="BI106" i="9"/>
  <c r="CN82" i="9"/>
  <c r="S105" i="9"/>
  <c r="CF103" i="9"/>
  <c r="BE87" i="9"/>
  <c r="BE91" i="9"/>
  <c r="BH106" i="9"/>
  <c r="AW78" i="9"/>
  <c r="BP92" i="9"/>
  <c r="CG100" i="9"/>
  <c r="AH85" i="9"/>
  <c r="CL57" i="9"/>
  <c r="CQ15" i="9"/>
  <c r="BC69" i="9"/>
  <c r="AM57" i="9"/>
  <c r="BF107" i="9"/>
  <c r="CO75" i="9"/>
  <c r="J78" i="9"/>
  <c r="BS98" i="9"/>
  <c r="BF55" i="9"/>
  <c r="BG59" i="9"/>
  <c r="BW81" i="9"/>
  <c r="CN90" i="9"/>
  <c r="CF98" i="9"/>
  <c r="BX106" i="9"/>
  <c r="AE77" i="9"/>
  <c r="AJ61" i="9"/>
  <c r="BC76" i="9"/>
  <c r="AT86" i="9"/>
  <c r="AQ92" i="9"/>
  <c r="AK98" i="9"/>
  <c r="R104" i="9"/>
  <c r="E110" i="9"/>
  <c r="AJ12" i="9"/>
  <c r="AM39" i="9"/>
  <c r="AH86" i="9"/>
  <c r="CG75" i="9"/>
  <c r="BB90" i="9"/>
  <c r="AN98" i="9"/>
  <c r="AW106" i="9"/>
  <c r="BM70" i="9"/>
  <c r="AS95" i="9"/>
  <c r="AY109" i="9"/>
  <c r="BX76" i="9"/>
  <c r="G98" i="9"/>
  <c r="AI34" i="9"/>
  <c r="AK75" i="9"/>
  <c r="AV89" i="9"/>
  <c r="CA96" i="9"/>
  <c r="AI104" i="9"/>
  <c r="AR57" i="9"/>
  <c r="CE93" i="9"/>
  <c r="BQ107" i="9"/>
  <c r="AW81" i="9"/>
  <c r="BJ99" i="9"/>
  <c r="AE109" i="9"/>
  <c r="BV53" i="9"/>
  <c r="BY57" i="9"/>
  <c r="AH74" i="9"/>
  <c r="BZ83" i="9"/>
  <c r="CG88" i="9"/>
  <c r="AU93" i="9"/>
  <c r="I97" i="9"/>
  <c r="AP101" i="9"/>
  <c r="AL105" i="9"/>
  <c r="CL108" i="9"/>
  <c r="BX12" i="9"/>
  <c r="BF85" i="9"/>
  <c r="BA95" i="9"/>
  <c r="AR104" i="9"/>
  <c r="AK72" i="9"/>
  <c r="AW88" i="9"/>
  <c r="AX99" i="9"/>
  <c r="BG107" i="9"/>
  <c r="BK27" i="9"/>
  <c r="AW83" i="9"/>
  <c r="AL16" i="9"/>
  <c r="BW59" i="9"/>
  <c r="CD70" i="9"/>
  <c r="CK78" i="9"/>
  <c r="BD85" i="9"/>
  <c r="AI89" i="9"/>
  <c r="BH92" i="9"/>
  <c r="BP95" i="9"/>
  <c r="BM98" i="9"/>
  <c r="BJ101" i="9"/>
  <c r="BG104" i="9"/>
  <c r="BD107" i="9"/>
  <c r="BA110" i="9"/>
  <c r="BB26" i="9"/>
  <c r="BZ62" i="9"/>
  <c r="BL75" i="9"/>
  <c r="CK86" i="9"/>
  <c r="BK92" i="9"/>
  <c r="BN98" i="9"/>
  <c r="CQ105" i="9"/>
  <c r="BS12" i="9"/>
  <c r="CF72" i="9"/>
  <c r="CH90" i="9"/>
  <c r="S98" i="9"/>
  <c r="CB105" i="9"/>
  <c r="BR75" i="9"/>
  <c r="BY91" i="9"/>
  <c r="F102" i="9"/>
  <c r="AI12" i="9"/>
  <c r="AV69" i="9"/>
  <c r="CB87" i="9"/>
  <c r="BO99" i="9"/>
  <c r="CO109" i="9"/>
  <c r="AI56" i="9"/>
  <c r="AR84" i="9"/>
  <c r="AI73" i="9"/>
  <c r="I79" i="9"/>
  <c r="BU95" i="9"/>
  <c r="BQ104" i="9"/>
  <c r="CO94" i="9"/>
  <c r="AU12" i="9"/>
  <c r="BY96" i="9"/>
  <c r="C95" i="9"/>
  <c r="AE12" i="9"/>
  <c r="CM96" i="9"/>
  <c r="AY99" i="9"/>
  <c r="BQ98" i="9"/>
  <c r="BN60" i="9"/>
  <c r="AY100" i="9"/>
  <c r="AT106" i="9"/>
  <c r="CH104" i="9"/>
  <c r="AZ80" i="9"/>
  <c r="CE105" i="9"/>
  <c r="D64" i="9"/>
  <c r="AW99" i="9"/>
  <c r="BH71" i="9"/>
  <c r="CN110" i="9"/>
  <c r="AE103" i="9"/>
  <c r="BH35" i="9"/>
  <c r="AP68" i="9"/>
  <c r="BF76" i="9"/>
  <c r="CG71" i="9"/>
  <c r="I60" i="9"/>
  <c r="BQ76" i="9"/>
  <c r="BA78" i="9"/>
  <c r="CE98" i="9"/>
  <c r="BP58" i="9"/>
  <c r="BS64" i="9"/>
  <c r="C82" i="9"/>
  <c r="R91" i="9"/>
  <c r="C99" i="9"/>
  <c r="CJ106" i="9"/>
  <c r="AE78" i="9"/>
  <c r="CK61" i="9"/>
  <c r="CA76" i="9"/>
  <c r="BG86" i="9"/>
  <c r="BC92" i="9"/>
  <c r="AW98" i="9"/>
  <c r="AQ104" i="9"/>
  <c r="AK110" i="9"/>
  <c r="CJ43" i="9"/>
  <c r="S34" i="9"/>
  <c r="BL76" i="9"/>
  <c r="BV90" i="9"/>
  <c r="AM99" i="9"/>
  <c r="BP106" i="9"/>
  <c r="BL12" i="9"/>
  <c r="CK71" i="9"/>
  <c r="CC95" i="9"/>
  <c r="CI109" i="9"/>
  <c r="CM81" i="9"/>
  <c r="AR98" i="9"/>
  <c r="AR38" i="9"/>
  <c r="CM75" i="9"/>
  <c r="BO89" i="9"/>
  <c r="C97" i="9"/>
  <c r="AZ104" i="9"/>
  <c r="CP60" i="9"/>
  <c r="AT94" i="9"/>
  <c r="S108" i="9"/>
  <c r="BK84" i="9"/>
  <c r="BI100" i="9"/>
  <c r="BQ109" i="9"/>
  <c r="CC87" i="9"/>
  <c r="AY61" i="9"/>
  <c r="CC74" i="9"/>
  <c r="AJ84" i="9"/>
  <c r="AY89" i="9"/>
  <c r="BQ93" i="9"/>
  <c r="AT97" i="9"/>
  <c r="BZ101" i="9"/>
  <c r="BE105" i="9"/>
  <c r="AH109" i="9"/>
  <c r="BE12" i="9"/>
  <c r="CJ57" i="9"/>
  <c r="BK86" i="9"/>
  <c r="S96" i="9"/>
  <c r="C105" i="9"/>
  <c r="AK74" i="9"/>
  <c r="BG89" i="9"/>
  <c r="AW100" i="9"/>
  <c r="CQ107" i="9"/>
  <c r="AE60" i="9"/>
  <c r="BY84" i="9"/>
  <c r="BA26" i="9"/>
  <c r="AZ61" i="9"/>
  <c r="BD71" i="9"/>
  <c r="BK79" i="9"/>
  <c r="CE85" i="9"/>
  <c r="BB89" i="9"/>
  <c r="CD92" i="9"/>
  <c r="CG95" i="9"/>
  <c r="CD98" i="9"/>
  <c r="CA101" i="9"/>
  <c r="BX104" i="9"/>
  <c r="BU107" i="9"/>
  <c r="BR110" i="9"/>
  <c r="CC35" i="9"/>
  <c r="BO76" i="9"/>
  <c r="AO79" i="9"/>
  <c r="BN73" i="9"/>
  <c r="BP65" i="9"/>
  <c r="BQ77" i="9"/>
  <c r="BY78" i="9"/>
  <c r="CQ98" i="9"/>
  <c r="AW61" i="9"/>
  <c r="C65" i="9"/>
  <c r="AS82" i="9"/>
  <c r="AQ91" i="9"/>
  <c r="AI99" i="9"/>
  <c r="G107" i="9"/>
  <c r="CG14" i="9"/>
  <c r="AS67" i="9"/>
  <c r="BG80" i="9"/>
  <c r="AU88" i="9"/>
  <c r="AO94" i="9"/>
  <c r="AI100" i="9"/>
  <c r="I106" i="9"/>
  <c r="CH68" i="9"/>
  <c r="BK54" i="9"/>
  <c r="CP82" i="9"/>
  <c r="BJ93" i="9"/>
  <c r="CM100" i="9"/>
  <c r="I109" i="9"/>
  <c r="AS12" i="9"/>
  <c r="BQ83" i="9"/>
  <c r="BH100" i="9"/>
  <c r="R83" i="9"/>
  <c r="CB98" i="9"/>
  <c r="AT41" i="9"/>
  <c r="CM77" i="9"/>
  <c r="CI89" i="9"/>
  <c r="AP97" i="9"/>
  <c r="BS104" i="9"/>
  <c r="CB66" i="9"/>
  <c r="CD94" i="9"/>
  <c r="BP108" i="9"/>
  <c r="AX85" i="9"/>
  <c r="D101" i="9"/>
  <c r="AY110" i="9"/>
  <c r="CI92" i="9"/>
  <c r="BY64" i="9"/>
  <c r="BE75" i="9"/>
  <c r="BP84" i="9"/>
  <c r="BU89" i="9"/>
  <c r="CH93" i="9"/>
  <c r="H98" i="9"/>
  <c r="D102" i="9"/>
  <c r="BV105" i="9"/>
  <c r="BA109" i="9"/>
  <c r="AN12" i="9"/>
  <c r="AQ66" i="9"/>
  <c r="AL87" i="9"/>
  <c r="BP96" i="9"/>
  <c r="BF106" i="9"/>
  <c r="BZ26" i="9"/>
  <c r="BM75" i="9"/>
  <c r="BN90" i="9"/>
  <c r="I101" i="9"/>
  <c r="BY108" i="9"/>
  <c r="CM64" i="9"/>
  <c r="CJ85" i="9"/>
  <c r="BS31" i="9"/>
  <c r="BY62" i="9"/>
  <c r="S72" i="9"/>
  <c r="AP80" i="9"/>
  <c r="AJ86" i="9"/>
  <c r="BV89" i="9"/>
  <c r="R93" i="9"/>
  <c r="R96" i="9"/>
  <c r="H99" i="9"/>
  <c r="E102" i="9"/>
  <c r="CQ104" i="9"/>
  <c r="CN107" i="9"/>
  <c r="CK110" i="9"/>
  <c r="AN36" i="9"/>
  <c r="CC64" i="9"/>
  <c r="AN78" i="9"/>
  <c r="BY87" i="9"/>
  <c r="BS93" i="9"/>
  <c r="CG99" i="9"/>
  <c r="CP106" i="9"/>
  <c r="CM78" i="9"/>
  <c r="AS92" i="9"/>
  <c r="R99" i="9"/>
  <c r="AP107" i="9"/>
  <c r="C18" i="9"/>
  <c r="BN81" i="9"/>
  <c r="CO93" i="9"/>
  <c r="CC103" i="9"/>
  <c r="BK73" i="9"/>
  <c r="E90" i="9"/>
  <c r="BM101" i="9"/>
  <c r="BS65" i="9"/>
  <c r="AO86" i="9"/>
  <c r="CJ83" i="9"/>
  <c r="AN97" i="9"/>
  <c r="R106" i="9"/>
  <c r="H28" i="9"/>
  <c r="AL98" i="9"/>
  <c r="CL43" i="9"/>
  <c r="BV99" i="9"/>
  <c r="BJ54" i="9"/>
  <c r="AZ98" i="9"/>
  <c r="AJ46" i="9"/>
  <c r="CJ99" i="9"/>
  <c r="BR46" i="9"/>
  <c r="AK99" i="9"/>
  <c r="CI84" i="9"/>
  <c r="AO64" i="9"/>
  <c r="AV102" i="9"/>
  <c r="BF94" i="9"/>
  <c r="AZ64" i="9"/>
  <c r="BZ81" i="9"/>
  <c r="BF96" i="9"/>
  <c r="BJ105" i="9"/>
  <c r="BD72" i="9"/>
  <c r="BX97" i="9"/>
  <c r="BY109" i="9"/>
  <c r="AI97" i="9"/>
  <c r="BH94" i="9"/>
  <c r="AK68" i="9"/>
  <c r="BI91" i="9"/>
  <c r="CH101" i="9"/>
  <c r="BY110" i="9"/>
  <c r="BI89" i="9"/>
  <c r="AQ109" i="9"/>
  <c r="AR87" i="9"/>
  <c r="CE107" i="9"/>
  <c r="BK89" i="9"/>
  <c r="BF109" i="9"/>
  <c r="BK87" i="9"/>
  <c r="D108" i="9"/>
  <c r="BV88" i="9"/>
  <c r="CB108" i="9"/>
  <c r="BL109" i="9"/>
  <c r="BE94" i="9"/>
  <c r="AQ108" i="9"/>
  <c r="BG93" i="9"/>
  <c r="AX93" i="9"/>
  <c r="AV88" i="9"/>
  <c r="BL100" i="9"/>
  <c r="BE17" i="9"/>
  <c r="BL102" i="9"/>
  <c r="CN67" i="9"/>
  <c r="BD18" i="9"/>
  <c r="CO97" i="9"/>
  <c r="AX101" i="9"/>
  <c r="BT100" i="9"/>
  <c r="AL70" i="9"/>
  <c r="BB96" i="9"/>
  <c r="AL99" i="9"/>
  <c r="AZ99" i="9"/>
  <c r="BV98" i="9"/>
  <c r="S71" i="9"/>
  <c r="BS92" i="9"/>
  <c r="BN102" i="9"/>
  <c r="BZ110" i="9"/>
  <c r="AS109" i="9"/>
  <c r="CO110" i="9"/>
  <c r="BG109" i="9"/>
  <c r="BB72" i="9"/>
  <c r="CL13" i="9"/>
  <c r="CK60" i="9"/>
  <c r="BY88" i="9"/>
  <c r="AN86" i="9"/>
  <c r="BI93" i="9"/>
  <c r="AT87" i="9"/>
  <c r="BB103" i="9"/>
  <c r="BI78" i="9"/>
  <c r="AP70" i="9"/>
  <c r="AZ85" i="9"/>
  <c r="BA93" i="9"/>
  <c r="AS101" i="9"/>
  <c r="AK109" i="9"/>
  <c r="AR20" i="9"/>
  <c r="BU67" i="9"/>
  <c r="CE80" i="9"/>
  <c r="BG88" i="9"/>
  <c r="BA94" i="9"/>
  <c r="AU100" i="9"/>
  <c r="AO106" i="9"/>
  <c r="BL69" i="9"/>
  <c r="CN56" i="9"/>
  <c r="BM83" i="9"/>
  <c r="CC93" i="9"/>
  <c r="AK101" i="9"/>
  <c r="AT109" i="9"/>
  <c r="BH84" i="9"/>
  <c r="C101" i="9"/>
  <c r="J84" i="9"/>
  <c r="AQ99" i="9"/>
  <c r="BY12" i="9"/>
  <c r="AQ44" i="9"/>
  <c r="BO78" i="9"/>
  <c r="AJ90" i="9"/>
  <c r="BG97" i="9"/>
  <c r="CJ104" i="9"/>
  <c r="AU77" i="9"/>
  <c r="BK97" i="9"/>
  <c r="R109" i="9"/>
  <c r="E50" i="9"/>
  <c r="I86" i="9"/>
  <c r="BY101" i="9"/>
  <c r="CI110" i="9"/>
  <c r="BT95" i="9"/>
  <c r="BE65" i="9"/>
  <c r="AH76" i="9"/>
  <c r="G85" i="9"/>
  <c r="CQ89" i="9"/>
  <c r="S94" i="9"/>
  <c r="AS98" i="9"/>
  <c r="AO102" i="9"/>
  <c r="CO105" i="9"/>
  <c r="BR109" i="9"/>
  <c r="G70" i="9"/>
  <c r="F88" i="9"/>
  <c r="BO97" i="9"/>
  <c r="AO107" i="9"/>
  <c r="BZ39" i="9"/>
  <c r="BM77" i="9"/>
  <c r="BX91" i="9"/>
  <c r="CF101" i="9"/>
  <c r="BE109" i="9"/>
  <c r="AE67" i="9"/>
  <c r="BO86" i="9"/>
  <c r="AM36" i="9"/>
  <c r="CQ63" i="9"/>
  <c r="CD72" i="9"/>
  <c r="CH80" i="9"/>
  <c r="BJ86" i="9"/>
  <c r="C90" i="9"/>
  <c r="AV96" i="9"/>
  <c r="AS99" i="9"/>
  <c r="AP102" i="9"/>
  <c r="AM105" i="9"/>
  <c r="AJ108" i="9"/>
  <c r="BL39" i="9"/>
  <c r="BM65" i="9"/>
  <c r="CL78" i="9"/>
  <c r="CM93" i="9"/>
  <c r="BY107" i="9"/>
  <c r="AE82" i="9"/>
  <c r="BL92" i="9"/>
  <c r="CH99" i="9"/>
  <c r="AO108" i="9"/>
  <c r="AM40" i="9"/>
  <c r="CG83" i="9"/>
  <c r="BU94" i="9"/>
  <c r="CB104" i="9"/>
  <c r="CH74" i="9"/>
  <c r="AI91" i="9"/>
  <c r="BR12" i="9"/>
  <c r="AN87" i="9"/>
  <c r="BK85" i="9"/>
  <c r="CF106" i="9"/>
  <c r="CD53" i="9"/>
  <c r="BU99" i="9"/>
  <c r="CE65" i="9"/>
  <c r="AJ101" i="9"/>
  <c r="AH62" i="9"/>
  <c r="CI99" i="9"/>
  <c r="BD66" i="9"/>
  <c r="AX63" i="9"/>
  <c r="AM93" i="9"/>
  <c r="CE103" i="9"/>
  <c r="BI83" i="9"/>
  <c r="CO83" i="9"/>
  <c r="BA97" i="9"/>
  <c r="AR106" i="9"/>
  <c r="AI75" i="9"/>
  <c r="CC91" i="9"/>
  <c r="BJ89" i="9"/>
  <c r="CE91" i="9"/>
  <c r="CE89" i="9"/>
  <c r="CP90" i="9"/>
  <c r="AK38" i="9"/>
  <c r="BK65" i="9"/>
  <c r="BV92" i="9"/>
  <c r="AN105" i="9"/>
  <c r="D74" i="9"/>
  <c r="BE101" i="9"/>
  <c r="AH31" i="9"/>
  <c r="BN85" i="9"/>
  <c r="AT101" i="9"/>
  <c r="AJ73" i="9"/>
  <c r="BA102" i="9"/>
  <c r="BG101" i="9"/>
  <c r="CO84" i="9"/>
  <c r="BW66" i="9"/>
  <c r="CO99" i="9"/>
  <c r="AN100" i="9"/>
  <c r="CG93" i="9"/>
  <c r="CE76" i="9"/>
  <c r="AW91" i="9"/>
  <c r="CB99" i="9"/>
  <c r="AE110" i="9"/>
  <c r="BU91" i="9"/>
  <c r="CC83" i="9"/>
  <c r="AM110" i="9"/>
  <c r="CP76" i="9"/>
  <c r="BL65" i="9"/>
  <c r="AP83" i="9"/>
  <c r="BR93" i="9"/>
  <c r="G100" i="9"/>
  <c r="BE106" i="9"/>
  <c r="BI45" i="9"/>
  <c r="AQ83" i="9"/>
  <c r="G101" i="9"/>
  <c r="BP88" i="9"/>
  <c r="BX109" i="9"/>
  <c r="BJ85" i="9"/>
  <c r="BE107" i="9"/>
  <c r="AR78" i="9"/>
  <c r="D106" i="9"/>
  <c r="BW77" i="9"/>
  <c r="CP86" i="9"/>
  <c r="BN107" i="9"/>
  <c r="BG108" i="9"/>
  <c r="AP82" i="9"/>
  <c r="AX82" i="9"/>
  <c r="CK65" i="9"/>
  <c r="BN106" i="9"/>
  <c r="CG36" i="9"/>
  <c r="BG95" i="9"/>
  <c r="BP85" i="9"/>
  <c r="CA107" i="9"/>
  <c r="BA101" i="9"/>
  <c r="R73" i="9"/>
  <c r="BB97" i="9"/>
  <c r="AX43" i="9"/>
  <c r="J29" i="9"/>
  <c r="CB32" i="9"/>
  <c r="CN33" i="9"/>
  <c r="CK97" i="9"/>
  <c r="BF93" i="9"/>
  <c r="BA99" i="9"/>
  <c r="C86" i="9"/>
  <c r="AW102" i="9"/>
  <c r="AR110" i="9"/>
  <c r="CE104" i="9"/>
  <c r="CQ95" i="9"/>
  <c r="E88" i="9"/>
  <c r="BS84" i="9"/>
  <c r="BW98" i="9"/>
  <c r="BA98" i="9"/>
  <c r="F106" i="9"/>
  <c r="AQ90" i="9"/>
  <c r="CO104" i="9"/>
  <c r="AO66" i="9"/>
  <c r="AN108" i="9"/>
  <c r="J97" i="9"/>
  <c r="AM109" i="9"/>
  <c r="H51" i="9"/>
  <c r="AS40" i="9"/>
  <c r="CG102" i="9"/>
  <c r="AO91" i="9"/>
  <c r="BO100" i="9"/>
  <c r="AR49" i="9"/>
  <c r="BN86" i="9"/>
  <c r="BT106" i="9"/>
  <c r="CD86" i="9"/>
  <c r="CC98" i="9"/>
  <c r="BA69" i="9"/>
  <c r="AT104" i="9"/>
  <c r="CO82" i="9"/>
  <c r="CC107" i="9"/>
  <c r="AM67" i="9"/>
  <c r="CJ94" i="9"/>
  <c r="BP82" i="9"/>
  <c r="BB86" i="9"/>
  <c r="CN84" i="9"/>
  <c r="BW87" i="9"/>
  <c r="BW89" i="9"/>
  <c r="BK103" i="9"/>
  <c r="BF81" i="9"/>
  <c r="BW105" i="9"/>
  <c r="AE95" i="9"/>
  <c r="BX61" i="9"/>
  <c r="AN72" i="9"/>
  <c r="CA90" i="9"/>
  <c r="AI65" i="9"/>
  <c r="BD68" i="9"/>
  <c r="BB110" i="9"/>
  <c r="BP73" i="9"/>
  <c r="BL99" i="9"/>
  <c r="BQ95" i="9"/>
  <c r="CN59" i="9"/>
  <c r="CC71" i="9"/>
  <c r="D89" i="9"/>
  <c r="J106" i="9"/>
  <c r="AJ102" i="9"/>
  <c r="AT93" i="9"/>
  <c r="R105" i="9"/>
  <c r="AM97" i="9"/>
  <c r="BM38" i="9"/>
  <c r="AX71" i="9"/>
  <c r="AV14" i="9"/>
  <c r="AZ105" i="9"/>
  <c r="AX74" i="9"/>
  <c r="BP102" i="9"/>
  <c r="BA33" i="9"/>
  <c r="AT89" i="9"/>
  <c r="BF101" i="9"/>
  <c r="C84" i="9"/>
  <c r="BT102" i="9"/>
  <c r="BW101" i="9"/>
  <c r="BX85" i="9"/>
  <c r="BF12" i="9"/>
  <c r="AR79" i="9"/>
  <c r="AM100" i="9"/>
  <c r="BX100" i="9"/>
  <c r="AN102" i="9"/>
  <c r="BJ77" i="9"/>
  <c r="BS91" i="9"/>
  <c r="BH102" i="9"/>
  <c r="CE92" i="9"/>
  <c r="J85" i="9"/>
  <c r="BW110" i="9"/>
  <c r="BJ87" i="9"/>
  <c r="AP66" i="9"/>
  <c r="CA83" i="9"/>
  <c r="CI93" i="9"/>
  <c r="AR100" i="9"/>
  <c r="BC108" i="9"/>
  <c r="R48" i="9"/>
  <c r="CB83" i="9"/>
  <c r="BK101" i="9"/>
  <c r="BC93" i="9"/>
  <c r="BD110" i="9"/>
  <c r="CO86" i="9"/>
  <c r="BD108" i="9"/>
  <c r="AR80" i="9"/>
  <c r="CA106" i="9"/>
  <c r="BT88" i="9"/>
  <c r="R88" i="9"/>
  <c r="AT108" i="9"/>
  <c r="CP109" i="9"/>
  <c r="CK85" i="9"/>
  <c r="CQ85" i="9"/>
  <c r="CD71" i="9"/>
  <c r="AS72" i="9"/>
  <c r="H108" i="9"/>
  <c r="BS75" i="9"/>
  <c r="AN91" i="9"/>
  <c r="CM97" i="9"/>
  <c r="E87" i="9"/>
  <c r="AO109" i="9"/>
  <c r="BR103" i="9"/>
  <c r="AV92" i="9"/>
  <c r="AE65" i="9"/>
  <c r="R101" i="9"/>
  <c r="BY61" i="9"/>
  <c r="BI54" i="9"/>
  <c r="CM43" i="9"/>
  <c r="AJ56" i="9"/>
  <c r="BT56" i="9"/>
  <c r="BM87" i="9"/>
  <c r="R100" i="9"/>
  <c r="BE95" i="9"/>
  <c r="BS101" i="9"/>
  <c r="AS87" i="9"/>
  <c r="AV86" i="9"/>
  <c r="BN101" i="9"/>
  <c r="BP104" i="9"/>
  <c r="BB82" i="9"/>
  <c r="BJ110" i="9"/>
  <c r="I108" i="9"/>
  <c r="BK76" i="9"/>
  <c r="CP93" i="9"/>
  <c r="G92" i="9"/>
  <c r="AU107" i="9"/>
  <c r="CD106" i="9"/>
  <c r="C92" i="9"/>
  <c r="BG91" i="9"/>
  <c r="BK110" i="9"/>
  <c r="BS102" i="9"/>
  <c r="AE98" i="9"/>
  <c r="S99" i="9"/>
  <c r="CM37" i="9"/>
  <c r="BM93" i="9"/>
  <c r="I75" i="9"/>
  <c r="BD106" i="9"/>
  <c r="AP90" i="9"/>
  <c r="BB94" i="9"/>
  <c r="AR92" i="9"/>
  <c r="BC99" i="9"/>
  <c r="BL87" i="9"/>
  <c r="CJ98" i="9"/>
  <c r="CQ109" i="9"/>
  <c r="CK99" i="9"/>
  <c r="BC90" i="9"/>
  <c r="BF63" i="9"/>
  <c r="R108" i="9"/>
  <c r="CI86" i="9"/>
  <c r="CE102" i="9"/>
  <c r="BF105" i="9"/>
  <c r="BT84" i="9"/>
  <c r="CL95" i="9"/>
  <c r="BO106" i="9"/>
  <c r="CA94" i="9"/>
  <c r="CP110" i="9"/>
  <c r="BJ78" i="9"/>
  <c r="CL82" i="9"/>
  <c r="H86" i="9"/>
  <c r="AR99" i="9"/>
  <c r="BM90" i="9"/>
  <c r="F104" i="9"/>
  <c r="AE91" i="9"/>
  <c r="BJ81" i="9"/>
  <c r="AH64" i="9"/>
  <c r="AR74" i="9"/>
  <c r="AR107" i="9"/>
  <c r="BW88" i="9"/>
  <c r="BN103" i="9"/>
  <c r="BI90" i="9"/>
  <c r="CJ42" i="9"/>
  <c r="BC66" i="9"/>
  <c r="CO67" i="9"/>
  <c r="CA108" i="9"/>
  <c r="AN96" i="9"/>
  <c r="AT48" i="9"/>
  <c r="CN73" i="9"/>
  <c r="BC51" i="9"/>
  <c r="BL105" i="9"/>
  <c r="BM85" i="9"/>
  <c r="CB102" i="9"/>
  <c r="BH51" i="9"/>
  <c r="BF89" i="9"/>
  <c r="BR101" i="9"/>
  <c r="BC84" i="9"/>
  <c r="CK102" i="9"/>
  <c r="AL102" i="9"/>
  <c r="H91" i="9"/>
  <c r="BN83" i="9"/>
  <c r="BD100" i="9"/>
  <c r="AM101" i="9"/>
  <c r="BX102" i="9"/>
  <c r="BZ35" i="9"/>
  <c r="AH78" i="9"/>
  <c r="CO91" i="9"/>
  <c r="BY102" i="9"/>
  <c r="AX98" i="9"/>
  <c r="CF92" i="9"/>
  <c r="CM88" i="9"/>
  <c r="E67" i="9"/>
  <c r="CJ86" i="9"/>
  <c r="AE94" i="9"/>
  <c r="BK100" i="9"/>
  <c r="BT108" i="9"/>
  <c r="BY50" i="9"/>
  <c r="BO88" i="9"/>
  <c r="AT102" i="9"/>
  <c r="AJ94" i="9"/>
  <c r="H88" i="9"/>
  <c r="BW109" i="9"/>
  <c r="BK81" i="9"/>
  <c r="CA89" i="9"/>
  <c r="AM89" i="9"/>
  <c r="H109" i="9"/>
  <c r="BX96" i="9"/>
  <c r="AZ88" i="9"/>
  <c r="AI77" i="9"/>
  <c r="BX77" i="9"/>
  <c r="E81" i="9"/>
  <c r="BR98" i="9"/>
  <c r="AJ100" i="9"/>
  <c r="S88" i="9"/>
  <c r="BX110" i="9"/>
  <c r="CG105" i="9"/>
  <c r="I103" i="9"/>
  <c r="CD73" i="9"/>
  <c r="AV103" i="9"/>
  <c r="AO87" i="9"/>
  <c r="BA84" i="9"/>
  <c r="BZ84" i="9"/>
  <c r="AP95" i="9"/>
  <c r="CC106" i="9"/>
  <c r="AM98" i="9"/>
  <c r="BO69" i="9"/>
  <c r="CI100" i="9"/>
  <c r="AP89" i="9"/>
  <c r="AT105" i="9"/>
  <c r="H104" i="9"/>
  <c r="CD91" i="9"/>
  <c r="AL93" i="9"/>
  <c r="H103" i="9"/>
  <c r="AI95" i="9"/>
  <c r="AH75" i="9"/>
  <c r="AX90" i="9"/>
  <c r="C109" i="9"/>
  <c r="CN95" i="9"/>
  <c r="AL94" i="9"/>
  <c r="AS105" i="9"/>
  <c r="CF100" i="9"/>
  <c r="BK68" i="9"/>
  <c r="BX108" i="9"/>
  <c r="CN93" i="9"/>
  <c r="AW101" i="9"/>
  <c r="CM99" i="9"/>
  <c r="CQ20" i="9"/>
  <c r="CP83" i="9"/>
  <c r="BE97" i="9"/>
  <c r="BL48" i="9"/>
  <c r="CQ94" i="9"/>
  <c r="BT110" i="9"/>
  <c r="AZ95" i="9"/>
  <c r="AR94" i="9"/>
  <c r="CQ92" i="9"/>
  <c r="AV68" i="9"/>
  <c r="BL77" i="9"/>
  <c r="BJ42" i="9"/>
  <c r="CM94" i="9"/>
  <c r="J107" i="9"/>
  <c r="E106" i="9"/>
  <c r="BA90" i="9"/>
  <c r="AE99" i="9"/>
  <c r="AT58" i="9"/>
  <c r="CF110" i="9"/>
  <c r="BQ33" i="9"/>
  <c r="AX109" i="9"/>
  <c r="CQ46" i="9"/>
  <c r="AO12" i="9"/>
  <c r="CD64" i="9"/>
  <c r="AI76" i="9"/>
  <c r="BA48" i="9"/>
  <c r="BJ106" i="9"/>
  <c r="BS70" i="9"/>
  <c r="AW12" i="9"/>
  <c r="CB94" i="9"/>
  <c r="BK93" i="9"/>
  <c r="AP60" i="9"/>
  <c r="CC105" i="9"/>
  <c r="G95" i="9"/>
  <c r="AH65" i="9"/>
  <c r="CD93" i="9"/>
  <c r="CP105" i="9"/>
  <c r="AT103" i="9"/>
  <c r="CD103" i="9"/>
  <c r="BQ71" i="9"/>
  <c r="CI12" i="9"/>
  <c r="AO85" i="9"/>
  <c r="BU73" i="9"/>
  <c r="BA28" i="9"/>
  <c r="CL65" i="9"/>
  <c r="CP65" i="9"/>
  <c r="BY99" i="9"/>
  <c r="CK109" i="9"/>
  <c r="BJ104" i="9"/>
  <c r="BU82" i="9"/>
  <c r="AL106" i="9"/>
  <c r="S82" i="9"/>
  <c r="BZ106" i="9"/>
  <c r="AW105" i="9"/>
  <c r="S29" i="9"/>
  <c r="AY92" i="9"/>
  <c r="AY70" i="9"/>
  <c r="BQ70" i="9"/>
  <c r="CK88" i="9"/>
  <c r="BS52" i="9"/>
  <c r="CJ105" i="9"/>
  <c r="CF86" i="9"/>
  <c r="CN102" i="9"/>
  <c r="F68" i="9"/>
  <c r="BR89" i="9"/>
  <c r="BD103" i="9"/>
  <c r="BW70" i="9"/>
  <c r="CJ84" i="9"/>
  <c r="AX105" i="9"/>
  <c r="BV102" i="9"/>
  <c r="AV91" i="9"/>
  <c r="CK84" i="9"/>
  <c r="AL101" i="9"/>
  <c r="CQ101" i="9"/>
  <c r="AH55" i="9"/>
  <c r="AM103" i="9"/>
  <c r="AY39" i="9"/>
  <c r="BJ79" i="9"/>
  <c r="CG94" i="9"/>
  <c r="C103" i="9"/>
  <c r="CH98" i="9"/>
  <c r="BU93" i="9"/>
  <c r="AV90" i="9"/>
  <c r="CA67" i="9"/>
  <c r="AK87" i="9"/>
  <c r="AX94" i="9"/>
  <c r="BI102" i="9"/>
  <c r="CM108" i="9"/>
  <c r="AN53" i="9"/>
  <c r="AJ89" i="9"/>
  <c r="BJ102" i="9"/>
  <c r="BT94" i="9"/>
  <c r="AL89" i="9"/>
  <c r="AR83" i="9"/>
  <c r="CK90" i="9"/>
  <c r="AW90" i="9"/>
  <c r="CC109" i="9"/>
  <c r="AZ12" i="9"/>
  <c r="AI101" i="9"/>
  <c r="CD82" i="9"/>
  <c r="AI85" i="9"/>
  <c r="D94" i="9"/>
  <c r="BF110" i="9"/>
  <c r="BH89" i="9"/>
  <c r="AT92" i="9"/>
  <c r="BR102" i="9"/>
  <c r="AP86" i="9"/>
  <c r="CN88" i="9"/>
  <c r="CO33" i="9"/>
  <c r="AM79" i="9"/>
  <c r="CQ93" i="9"/>
  <c r="AO95" i="9"/>
  <c r="BP12" i="9"/>
  <c r="CD74" i="9"/>
  <c r="J100" i="9"/>
  <c r="CG107" i="9"/>
  <c r="BI75" i="9"/>
  <c r="AU69" i="9"/>
  <c r="BN100" i="9"/>
  <c r="CA32" i="9"/>
  <c r="CF102" i="9"/>
  <c r="CP40" i="9"/>
  <c r="AZ100" i="9"/>
  <c r="BX94" i="9"/>
  <c r="BI12" i="9"/>
  <c r="BI94" i="9"/>
  <c r="I84" i="9"/>
  <c r="BU106" i="9"/>
  <c r="BF45" i="9"/>
  <c r="CE70" i="9"/>
  <c r="AV101" i="9"/>
  <c r="AY51" i="9"/>
  <c r="AU104" i="9"/>
  <c r="CJ51" i="9"/>
  <c r="CJ100" i="9"/>
  <c r="C108" i="9"/>
  <c r="AV64" i="9"/>
  <c r="CI91" i="9"/>
  <c r="BD64" i="9"/>
  <c r="AI107" i="9"/>
  <c r="AL90" i="9"/>
  <c r="CN106" i="9"/>
  <c r="BO79" i="9"/>
  <c r="CP47" i="9"/>
  <c r="BN97" i="9"/>
  <c r="AL86" i="9"/>
  <c r="CI97" i="9"/>
  <c r="BW65" i="9"/>
  <c r="CQ108" i="9"/>
  <c r="AW86" i="9"/>
  <c r="J65" i="9"/>
  <c r="BJ97" i="9"/>
  <c r="BO50" i="9"/>
  <c r="AM87" i="9"/>
  <c r="BT101" i="9"/>
  <c r="S65" i="9"/>
  <c r="BZ95" i="9"/>
  <c r="AM95" i="9"/>
  <c r="AH101" i="9"/>
  <c r="AZ91" i="9"/>
  <c r="G88" i="9"/>
  <c r="E105" i="9"/>
  <c r="F77" i="9"/>
  <c r="BQ12" i="9"/>
  <c r="CG55" i="9"/>
  <c r="CJ89" i="9"/>
  <c r="CE53" i="9"/>
  <c r="CE84" i="9"/>
  <c r="C87" i="9"/>
  <c r="R103" i="9"/>
  <c r="AT70" i="9"/>
  <c r="CD89" i="9"/>
  <c r="H107" i="9"/>
  <c r="BW71" i="9"/>
  <c r="AX86" i="9"/>
  <c r="BM109" i="9"/>
  <c r="BA107" i="9"/>
  <c r="CK91" i="9"/>
  <c r="AR85" i="9"/>
  <c r="AH105" i="9"/>
  <c r="BO109" i="9"/>
  <c r="AY59" i="9"/>
  <c r="BC106" i="9"/>
  <c r="AX42" i="9"/>
  <c r="AL80" i="9"/>
  <c r="R95" i="9"/>
  <c r="AN103" i="9"/>
  <c r="AJ72" i="9"/>
  <c r="BM99" i="9"/>
  <c r="BQ45" i="9"/>
  <c r="BC94" i="9"/>
  <c r="BA12" i="9"/>
  <c r="AJ91" i="9"/>
  <c r="BF73" i="9"/>
  <c r="BD87" i="9"/>
  <c r="BQ94" i="9"/>
  <c r="BZ102" i="9"/>
  <c r="AI109" i="9"/>
  <c r="I67" i="9"/>
  <c r="BC89" i="9"/>
  <c r="AS103" i="9"/>
  <c r="BP57" i="9"/>
  <c r="CI90" i="9"/>
  <c r="AM55" i="9"/>
  <c r="BB85" i="9"/>
  <c r="AI87" i="9"/>
  <c r="AW109" i="9"/>
  <c r="BT70" i="9"/>
  <c r="BP91" i="9"/>
  <c r="AN107" i="9"/>
  <c r="J73" i="9"/>
  <c r="BD88" i="9"/>
  <c r="CD109" i="9"/>
  <c r="AO101" i="9"/>
  <c r="BT85" i="9"/>
  <c r="AW107" i="9"/>
  <c r="C61" i="9"/>
  <c r="CM106" i="9"/>
  <c r="AV45" i="9"/>
  <c r="CD85" i="9"/>
  <c r="AV95" i="9"/>
  <c r="BG103" i="9"/>
  <c r="CG74" i="9"/>
  <c r="H100" i="9"/>
  <c r="CB50" i="9"/>
  <c r="BB95" i="9"/>
  <c r="D92" i="9"/>
  <c r="AI74" i="9"/>
  <c r="BX87" i="9"/>
  <c r="BO96" i="9"/>
  <c r="D103" i="9"/>
  <c r="BB109" i="9"/>
  <c r="CB67" i="9"/>
  <c r="D90" i="9"/>
  <c r="CO107" i="9"/>
  <c r="BS95" i="9"/>
  <c r="CN94" i="9"/>
  <c r="AE93" i="9"/>
  <c r="BV93" i="9"/>
  <c r="BD96" i="9"/>
  <c r="S104" i="9"/>
  <c r="AE104" i="9"/>
  <c r="CL96" i="9"/>
  <c r="BU88" i="9"/>
  <c r="BI80" i="9"/>
  <c r="CP96" i="9"/>
  <c r="AK91" i="9"/>
  <c r="BL104" i="9"/>
  <c r="BY95" i="9"/>
  <c r="BS69" i="9"/>
  <c r="CA81" i="9"/>
  <c r="BK105" i="9"/>
  <c r="BC97" i="9"/>
  <c r="CO95" i="9"/>
  <c r="BR97" i="9"/>
  <c r="AI96" i="9"/>
  <c r="CN96" i="9"/>
  <c r="E94" i="9"/>
  <c r="BP107" i="9"/>
  <c r="BY63" i="9"/>
  <c r="CJ47" i="9"/>
  <c r="AI86" i="9"/>
  <c r="CF95" i="9"/>
  <c r="AK106" i="9"/>
  <c r="AJ76" i="9"/>
  <c r="CP57" i="9"/>
  <c r="BB39" i="9"/>
  <c r="CF96" i="9"/>
  <c r="AT90" i="9"/>
  <c r="AO36" i="9"/>
  <c r="BP105" i="9"/>
  <c r="CH100" i="9"/>
  <c r="BK104" i="9"/>
  <c r="AS106" i="9"/>
  <c r="BS97" i="9"/>
  <c r="BQ58" i="9"/>
  <c r="CP20" i="9"/>
  <c r="CN83" i="9"/>
  <c r="BU80" i="9"/>
  <c r="BI86" i="9"/>
  <c r="BB61" i="9"/>
  <c r="BH103" i="9"/>
  <c r="AX53" i="9"/>
  <c r="CM42" i="9"/>
  <c r="I107" i="9"/>
  <c r="AI102" i="9"/>
  <c r="BL80" i="9"/>
  <c r="CN98" i="9"/>
  <c r="AT73" i="9"/>
  <c r="BL95" i="9"/>
  <c r="AR93" i="9"/>
  <c r="CP66" i="9"/>
  <c r="CN108" i="9"/>
  <c r="AU97" i="9"/>
  <c r="BC109" i="9"/>
  <c r="AS58" i="9"/>
  <c r="AK70" i="9"/>
  <c r="BM108" i="9"/>
  <c r="AX104" i="9"/>
  <c r="BP99" i="9"/>
  <c r="CB93" i="9"/>
  <c r="AS107" i="9"/>
  <c r="BD77" i="9"/>
  <c r="BC68" i="9"/>
  <c r="BE64" i="9"/>
  <c r="BZ67" i="9"/>
  <c r="G99" i="9"/>
  <c r="CM109" i="9"/>
  <c r="BP71" i="9"/>
  <c r="CF90" i="9"/>
  <c r="AQ80" i="9"/>
  <c r="H102" i="9"/>
  <c r="CI55" i="9"/>
  <c r="CL100" i="9"/>
  <c r="CD105" i="9"/>
  <c r="BM60" i="9"/>
  <c r="AQ49" i="9"/>
  <c r="CB110" i="9"/>
  <c r="AP110" i="9"/>
  <c r="AH90" i="9"/>
  <c r="F92" i="9"/>
  <c r="AO97" i="9"/>
  <c r="AO90" i="9"/>
  <c r="CM107" i="9"/>
  <c r="CL80" i="9"/>
  <c r="J82" i="9"/>
  <c r="CN64" i="9"/>
  <c r="BQ103" i="9"/>
  <c r="CF58" i="9"/>
  <c r="BC96" i="9"/>
  <c r="AX92" i="9"/>
  <c r="AO98" i="9"/>
  <c r="BK99" i="9"/>
  <c r="BZ82" i="9"/>
  <c r="BZ64" i="9"/>
  <c r="CN12" i="9"/>
  <c r="CP108" i="9"/>
  <c r="AU76" i="9"/>
  <c r="AH77" i="9"/>
  <c r="AL79" i="9"/>
  <c r="CA109" i="9"/>
  <c r="R58" i="9"/>
  <c r="CE94" i="9"/>
  <c r="BF87" i="9"/>
  <c r="AU86" i="9"/>
  <c r="AU87" i="9"/>
  <c r="BH110" i="9"/>
  <c r="CG12" i="9"/>
  <c r="E71" i="9"/>
  <c r="AN95" i="9"/>
  <c r="AZ107" i="9"/>
  <c r="J74" i="9"/>
  <c r="H110" i="9"/>
  <c r="BH64" i="9"/>
  <c r="BH101" i="9"/>
  <c r="BF90" i="9"/>
  <c r="BW78" i="9"/>
  <c r="AH96" i="9"/>
  <c r="AO103" i="9"/>
  <c r="CQ31" i="9"/>
  <c r="BO105" i="9"/>
  <c r="CF84" i="9"/>
  <c r="CK77" i="9"/>
  <c r="CL98" i="9"/>
  <c r="BB98" i="9"/>
  <c r="CH86" i="9"/>
  <c r="BU12" i="9"/>
  <c r="BL107" i="9"/>
  <c r="AW85" i="9"/>
  <c r="J96" i="9"/>
  <c r="AU102" i="9"/>
  <c r="AW14" i="9"/>
  <c r="AT82" i="9"/>
  <c r="BW85" i="9"/>
  <c r="CA12" i="9"/>
  <c r="BN79" i="9"/>
  <c r="BJ90" i="9"/>
  <c r="BR94" i="9"/>
  <c r="CK95" i="9"/>
  <c r="AK100" i="9"/>
  <c r="BW97" i="9"/>
  <c r="BH107" i="9"/>
  <c r="BH37" i="9"/>
  <c r="AV106" i="9"/>
  <c r="AY67" i="9"/>
  <c r="BO90" i="9"/>
  <c r="BX95" i="9"/>
  <c r="AL110" i="9"/>
  <c r="G103" i="9"/>
  <c r="AH102" i="9"/>
  <c r="AX100" i="9"/>
  <c r="CG103" i="9"/>
  <c r="CJ12" i="9"/>
  <c r="CQ72" i="9"/>
  <c r="AX73" i="9"/>
  <c r="CA24" i="9"/>
  <c r="I87" i="9"/>
  <c r="CB92" i="9"/>
  <c r="BG105" i="9"/>
  <c r="AQ107" i="9"/>
  <c r="J101" i="9"/>
  <c r="AY12" i="9"/>
  <c r="AU92" i="9"/>
  <c r="AS65" i="9"/>
  <c r="AJ83" i="9"/>
  <c r="AI92" i="9"/>
  <c r="AP69" i="9"/>
  <c r="AH91" i="9"/>
  <c r="CP74" i="9"/>
  <c r="CC99" i="9"/>
  <c r="AZ96" i="9"/>
  <c r="CM76" i="9"/>
  <c r="D107" i="9"/>
  <c r="CD104" i="9"/>
  <c r="BT96" i="9"/>
  <c r="R12" i="9"/>
  <c r="AO96" i="9"/>
  <c r="J90" i="9"/>
  <c r="D12" i="9"/>
  <c r="C12" i="9"/>
  <c r="F32" i="12"/>
  <c r="F10" i="12"/>
  <c r="F28" i="12"/>
  <c r="F50" i="12"/>
  <c r="F74" i="12"/>
  <c r="F46" i="12"/>
  <c r="F11" i="12"/>
  <c r="F42" i="12"/>
  <c r="F7" i="12"/>
  <c r="F37" i="12"/>
  <c r="F36" i="12"/>
  <c r="F70" i="12"/>
  <c r="F67" i="12"/>
  <c r="F79" i="12"/>
  <c r="F25" i="12"/>
  <c r="F69" i="12"/>
  <c r="F34" i="12"/>
  <c r="F66" i="12"/>
  <c r="F63" i="12"/>
  <c r="F52" i="12"/>
  <c r="F41" i="12"/>
  <c r="F48" i="12"/>
  <c r="F73" i="12"/>
  <c r="F55" i="12"/>
  <c r="F27" i="12"/>
  <c r="F39" i="12"/>
  <c r="F24" i="12"/>
  <c r="F23" i="12"/>
  <c r="F30" i="12"/>
  <c r="F75" i="12"/>
  <c r="F33" i="12"/>
  <c r="F71" i="12"/>
  <c r="F8" i="12"/>
  <c r="F26" i="12"/>
  <c r="F17" i="12"/>
  <c r="F62" i="12"/>
  <c r="F60" i="12"/>
  <c r="F43" i="12"/>
  <c r="F53" i="12"/>
  <c r="F76" i="12"/>
  <c r="F49" i="12"/>
  <c r="F45" i="12"/>
  <c r="F31" i="12"/>
  <c r="F40" i="12"/>
  <c r="F18" i="12"/>
  <c r="F47" i="12"/>
  <c r="F9" i="12"/>
  <c r="F72" i="12"/>
  <c r="F56" i="12"/>
  <c r="F68" i="12"/>
  <c r="F21" i="12"/>
  <c r="F22" i="12"/>
  <c r="F61" i="12"/>
  <c r="F77" i="12"/>
  <c r="F65" i="12"/>
  <c r="F54" i="12"/>
  <c r="F51" i="12"/>
  <c r="F64" i="12"/>
  <c r="F6" i="12"/>
  <c r="F35" i="12"/>
  <c r="F29" i="12"/>
  <c r="F38" i="12"/>
  <c r="F15" i="12"/>
  <c r="F44" i="12"/>
  <c r="F24" i="4"/>
  <c r="F59" i="12"/>
  <c r="F58" i="12"/>
  <c r="F57" i="12"/>
  <c r="F24" i="8"/>
  <c r="H1" i="1" l="1"/>
  <c r="I1" i="1" s="1"/>
  <c r="J1" i="1" s="1"/>
  <c r="Q1" i="1" s="1"/>
  <c r="R1" i="1" s="1"/>
  <c r="S1" i="1" s="1"/>
  <c r="T1" i="1" s="1"/>
  <c r="U1" i="1" s="1"/>
  <c r="V1" i="1" l="1"/>
  <c r="W1" i="1" s="1"/>
  <c r="X1" i="1" s="1"/>
  <c r="Y1" i="1" s="1"/>
  <c r="Z1" i="1" s="1"/>
  <c r="AA1" i="1" s="1"/>
  <c r="AB1" i="1" s="1"/>
  <c r="AC1" i="1" s="1"/>
  <c r="AD1" i="1" s="1"/>
  <c r="AE1" i="1" s="1"/>
  <c r="AF1" i="1" s="1"/>
  <c r="AG1" i="1" s="1"/>
  <c r="AH1" i="1" s="1"/>
  <c r="AI1" i="1" s="1"/>
  <c r="AJ1" i="1" s="1"/>
  <c r="AK1" i="1" s="1"/>
  <c r="AL1" i="1" s="1"/>
  <c r="AM1" i="1" s="1"/>
  <c r="AN1" i="1" s="1"/>
  <c r="AO1" i="1" l="1"/>
  <c r="AP1" i="1" s="1"/>
  <c r="AQ1" i="1" s="1"/>
  <c r="AR1" i="1" l="1"/>
  <c r="AS1" i="1" s="1"/>
  <c r="AT1" i="1" s="1"/>
  <c r="AU1" i="1" l="1"/>
  <c r="AV1" i="1" s="1"/>
  <c r="AW1" i="1" s="1"/>
  <c r="AX1" i="1" s="1"/>
  <c r="AY1" i="1" s="1"/>
  <c r="AZ1" i="1" s="1"/>
  <c r="BA1" i="1" s="1"/>
  <c r="BB1" i="1" s="1"/>
  <c r="BC1" i="1" s="1"/>
  <c r="BD1" i="1" s="1"/>
  <c r="BE1" i="1" s="1"/>
  <c r="BF1" i="1" s="1"/>
  <c r="BI1" i="1" l="1"/>
  <c r="BJ1" i="1" s="1"/>
  <c r="BK1" i="1" s="1"/>
  <c r="BL1" i="1" s="1"/>
  <c r="BM1" i="1" s="1"/>
  <c r="BN1" i="1" s="1"/>
  <c r="BO1" i="1" s="1"/>
  <c r="BP1" i="1" s="1"/>
  <c r="BQ1" i="1" s="1"/>
  <c r="BR1" i="1" s="1"/>
  <c r="BS1" i="1" s="1"/>
  <c r="BT1" i="1" s="1"/>
  <c r="BU1" i="1" s="1"/>
  <c r="BV1" i="1" s="1"/>
  <c r="BW1" i="1" l="1"/>
  <c r="BX1" i="1" s="1"/>
  <c r="BY1" i="1" s="1"/>
  <c r="BZ1" i="1" s="1"/>
  <c r="CA1" i="1" s="1"/>
  <c r="CB1" i="1" s="1"/>
  <c r="CC1" i="1" s="1"/>
  <c r="CD1" i="1" s="1"/>
  <c r="CE1" i="1" s="1"/>
  <c r="CF1" i="1" l="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l="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l="1"/>
  <c r="EB1" i="1" s="1"/>
  <c r="EC1" i="1" s="1"/>
  <c r="ED1" i="1" s="1"/>
  <c r="EE1" i="1" l="1"/>
  <c r="EF1" i="1" s="1"/>
  <c r="EI1" i="1" s="1"/>
  <c r="EJ1" i="1" s="1"/>
  <c r="EK1" i="1" s="1"/>
  <c r="K1" i="1" l="1"/>
  <c r="L1" i="1" s="1"/>
  <c r="M1" i="1" s="1"/>
  <c r="N1" i="1" s="1"/>
  <c r="O1" i="1" s="1"/>
  <c r="ER1" i="1" l="1"/>
  <c r="P1" i="1"/>
</calcChain>
</file>

<file path=xl/sharedStrings.xml><?xml version="1.0" encoding="utf-8"?>
<sst xmlns="http://schemas.openxmlformats.org/spreadsheetml/2006/main" count="1124" uniqueCount="649">
  <si>
    <t xml:space="preserve">     I confirm that all information provided regarding the product is accurate and up to date. I understand that The Caterfood Buying Group (CFBG) accepts no liability for any errors or inaccuracies in the data submitted.</t>
  </si>
  <si>
    <t xml:space="preserve">     Supplier Information</t>
  </si>
  <si>
    <t xml:space="preserve">      Supplier Contact Details</t>
  </si>
  <si>
    <t xml:space="preserve">    Erudus &amp; OPRI Information</t>
  </si>
  <si>
    <t xml:space="preserve">     Shelf Life Information</t>
  </si>
  <si>
    <t xml:space="preserve">     Barcode Information</t>
  </si>
  <si>
    <t xml:space="preserve">     Allergens</t>
  </si>
  <si>
    <t xml:space="preserve">    Diet Suitability</t>
  </si>
  <si>
    <t xml:space="preserve">    Nutritional Information (As Sold)</t>
  </si>
  <si>
    <t xml:space="preserve">     Product Certification</t>
  </si>
  <si>
    <t xml:space="preserve">      Supplementary Ingredient Information</t>
  </si>
  <si>
    <t xml:space="preserve">    Packaging Dimensions &amp; Pallet Information</t>
  </si>
  <si>
    <t xml:space="preserve">    MOQ's</t>
  </si>
  <si>
    <t xml:space="preserve">    Commercials</t>
  </si>
  <si>
    <t xml:space="preserve">     Additional Information</t>
  </si>
  <si>
    <t>Supplier Product Code</t>
  </si>
  <si>
    <t>Manufacturer Product Code</t>
  </si>
  <si>
    <t>Supplier Name</t>
  </si>
  <si>
    <t>Form Completed By (Name)</t>
  </si>
  <si>
    <t>Position</t>
  </si>
  <si>
    <t>Date (DD/MM/YYYY)</t>
  </si>
  <si>
    <t>Contact E mail</t>
  </si>
  <si>
    <t>Contact Telephone</t>
  </si>
  <si>
    <t>Is This Product On Erudus</t>
  </si>
  <si>
    <t>If No I Confirm We Will Complete All Data On OPRI</t>
  </si>
  <si>
    <t xml:space="preserve">Email Address Registered on OPRI </t>
  </si>
  <si>
    <r>
      <t xml:space="preserve">Erudus ID
If </t>
    </r>
    <r>
      <rPr>
        <b/>
        <u/>
        <sz val="12"/>
        <color theme="5" tint="-0.499984740745262"/>
        <rFont val="Josefin Sans"/>
      </rPr>
      <t>NO</t>
    </r>
    <r>
      <rPr>
        <b/>
        <sz val="12"/>
        <color theme="5" tint="-0.499984740745262"/>
        <rFont val="Josefin Sans"/>
      </rPr>
      <t xml:space="preserve"> Erudus ID then please leave blank</t>
    </r>
  </si>
  <si>
    <t>Product Brand</t>
  </si>
  <si>
    <t>Product Name</t>
  </si>
  <si>
    <t>Product Description (As appears on Label)</t>
  </si>
  <si>
    <t>Long Product Description (Used for E-commerce)</t>
  </si>
  <si>
    <t>Product Awards or Benefits and any other Marketable attributes of the product (Local/British Etc)</t>
  </si>
  <si>
    <t>Ingredient Declaration</t>
  </si>
  <si>
    <t>Units in Pack</t>
  </si>
  <si>
    <t>Unit Size</t>
  </si>
  <si>
    <t>Unit Size UOM</t>
  </si>
  <si>
    <t>Weight Per Unit (Inc Packaging)</t>
  </si>
  <si>
    <t>Units Per Case (Packs in Case)</t>
  </si>
  <si>
    <t>Average Serving/Use (g/ml)</t>
  </si>
  <si>
    <t>Portions Per Unit</t>
  </si>
  <si>
    <t>Weighted Product</t>
  </si>
  <si>
    <t>Purchased by Each or Weight (If Weight Please Specify Kg, Grams Etc)</t>
  </si>
  <si>
    <t>Average Weight (kg)</t>
  </si>
  <si>
    <t>Product Origin (Country)</t>
  </si>
  <si>
    <t>Product Origin (If UK: County)</t>
  </si>
  <si>
    <t>Storage Conditions</t>
  </si>
  <si>
    <t>Storage Instructions</t>
  </si>
  <si>
    <t>Directions For Use</t>
  </si>
  <si>
    <t>Shelf Life on Production (Days)</t>
  </si>
  <si>
    <t>Minimum Shelf Life on Delivery (Days)</t>
  </si>
  <si>
    <t>Barcode GTIN (Outer Case)</t>
  </si>
  <si>
    <t>Barcode GTIN (Inner Pack)</t>
  </si>
  <si>
    <t>Milk</t>
  </si>
  <si>
    <t>Fish</t>
  </si>
  <si>
    <t>Eggs</t>
  </si>
  <si>
    <t>Soybeans</t>
  </si>
  <si>
    <t>Molluscs</t>
  </si>
  <si>
    <t>Mustard</t>
  </si>
  <si>
    <t>Lupin</t>
  </si>
  <si>
    <t>Crustaceans</t>
  </si>
  <si>
    <t>Celery/Celeriac</t>
  </si>
  <si>
    <t>Sulphur Dioxiode and Sulphites</t>
  </si>
  <si>
    <t>Cereals Containing Gluten</t>
  </si>
  <si>
    <t>Wheat</t>
  </si>
  <si>
    <t>Spelt</t>
  </si>
  <si>
    <t>Kamut</t>
  </si>
  <si>
    <t>Barley</t>
  </si>
  <si>
    <t>Oats</t>
  </si>
  <si>
    <t>Rye</t>
  </si>
  <si>
    <t>Sesame Seeds</t>
  </si>
  <si>
    <t>Tree Nuts</t>
  </si>
  <si>
    <t>Peanuts</t>
  </si>
  <si>
    <t>Brazil Nuts</t>
  </si>
  <si>
    <t>Cashew Nuts</t>
  </si>
  <si>
    <t>Hazelnuts</t>
  </si>
  <si>
    <t>Macadamia Nuts</t>
  </si>
  <si>
    <t>Pecan Nuts</t>
  </si>
  <si>
    <t>Pistachio Nuts</t>
  </si>
  <si>
    <t>Walnuts</t>
  </si>
  <si>
    <t>Almond Nuts</t>
  </si>
  <si>
    <t>Suitable For Halal</t>
  </si>
  <si>
    <t>Suitable For Kosher</t>
  </si>
  <si>
    <t>Suitable For Vegans</t>
  </si>
  <si>
    <t>Suitable For Vegetarians</t>
  </si>
  <si>
    <t>Suitable For Diabetics</t>
  </si>
  <si>
    <t>Suitable For Coeliacs</t>
  </si>
  <si>
    <t>Suitable For Lactose Intolerance</t>
  </si>
  <si>
    <t>Suitable For Nut Allergy Sufferers</t>
  </si>
  <si>
    <t>Energy Per 100g (kJ)</t>
  </si>
  <si>
    <t>Energy Per 100g (kcal)</t>
  </si>
  <si>
    <t>Fat Per 100g</t>
  </si>
  <si>
    <t>Of which Saturates Per 100g</t>
  </si>
  <si>
    <t>Of Which Mono-unsaturates Per 100g</t>
  </si>
  <si>
    <t>Of which Polyunsaturates Per 100g</t>
  </si>
  <si>
    <t>Carbohydrate Per 100g</t>
  </si>
  <si>
    <t>Of Which Sugars Per 100g</t>
  </si>
  <si>
    <t>Fibre Per 100g</t>
  </si>
  <si>
    <t>Protein Per 100g</t>
  </si>
  <si>
    <t>Salt Per 100g</t>
  </si>
  <si>
    <t>Sodium Per 100g</t>
  </si>
  <si>
    <t>Product Certified Fairtrade</t>
  </si>
  <si>
    <t>Product Certified MSC</t>
  </si>
  <si>
    <t>Product Certified Organic</t>
  </si>
  <si>
    <t>Product Certified Red Tractor</t>
  </si>
  <si>
    <t>Product Certified Rainforest Alliance</t>
  </si>
  <si>
    <t>School Standards Approved</t>
  </si>
  <si>
    <t>Contains Palm Oil</t>
  </si>
  <si>
    <t>Contains GM/ GM Protein/DNA</t>
  </si>
  <si>
    <t>Contains Hydrogenated Vegetable Oil/Fat</t>
  </si>
  <si>
    <t>Unit Dimension (Length In CM)</t>
  </si>
  <si>
    <t>Unit Dimension (Width In CM)</t>
  </si>
  <si>
    <t>Unit Dimension (Height In CM)</t>
  </si>
  <si>
    <t>Case Dimension (Length In CM)</t>
  </si>
  <si>
    <t>Case Dimension (Width In CM)</t>
  </si>
  <si>
    <t>Case Dimension (Height In CM)</t>
  </si>
  <si>
    <t>Case Weight (KG) (Inc Packaging)</t>
  </si>
  <si>
    <t>Case Volume (If Applicable)</t>
  </si>
  <si>
    <t>Packaging &amp; Recycling Information</t>
  </si>
  <si>
    <t>Case Packaging - Card (g)</t>
  </si>
  <si>
    <t>Case Packaging - Plastic (g)</t>
  </si>
  <si>
    <t>Case Packaging - Glass (g)</t>
  </si>
  <si>
    <t>Case Packaging - Steel (g)</t>
  </si>
  <si>
    <t>Case Packaging - Aluminium (g)</t>
  </si>
  <si>
    <t>Case Packaging - other (g)</t>
  </si>
  <si>
    <t>Cases Per Pallet</t>
  </si>
  <si>
    <t>Cases Per Layer</t>
  </si>
  <si>
    <t>Layers Per Pallet</t>
  </si>
  <si>
    <t>Pallet Height (cm)</t>
  </si>
  <si>
    <t>Pallet Weight (kg)</t>
  </si>
  <si>
    <t>Confirm Euro Pallets Are Not Used</t>
  </si>
  <si>
    <t>Minimum Order Quantity (Pallets)</t>
  </si>
  <si>
    <t>Minimum Order Quantity (Cases)</t>
  </si>
  <si>
    <t>Minimum Order Value (GBP)</t>
  </si>
  <si>
    <t>Invoice Cost (Per Case) (GBP)</t>
  </si>
  <si>
    <t>Invoice Cost (Per Unit) (GBP)</t>
  </si>
  <si>
    <t>Net Cost per Case (GBP)</t>
  </si>
  <si>
    <t>Is the product Vatable?</t>
  </si>
  <si>
    <t>VAT Rate % (0, 5 or 20)</t>
  </si>
  <si>
    <t>I confirm specification will be sent with NLF</t>
  </si>
  <si>
    <t>I confirm minimum of 1 pack shot image will be sent with NLF</t>
  </si>
  <si>
    <t>Product Images - Original high-res 300dpi 2000 px (Pack shot on a plain white background) Sent with New Line Form</t>
  </si>
  <si>
    <t>If this a chemical product I have emailed a copy of the COSHH data with New Line Form</t>
  </si>
  <si>
    <t>I have emailed a product specification sheet along with New Line Form</t>
  </si>
  <si>
    <t>New Product / Product Amendment Form</t>
  </si>
  <si>
    <t>Please complete all blue sections as fully as possible and email to LRTBuyers@cimandis.com
Please note incomplete forms or attachments will result in delay of product set up</t>
  </si>
  <si>
    <t>New Product</t>
  </si>
  <si>
    <t>Select from Drop Down</t>
  </si>
  <si>
    <t>Section A</t>
  </si>
  <si>
    <t>Oat Barista Drink</t>
  </si>
  <si>
    <t>Supplier ordering code (if different from above)</t>
  </si>
  <si>
    <t>Product Category</t>
  </si>
  <si>
    <t>Packs in case</t>
  </si>
  <si>
    <t>Unit of Measure</t>
  </si>
  <si>
    <t>Layers per Pallet</t>
  </si>
  <si>
    <t>Cases per Layer</t>
  </si>
  <si>
    <t>Confirm Euro Pallets not used</t>
  </si>
  <si>
    <t>Case Size in MM</t>
  </si>
  <si>
    <t>Height</t>
  </si>
  <si>
    <t>Width</t>
  </si>
  <si>
    <t>Length</t>
  </si>
  <si>
    <t>Weight (KG)</t>
  </si>
  <si>
    <t>Shelf Life upon Delivery</t>
  </si>
  <si>
    <t>Number of:</t>
  </si>
  <si>
    <t>Weighted Product Y/N</t>
  </si>
  <si>
    <t>Average Weight (KG)</t>
  </si>
  <si>
    <t>Minimum Order Quantity</t>
  </si>
  <si>
    <t>Pallets</t>
  </si>
  <si>
    <t>Cases</t>
  </si>
  <si>
    <t>Minimum Order Value</t>
  </si>
  <si>
    <t>GBP</t>
  </si>
  <si>
    <t>Standard Invoice Cost per Case (£000.00)</t>
  </si>
  <si>
    <t>Net Cost per Case (£000.00)</t>
  </si>
  <si>
    <t>VAT Rate (1 = Zero / 2 = Reduced/Partial / 3 = Standard)</t>
  </si>
  <si>
    <t>Is this product on Erudus</t>
  </si>
  <si>
    <t>If no I confirm we will complete all data on OPRI - Cimandis data system</t>
  </si>
  <si>
    <t>Email address to be registered on OPRI</t>
  </si>
  <si>
    <t>Date</t>
  </si>
  <si>
    <t>Form Completed By</t>
  </si>
  <si>
    <t>Name</t>
  </si>
  <si>
    <t>Section B</t>
  </si>
  <si>
    <t>For Cimandis LTD only:</t>
  </si>
  <si>
    <t>2.01.02</t>
  </si>
  <si>
    <t>Toxic</t>
  </si>
  <si>
    <t>Split Surcharge</t>
  </si>
  <si>
    <t>2.03.04</t>
  </si>
  <si>
    <t>Minimum accepted Shelf Life</t>
  </si>
  <si>
    <t>2.05.06</t>
  </si>
  <si>
    <t>Order in multiples of?</t>
  </si>
  <si>
    <t>Back to Back?</t>
  </si>
  <si>
    <t>Pallet Rounding?</t>
  </si>
  <si>
    <t>Online Availibilty</t>
  </si>
  <si>
    <t>Caterfood (SW) Ltd</t>
  </si>
  <si>
    <t>NEW PRODUCT LISTING FORM</t>
  </si>
  <si>
    <t>Supplier Name:</t>
  </si>
  <si>
    <t>Supplier Code (SLF):</t>
  </si>
  <si>
    <t>Date:</t>
  </si>
  <si>
    <t>Supplier Product Code:</t>
  </si>
  <si>
    <t>Product Description:</t>
  </si>
  <si>
    <t>(As appears on Label)</t>
  </si>
  <si>
    <t>Full Description:</t>
  </si>
  <si>
    <t>Shelf Life On Production:</t>
  </si>
  <si>
    <t>Shelf Life On Delivery:</t>
  </si>
  <si>
    <t>Outer Case:</t>
  </si>
  <si>
    <t>Inner Case:</t>
  </si>
  <si>
    <t>Outer Invoice Cost:</t>
  </si>
  <si>
    <t>Inner Cost:</t>
  </si>
  <si>
    <t>Cases per Layer:</t>
  </si>
  <si>
    <t>Layers per Pallet:</t>
  </si>
  <si>
    <t>Cases per Pallet:</t>
  </si>
  <si>
    <t>Pallet Weight:</t>
  </si>
  <si>
    <t>Pallet Height:</t>
  </si>
  <si>
    <t>Minimum Order:</t>
  </si>
  <si>
    <t>Barcode:</t>
  </si>
  <si>
    <t>EAN Code:</t>
  </si>
  <si>
    <t>Vatable:</t>
  </si>
  <si>
    <t>VAT Rate:</t>
  </si>
  <si>
    <t>Cooking / Defrost</t>
  </si>
  <si>
    <t>Instructions</t>
  </si>
  <si>
    <t>Suitable For:</t>
  </si>
  <si>
    <t>Product Contains:</t>
  </si>
  <si>
    <t>Vegetarians:</t>
  </si>
  <si>
    <t>Milk:</t>
  </si>
  <si>
    <t>Fish:</t>
  </si>
  <si>
    <t>Vegans:</t>
  </si>
  <si>
    <t>Eggs:</t>
  </si>
  <si>
    <t>Shell Fish/Crustaceans</t>
  </si>
  <si>
    <t>Diabetics:</t>
  </si>
  <si>
    <t>Soya:</t>
  </si>
  <si>
    <t>Coeliacs:</t>
  </si>
  <si>
    <t>Tree Nuts:</t>
  </si>
  <si>
    <t>Mustard:</t>
  </si>
  <si>
    <t>Lactose Intolerance:</t>
  </si>
  <si>
    <t>Peanuts:</t>
  </si>
  <si>
    <t>Lupins-Flour:</t>
  </si>
  <si>
    <t>Cereals/Gluten:</t>
  </si>
  <si>
    <t>Celery:</t>
  </si>
  <si>
    <t>Sulphur Dioxiode/Sulphites</t>
  </si>
  <si>
    <t>For Caterfood SW Use Only:</t>
  </si>
  <si>
    <t>Department:</t>
  </si>
  <si>
    <t>Category:</t>
  </si>
  <si>
    <t>Sub-Category:</t>
  </si>
  <si>
    <t>Full Case Code:</t>
  </si>
  <si>
    <t>Full Case Sell:</t>
  </si>
  <si>
    <t>Split Case Code:</t>
  </si>
  <si>
    <t>Split Case Sell:</t>
  </si>
  <si>
    <t>Yes</t>
  </si>
  <si>
    <t>No</t>
  </si>
  <si>
    <t>Should the HACCP Plan be Reviewed :</t>
  </si>
  <si>
    <t>MSC Product? MSC Change of scope needs to be reported within 10 days</t>
  </si>
  <si>
    <t>Comments</t>
  </si>
  <si>
    <t>Please complete all blue sections as fully as possible and email to purchasing@elitefinefoods.co.uk
Please note incomplete forms or attachments will result in delay of product set up</t>
  </si>
  <si>
    <t>If no I confirm we will complete all data on OPRI - Elites data system</t>
  </si>
  <si>
    <t>For Elite Fine Foods only:</t>
  </si>
  <si>
    <t>South Lincs Foodservice Ltd</t>
  </si>
  <si>
    <t>For SLF Use Only:</t>
  </si>
  <si>
    <t>Product Description</t>
  </si>
  <si>
    <t xml:space="preserve">Case Size </t>
  </si>
  <si>
    <t>Supplier Code</t>
  </si>
  <si>
    <t xml:space="preserve">Minimum Life On Delivery </t>
  </si>
  <si>
    <t>Unit Barcode</t>
  </si>
  <si>
    <t>Case Barcode</t>
  </si>
  <si>
    <t>Erudus ID</t>
  </si>
  <si>
    <t>Cost Price</t>
  </si>
  <si>
    <t>SUPPLIER NEW PRODUCT REQUEST FORM</t>
  </si>
  <si>
    <t>DATE:</t>
  </si>
  <si>
    <t>SUPPLIER NUMBER:</t>
  </si>
  <si>
    <t>Name:</t>
  </si>
  <si>
    <t>Ambient Y/N</t>
  </si>
  <si>
    <t>Frozen Y/N</t>
  </si>
  <si>
    <t>Chilled Y/N</t>
  </si>
  <si>
    <t>Non Food Y/N</t>
  </si>
  <si>
    <t>Brand</t>
  </si>
  <si>
    <t>Case Pack Size:</t>
  </si>
  <si>
    <t>Product Size:</t>
  </si>
  <si>
    <t xml:space="preserve">         COST: (per case or kg)</t>
  </si>
  <si>
    <t>VAT (Y/N):</t>
  </si>
  <si>
    <t xml:space="preserve">           Rate %</t>
  </si>
  <si>
    <t>EAN CODES:</t>
  </si>
  <si>
    <t>Outer:</t>
  </si>
  <si>
    <t xml:space="preserve">            Inner:</t>
  </si>
  <si>
    <t xml:space="preserve">             CASES PER LAYER:</t>
  </si>
  <si>
    <t xml:space="preserve">       CASES PER PALLET:</t>
  </si>
  <si>
    <t>MINIMUM SHELF LIFE ON DELIVERY:</t>
  </si>
  <si>
    <t>Please choose one only:</t>
  </si>
  <si>
    <t xml:space="preserve">   Weeks:</t>
  </si>
  <si>
    <t>or      Days:</t>
  </si>
  <si>
    <r>
      <t xml:space="preserve">WEIGHT PER OUTER CASE: </t>
    </r>
    <r>
      <rPr>
        <b/>
        <sz val="8"/>
        <color theme="1"/>
        <rFont val="Calibri"/>
        <family val="2"/>
        <scheme val="minor"/>
      </rPr>
      <t>(INCL. PACKAGING)</t>
    </r>
  </si>
  <si>
    <r>
      <t xml:space="preserve">WEIGHT PER UNIT: </t>
    </r>
    <r>
      <rPr>
        <b/>
        <sz val="8"/>
        <color theme="1"/>
        <rFont val="Calibri"/>
        <family val="2"/>
        <scheme val="minor"/>
      </rPr>
      <t>(INCL. PACKAGING)</t>
    </r>
  </si>
  <si>
    <t>CASE DIMENSIONS:</t>
  </si>
  <si>
    <t>DEPTH (in cm)</t>
  </si>
  <si>
    <t>WIDTH (in cm)</t>
  </si>
  <si>
    <t>HEIGHT (in cm)</t>
  </si>
  <si>
    <t>UNIT DIMENSIONS:</t>
  </si>
  <si>
    <t>PRODUCT LOCATION</t>
  </si>
  <si>
    <t>THIS PRODUCT IS SUITABLE FOR:</t>
  </si>
  <si>
    <t xml:space="preserve">PRODUCT CERTIFICATION </t>
  </si>
  <si>
    <t>Please use Drop Boxes</t>
  </si>
  <si>
    <t>Yes or No</t>
  </si>
  <si>
    <t>Country of Origin</t>
  </si>
  <si>
    <t>Vegetarian</t>
  </si>
  <si>
    <t>Fairtrade Certified</t>
  </si>
  <si>
    <t>Vegan</t>
  </si>
  <si>
    <t>Halal</t>
  </si>
  <si>
    <t>Kosher</t>
  </si>
  <si>
    <t>County of Origin (If UK):</t>
  </si>
  <si>
    <t>Marine Stewardship Council</t>
  </si>
  <si>
    <t>Organic Product</t>
  </si>
  <si>
    <t>Rainforest Alliance</t>
  </si>
  <si>
    <t>Red Tractor Certified</t>
  </si>
  <si>
    <t>Checklist: Supplier must provide each of the below with this form:</t>
  </si>
  <si>
    <t>1) Food:</t>
  </si>
  <si>
    <t>Product Specification for food,</t>
  </si>
  <si>
    <t>1) Detergent/Non Food Liquids:</t>
  </si>
  <si>
    <t>Classification of Labelling and Packaging Sheet</t>
  </si>
  <si>
    <t>1) Non Food Dry:</t>
  </si>
  <si>
    <t>Product Information Sheet</t>
  </si>
  <si>
    <t xml:space="preserve">PDF FORMAT PRODUCT SPECIFICATION OR NON FOOD PRODUCT INFORMATION (previously COSSH SHEET) </t>
  </si>
  <si>
    <t xml:space="preserve">MUST BE SENT SEPARATELY ON THE SAME EMAIL </t>
  </si>
  <si>
    <r>
      <t>2) Product Image - must be original high-res 300dpi 2000 pixels</t>
    </r>
    <r>
      <rPr>
        <b/>
        <sz val="9"/>
        <rFont val="Calibri"/>
        <family val="2"/>
        <scheme val="minor"/>
      </rPr>
      <t xml:space="preserve"> (Images must be attached separately and not included into an email)</t>
    </r>
  </si>
  <si>
    <t>Where possible image should be a pack shot on a plain white background. Lifestyle images will be used as a</t>
  </si>
  <si>
    <t>secondary image.</t>
  </si>
  <si>
    <t xml:space="preserve">3) PDF Copy of the Product Label </t>
  </si>
  <si>
    <t>(Label must be attached separately and not inserted into an email)</t>
  </si>
  <si>
    <t>The label must show; Product Description, Pack Size, Ingredients, Allergen Info, Nutritional Info,</t>
  </si>
  <si>
    <t>Drained Weight if applicable, A Valid Barcode, The Date Issued</t>
  </si>
  <si>
    <t>4) 1 Page flyer stating benefits and features of the product.</t>
  </si>
  <si>
    <t>THOMAS RIDLEY BUYING OFFICE USE ONLY</t>
  </si>
  <si>
    <t>CUSTOMER NAME:</t>
  </si>
  <si>
    <t>REPS NAME:</t>
  </si>
  <si>
    <t>CODE:</t>
  </si>
  <si>
    <t>PRODUCT GROUP:</t>
  </si>
  <si>
    <t>PLOF Main Section:</t>
  </si>
  <si>
    <t xml:space="preserve">PRICE LIST: </t>
  </si>
  <si>
    <t>Sub:</t>
  </si>
  <si>
    <t xml:space="preserve">SPLIT REQUIRED: </t>
  </si>
  <si>
    <t>Plof Group:</t>
  </si>
  <si>
    <t>SELL PRICE 1:</t>
  </si>
  <si>
    <t>Print in Plof:</t>
  </si>
  <si>
    <t>MARGIN:</t>
  </si>
  <si>
    <t>SELL PRICE 2:</t>
  </si>
  <si>
    <t>Category Controller Sign Off:</t>
  </si>
  <si>
    <t>Technical Approval Sign Off:</t>
  </si>
  <si>
    <t>SUPPLIER SEQ:</t>
  </si>
  <si>
    <t>SUBSTITUTE FOR NEW LINE:</t>
  </si>
  <si>
    <t>SUBSTITUTE NEW CODE FOR OLD CODE:</t>
  </si>
  <si>
    <t>ISSUE 20 20 February 2025</t>
  </si>
  <si>
    <t>Review Feb 2026</t>
  </si>
  <si>
    <t>All green columns are required</t>
  </si>
  <si>
    <t>For the purpose of Allergen Data, the following key applies:</t>
  </si>
  <si>
    <t>For the purpose of Diet Suitability, the following key applies:</t>
  </si>
  <si>
    <r>
      <rPr>
        <b/>
        <sz val="11"/>
        <color indexed="8"/>
        <rFont val="Calibri"/>
        <family val="2"/>
      </rPr>
      <t>Y</t>
    </r>
    <r>
      <rPr>
        <sz val="11"/>
        <color theme="1"/>
        <rFont val="Calibri"/>
        <family val="2"/>
        <scheme val="minor"/>
      </rPr>
      <t xml:space="preserve"> = Contains</t>
    </r>
  </si>
  <si>
    <r>
      <rPr>
        <b/>
        <sz val="11"/>
        <color indexed="8"/>
        <rFont val="Calibri"/>
        <family val="2"/>
      </rPr>
      <t>Y</t>
    </r>
    <r>
      <rPr>
        <sz val="11"/>
        <color theme="1"/>
        <rFont val="Calibri"/>
        <family val="2"/>
        <scheme val="minor"/>
      </rPr>
      <t xml:space="preserve"> = Suitable</t>
    </r>
  </si>
  <si>
    <t xml:space="preserve">Turner Price </t>
  </si>
  <si>
    <r>
      <rPr>
        <b/>
        <sz val="11"/>
        <color indexed="8"/>
        <rFont val="Calibri"/>
        <family val="2"/>
      </rPr>
      <t>N</t>
    </r>
    <r>
      <rPr>
        <sz val="11"/>
        <color theme="1"/>
        <rFont val="Calibri"/>
        <family val="2"/>
        <scheme val="minor"/>
      </rPr>
      <t xml:space="preserve"> = Does Not Contain</t>
    </r>
  </si>
  <si>
    <r>
      <rPr>
        <b/>
        <sz val="11"/>
        <color indexed="8"/>
        <rFont val="Calibri"/>
        <family val="2"/>
      </rPr>
      <t>N</t>
    </r>
    <r>
      <rPr>
        <sz val="11"/>
        <color theme="1"/>
        <rFont val="Calibri"/>
        <family val="2"/>
        <scheme val="minor"/>
      </rPr>
      <t xml:space="preserve"> = Not Suitable</t>
    </r>
  </si>
  <si>
    <t>New Product Listing File</t>
  </si>
  <si>
    <r>
      <t xml:space="preserve">If Erudus ID provided, all other orange columns are </t>
    </r>
    <r>
      <rPr>
        <b/>
        <u/>
        <sz val="11"/>
        <color indexed="8"/>
        <rFont val="Calibri"/>
        <family val="2"/>
      </rPr>
      <t>NOT</t>
    </r>
    <r>
      <rPr>
        <b/>
        <sz val="11"/>
        <color indexed="8"/>
        <rFont val="Calibri"/>
        <family val="2"/>
      </rPr>
      <t xml:space="preserve"> required</t>
    </r>
  </si>
  <si>
    <r>
      <rPr>
        <b/>
        <sz val="11"/>
        <color indexed="8"/>
        <rFont val="Calibri"/>
        <family val="2"/>
      </rPr>
      <t>M</t>
    </r>
    <r>
      <rPr>
        <sz val="11"/>
        <color theme="1"/>
        <rFont val="Calibri"/>
        <family val="2"/>
        <scheme val="minor"/>
      </rPr>
      <t xml:space="preserve"> = May Contain/Cross Contamination possible (i.e used on same line/same factory)</t>
    </r>
  </si>
  <si>
    <t>Description</t>
  </si>
  <si>
    <t>Size</t>
  </si>
  <si>
    <t>Pack</t>
  </si>
  <si>
    <t>Pallet</t>
  </si>
  <si>
    <t>Layer</t>
  </si>
  <si>
    <t xml:space="preserve"> List Price</t>
  </si>
  <si>
    <t>EAN</t>
  </si>
  <si>
    <t>VAT Code</t>
  </si>
  <si>
    <t>Add Desc 1 _ Erudus ID</t>
  </si>
  <si>
    <t>Department</t>
  </si>
  <si>
    <t>Group</t>
  </si>
  <si>
    <t>Sub Group</t>
  </si>
  <si>
    <t>Allow Splits</t>
  </si>
  <si>
    <t>Status</t>
  </si>
  <si>
    <t xml:space="preserve"> TP Product Code</t>
  </si>
  <si>
    <t>Weight</t>
  </si>
  <si>
    <t>Volume</t>
  </si>
  <si>
    <t>Sell Price 1</t>
  </si>
  <si>
    <t>Restrict Flag</t>
  </si>
  <si>
    <t>Quantity Break 1</t>
  </si>
  <si>
    <t>Quantity Break 2</t>
  </si>
  <si>
    <t>Quantity Break 3</t>
  </si>
  <si>
    <t>Quantity Break 4</t>
  </si>
  <si>
    <t>Category</t>
  </si>
  <si>
    <t>PLOF1</t>
  </si>
  <si>
    <t>PLOF2</t>
  </si>
  <si>
    <t>PLOF3</t>
  </si>
  <si>
    <t>PLU</t>
  </si>
  <si>
    <t>SPLIT PLU</t>
  </si>
  <si>
    <t>Discount Group</t>
  </si>
  <si>
    <t>National Code - CRG Code</t>
  </si>
  <si>
    <t>Ecom long desc</t>
  </si>
  <si>
    <t>ecom_long_desc</t>
  </si>
  <si>
    <t>packaging_recylcing_information</t>
  </si>
  <si>
    <t>average_serving</t>
  </si>
  <si>
    <t>country_of_origin</t>
  </si>
  <si>
    <t>ingredients</t>
  </si>
  <si>
    <t>directions_for_use</t>
  </si>
  <si>
    <t>storage_instructions</t>
  </si>
  <si>
    <t>kj_per_100</t>
  </si>
  <si>
    <t>kcal_per_100</t>
  </si>
  <si>
    <t>carbs_per_100g</t>
  </si>
  <si>
    <t>carbs_sugars_per_100g</t>
  </si>
  <si>
    <t>fat_per_100</t>
  </si>
  <si>
    <t>fat_saturates_per_100</t>
  </si>
  <si>
    <t>protein_per_100</t>
  </si>
  <si>
    <t>salt_per_100</t>
  </si>
  <si>
    <t>fibre_per_100</t>
  </si>
  <si>
    <t>sodium_per_100</t>
  </si>
  <si>
    <t>contains_peanuts</t>
  </si>
  <si>
    <t>contains_nuts</t>
  </si>
  <si>
    <t>contains_eggs</t>
  </si>
  <si>
    <t>contains_fish</t>
  </si>
  <si>
    <t>contains_crustacea</t>
  </si>
  <si>
    <t>contains_molluscs</t>
  </si>
  <si>
    <t>contains_milk</t>
  </si>
  <si>
    <t>contains_soybeans</t>
  </si>
  <si>
    <t>contains_cereals</t>
  </si>
  <si>
    <t>contains_sesame</t>
  </si>
  <si>
    <t>celery_celeriac</t>
  </si>
  <si>
    <t>contains_mustard</t>
  </si>
  <si>
    <t>contains_sulphur_sulphites</t>
  </si>
  <si>
    <t>contains_lupin</t>
  </si>
  <si>
    <t>palm_oil</t>
  </si>
  <si>
    <t>suitable_vegetarian</t>
  </si>
  <si>
    <t>suitable_vegan</t>
  </si>
  <si>
    <t>suitable_coeliacs</t>
  </si>
  <si>
    <t>suitable_lactose</t>
  </si>
  <si>
    <t>suitable_for_nut_allergy</t>
  </si>
  <si>
    <t>halal_diet</t>
  </si>
  <si>
    <t>kosher_diet</t>
  </si>
  <si>
    <t>cashew_nuts</t>
  </si>
  <si>
    <t>hazelnuts</t>
  </si>
  <si>
    <t>macadamia_nuts</t>
  </si>
  <si>
    <t>pecan_nuts</t>
  </si>
  <si>
    <t>pistachio_nuts</t>
  </si>
  <si>
    <t>walnuts</t>
  </si>
  <si>
    <t>almond_nuts</t>
  </si>
  <si>
    <t>hydrogenated_vegetable_oil_fat</t>
  </si>
  <si>
    <t>gm_protein_dna</t>
  </si>
  <si>
    <t>suitable_for_a_vegetarian_diet</t>
  </si>
  <si>
    <t>suitable_for_a_vegan_diet</t>
  </si>
  <si>
    <t>suitable_for_coeliacs</t>
  </si>
  <si>
    <t>suitable_for_sufferers_of_lactose_intolerance</t>
  </si>
  <si>
    <t>approved_for_a_halal_diet</t>
  </si>
  <si>
    <t>approved_for_a_kosher_diet</t>
  </si>
  <si>
    <t>Pallet Quantity</t>
  </si>
  <si>
    <t>Layer Quantity</t>
  </si>
  <si>
    <t>EAN (Case)</t>
  </si>
  <si>
    <t>VAT Code 
           3=0%            1=20%</t>
  </si>
  <si>
    <t>N/A</t>
  </si>
  <si>
    <t>Weight (kg)</t>
  </si>
  <si>
    <t>EAN (Unit)</t>
  </si>
  <si>
    <t>Outer Case Length (cm)</t>
  </si>
  <si>
    <t>Outer Case Width (cm)</t>
  </si>
  <si>
    <t>Outer Case Height (cm)</t>
  </si>
  <si>
    <t>Long product description</t>
  </si>
  <si>
    <t>Brand Name</t>
  </si>
  <si>
    <t>Ingredients List</t>
  </si>
  <si>
    <t>Directions of Use / Cooking Instructions</t>
  </si>
  <si>
    <t>Energy per 100g (kJ)</t>
  </si>
  <si>
    <t>Energy per 100g (kcal)</t>
  </si>
  <si>
    <t>Carbohydrate Per 100g (g)</t>
  </si>
  <si>
    <t>Carbohydrate of which Sugars per 100g (g)</t>
  </si>
  <si>
    <t>Fat per 100g (g)</t>
  </si>
  <si>
    <t>Fat of which Saturates per 100g (g)</t>
  </si>
  <si>
    <t>Protein per 100g (g)</t>
  </si>
  <si>
    <t>Salt per 100g (g)</t>
  </si>
  <si>
    <t>Fibre per 100g (g)</t>
  </si>
  <si>
    <t>Sodium per 100g (g)</t>
  </si>
  <si>
    <t>Contains Peanuts</t>
  </si>
  <si>
    <t>Contains Tree Nuts</t>
  </si>
  <si>
    <t>Contains Eggs</t>
  </si>
  <si>
    <t>Contains Fish</t>
  </si>
  <si>
    <t>Contains Crustacea</t>
  </si>
  <si>
    <t>Contains Molluscs</t>
  </si>
  <si>
    <t>Contains Milk</t>
  </si>
  <si>
    <t>Contains Soybeans</t>
  </si>
  <si>
    <t>Contains Cereals containing Gluten</t>
  </si>
  <si>
    <t>Contains Sesame Seeds</t>
  </si>
  <si>
    <t>Contains Celery Celeriac</t>
  </si>
  <si>
    <t>Contains Mustard</t>
  </si>
  <si>
    <t>Contains Sulphur Dioxide</t>
  </si>
  <si>
    <t>Contains Lupin</t>
  </si>
  <si>
    <t>Contains Barley</t>
  </si>
  <si>
    <t>Contains Kamut</t>
  </si>
  <si>
    <t>Contains Oats</t>
  </si>
  <si>
    <t>Contains Rye</t>
  </si>
  <si>
    <t>Contains Spelt</t>
  </si>
  <si>
    <t>Contains Wheat</t>
  </si>
  <si>
    <t>Contains Brazil Nuts</t>
  </si>
  <si>
    <t>Contains Cashew Nuts</t>
  </si>
  <si>
    <t>Contains Hazelnut Nuts</t>
  </si>
  <si>
    <t>Contains Macadamia Nuts</t>
  </si>
  <si>
    <t>Contains Pecan Nuts</t>
  </si>
  <si>
    <t>Contains Pistachio Nuts</t>
  </si>
  <si>
    <t>Contains Walnut Nuts</t>
  </si>
  <si>
    <t>Contains Almond Nuts</t>
  </si>
  <si>
    <t>Contains GM Protein/DNA</t>
  </si>
  <si>
    <t>Vegetarian Suitable</t>
  </si>
  <si>
    <t>Vegan Suitable</t>
  </si>
  <si>
    <t>Coeliac Suitable</t>
  </si>
  <si>
    <t>Sufferers of Lactose Intolerance Suitable</t>
  </si>
  <si>
    <t>Nut Allergy Sufferers Suitable</t>
  </si>
  <si>
    <t>Halal Approved</t>
  </si>
  <si>
    <t>Kosher Approved</t>
  </si>
  <si>
    <t>Red Tractor Approved</t>
  </si>
  <si>
    <t>Organic Approved</t>
  </si>
  <si>
    <t>Public Image URL 1</t>
  </si>
  <si>
    <t>Public Image URL 2</t>
  </si>
  <si>
    <t>Public Image URL 3</t>
  </si>
  <si>
    <t>Harvest Fine Foods New Product Form</t>
  </si>
  <si>
    <t xml:space="preserve">Question Number </t>
  </si>
  <si>
    <t>HFF Input Sheet Column</t>
  </si>
  <si>
    <t>Line Description</t>
  </si>
  <si>
    <t>Answer Description</t>
  </si>
  <si>
    <t>Supplier Answer</t>
  </si>
  <si>
    <t>Name of person completing this form</t>
  </si>
  <si>
    <t>Position of person completing this form</t>
  </si>
  <si>
    <t>Date Form Completed</t>
  </si>
  <si>
    <t>HFF Stock Code (HFF to Complete)</t>
  </si>
  <si>
    <t>Product Description as per packaging</t>
  </si>
  <si>
    <t>Max 25 characters including spaces</t>
  </si>
  <si>
    <t>Suppliers Product Code</t>
  </si>
  <si>
    <t>Units Size Description</t>
  </si>
  <si>
    <t>Each/KG/Ltr/Grams Etc</t>
  </si>
  <si>
    <t>Extended Product Description</t>
  </si>
  <si>
    <t>Product Awards / Benefits</t>
  </si>
  <si>
    <t>Health Claims</t>
  </si>
  <si>
    <t>Vegan, Gluten Free Etc</t>
  </si>
  <si>
    <t xml:space="preserve">Other Marketable attributes of the product </t>
  </si>
  <si>
    <t>Red Tractor / MSC /Local / British etc</t>
  </si>
  <si>
    <t>Case Cost</t>
  </si>
  <si>
    <t>££</t>
  </si>
  <si>
    <t>VAT Applicabe Y / N</t>
  </si>
  <si>
    <t>Y / N</t>
  </si>
  <si>
    <t>I have e mailed product images as laid down in our supplier terms and conditions (section 11.2) to marketing@harvestfinefoods.co.uk</t>
  </si>
  <si>
    <t>Units Per Case</t>
  </si>
  <si>
    <t>Enter a whole number</t>
  </si>
  <si>
    <t>How many portions will the unit make?</t>
  </si>
  <si>
    <t>Internal Bar Code</t>
  </si>
  <si>
    <t>Outer Case Bar Code</t>
  </si>
  <si>
    <t>Storage Type</t>
  </si>
  <si>
    <t>Chilled, Frozen, Ambient</t>
  </si>
  <si>
    <t>Purchased by Each or Weight</t>
  </si>
  <si>
    <t>If weight please specify kg, grms etc</t>
  </si>
  <si>
    <t>Shelf Life from manufacture</t>
  </si>
  <si>
    <t>In days</t>
  </si>
  <si>
    <t>Guaranteed Shelf Life to Harvest</t>
  </si>
  <si>
    <t>Quantity of cases par layer</t>
  </si>
  <si>
    <t>Quantity of cases per pallet</t>
  </si>
  <si>
    <t>Case Packaging - Card</t>
  </si>
  <si>
    <t>in grams</t>
  </si>
  <si>
    <t>Case Packaging - Plastic</t>
  </si>
  <si>
    <t>Case Packaging - Glass</t>
  </si>
  <si>
    <t>Case Packaging - Steel</t>
  </si>
  <si>
    <t>Case Packaging - Aluminium</t>
  </si>
  <si>
    <t>Case Packaging - other</t>
  </si>
  <si>
    <t>Case Dimensions - Height</t>
  </si>
  <si>
    <t>CM</t>
  </si>
  <si>
    <t>Case Dimensions - Width</t>
  </si>
  <si>
    <t>Case Dimensions - Depth</t>
  </si>
  <si>
    <t>Country or Origin</t>
  </si>
  <si>
    <t>GM Free</t>
  </si>
  <si>
    <t xml:space="preserve">Y / N </t>
  </si>
  <si>
    <t>Organic</t>
  </si>
  <si>
    <t>Energy</t>
  </si>
  <si>
    <t>Kj/100g</t>
  </si>
  <si>
    <t>Protein</t>
  </si>
  <si>
    <t>g/100g</t>
  </si>
  <si>
    <t>Carbs</t>
  </si>
  <si>
    <t>Sugar</t>
  </si>
  <si>
    <t>Fat</t>
  </si>
  <si>
    <t>Saturates</t>
  </si>
  <si>
    <t>Monosats</t>
  </si>
  <si>
    <t>Polysats</t>
  </si>
  <si>
    <t>Fibre</t>
  </si>
  <si>
    <t>Salt</t>
  </si>
  <si>
    <t xml:space="preserve">Allergen Includes Celery </t>
  </si>
  <si>
    <t>Allergen Includes Crustaceans</t>
  </si>
  <si>
    <t>Allergen Includes Milk</t>
  </si>
  <si>
    <t>Allergen Includes Eggs</t>
  </si>
  <si>
    <t>Allergen Includes Fish</t>
  </si>
  <si>
    <t>Allergen Includes Gluten</t>
  </si>
  <si>
    <t>Allergen Includes Lupin</t>
  </si>
  <si>
    <t>Allergen Includes Molluscs</t>
  </si>
  <si>
    <t>Allergen Includes Mustard</t>
  </si>
  <si>
    <t>Allergen Includes Nuts</t>
  </si>
  <si>
    <t>Allergen Includes Peanuts</t>
  </si>
  <si>
    <t>Allergen Includes Sesame</t>
  </si>
  <si>
    <t>Allergen Includes Soya</t>
  </si>
  <si>
    <t>Allergen Includes Sulphur</t>
  </si>
  <si>
    <t>Ingredients Description</t>
  </si>
  <si>
    <t/>
  </si>
  <si>
    <t>Cooking Instructions</t>
  </si>
  <si>
    <t>Is this product on Erudus (please note charges in section 11 of our T&amp;C's for non Eradus lines)</t>
  </si>
  <si>
    <t>Erudus link information</t>
  </si>
  <si>
    <t>Y / N / NA</t>
  </si>
  <si>
    <t>I have e mailed a product specification sheet along with this form to my Category Manager?</t>
  </si>
  <si>
    <t>CATERFOOD SW</t>
  </si>
  <si>
    <t>CIMANDIS</t>
  </si>
  <si>
    <t>ELITE</t>
  </si>
  <si>
    <t>SLF</t>
  </si>
  <si>
    <t>NICOL HUGHES</t>
  </si>
  <si>
    <t>THOMAS RIDLEY</t>
  </si>
  <si>
    <t>TURNER PRICE</t>
  </si>
  <si>
    <t>HARVEST</t>
  </si>
  <si>
    <t>CFBG QUESTION:</t>
  </si>
  <si>
    <t>CATEGORY:</t>
  </si>
  <si>
    <t>Supplier Information</t>
  </si>
  <si>
    <t>Erudus &amp; OPRI Information</t>
  </si>
  <si>
    <t>Erudus ID
If NO Erudus ID then please leave blank</t>
  </si>
  <si>
    <t>Product Information</t>
  </si>
  <si>
    <t>Shelf Life Information</t>
  </si>
  <si>
    <t>Barcode Information</t>
  </si>
  <si>
    <t>Allergens</t>
  </si>
  <si>
    <t>Diet Suitability</t>
  </si>
  <si>
    <t>Nutritional Information (As Sold)</t>
  </si>
  <si>
    <t>Product Certification</t>
  </si>
  <si>
    <t>Supplementary Ingredient Information</t>
  </si>
  <si>
    <t>Packaging Dimensions &amp; Pallet Information</t>
  </si>
  <si>
    <t>MOQ's</t>
  </si>
  <si>
    <t>Commercials</t>
  </si>
  <si>
    <t>Additional Information</t>
  </si>
  <si>
    <t>Supplier Contact Details</t>
  </si>
  <si>
    <t>Version</t>
  </si>
  <si>
    <t>Sheet</t>
  </si>
  <si>
    <t>Change Summary</t>
  </si>
  <si>
    <t>CFBG New Line Form</t>
  </si>
  <si>
    <t>Background colour changed from dark to light to enhance user-friendliness.</t>
  </si>
  <si>
    <t>INSTRUCTIONS</t>
  </si>
  <si>
    <t xml:space="preserve">When an Erudus ID is populated, the related cells will automatically be blacked out, indicating that they do not need to be completed by the supplier. </t>
  </si>
  <si>
    <t>Turner Price</t>
  </si>
  <si>
    <t>The example previously included in the Turner Price new line form has been removed, as it is no longer needed due to automatic population from the CFBG New Line Form sheet.</t>
  </si>
  <si>
    <t>Supplier revision date added to indicate the most recent update by the supplier.</t>
  </si>
  <si>
    <t>The macro was removed because data from the "CFBG New Line Form" tab was not populating the respective members tabs when sent via email, due to security restrictions.</t>
  </si>
  <si>
    <t>Caterfood SW</t>
  </si>
  <si>
    <t>The old Caterfood SW New Line Form has been replaced with the updated version.</t>
  </si>
  <si>
    <t>The cell titled “MSC Product? MSC Change of Scope Needs to Be Reported Within 10 Days” has now been implemented to automatically populate from the “CFBG New Line Form” tab (cell CT7).</t>
  </si>
  <si>
    <t xml:space="preserve">     Additional Product Information</t>
  </si>
  <si>
    <r>
      <t xml:space="preserve">        </t>
    </r>
    <r>
      <rPr>
        <b/>
        <sz val="16"/>
        <color theme="5" tint="-0.249977111117893"/>
        <rFont val="Josefin Sans"/>
      </rPr>
      <t xml:space="preserve"> Product Information</t>
    </r>
  </si>
  <si>
    <t>Supplier Code (CF SW):</t>
  </si>
  <si>
    <t>If this a chemical product I have emailed a copy of the COSHH data to my Category Manager</t>
  </si>
  <si>
    <t>Full Straight Pallet Cost Per Case (GBP)</t>
  </si>
  <si>
    <t>To improve the overall flow and usability of the spreadsheet, I have moved the following fields to the first three columns: Product Brand, Product Name, Product Description (as it appears on the label).</t>
  </si>
  <si>
    <t>Attribute "Full Straight Pallet Cost" has been amended to "Full Straight Pallet Cost Per Case".</t>
  </si>
  <si>
    <t>Added the "INSTRUCTIONS" sheet to provide suppliers with a quick overview of the requirements for completing the Group New Line Form.</t>
  </si>
  <si>
    <t>The spreadsheet automatically opens on the "INSTRUCTIONS" tab.</t>
  </si>
  <si>
    <t xml:space="preserve">Added the following fields to the existing conditional formatting so they automatically grey out once an Erudus ID has been entered: Product Origin (Country), Case Dimension (Width in cm), Case Dimension (Height in cm, Case Weight (kg, including packaging), Case Dimension (Length in cm), Unit Dimension (Length in cm), Unit Dimension (Width in cm), Unit Dimension (Height in cm), Cases Per Pallet, Cases Per Layer, Layers Per Pallet, Pallet Height (cm). </t>
  </si>
  <si>
    <t>Workbook</t>
  </si>
  <si>
    <t>Macros removed due to security reasons.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</si>
</sst>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quot;mg&quot;"/>
    <numFmt numFmtId="165" formatCode="&quot;£&quot;#,##0.00"/>
    <numFmt numFmtId="166" formatCode="0.00&quot;kg&quot;"/>
    <numFmt numFmtId="167" formatCode="0.00\ \k\J"/>
    <numFmt numFmtId="168" formatCode="0.00\ \k\c\a\l"/>
    <numFmt numFmtId="169" formatCode="0.0&quot;g&quot;"/>
    <numFmt numFmtId="170" formatCode="0.00&quot;g&quot;"/>
    <numFmt numFmtId="171" formatCode="0.00&quot;cm&quot;"/>
    <numFmt numFmtId="172" formatCode="00000"/>
    <numFmt numFmtId="173" formatCode="0.00&quot; kg&quot;"/>
    <numFmt numFmtId="174" formatCode="[$-809]dd\ mmmm\ yyyy;@"/>
    <numFmt numFmtId="175" formatCode="[$-F800]dddd\,\ mmmm\ dd\,\ yyyy"/>
    <numFmt numFmtId="176" formatCode="dd/mm/yyyy;@"/>
    <numFmt numFmtId="177" formatCode="0.0"/>
  </numFmts>
  <fonts count="81">
    <font>
      <sz val="11"/>
      <color theme="1"/>
      <name val="Calibri"/>
      <family val="2"/>
      <scheme val="minor"/>
    </font>
    <font>
      <sz val="11"/>
      <color theme="1"/>
      <name val="Calibri"/>
      <family val="2"/>
      <scheme val="minor"/>
    </font>
    <font>
      <b/>
      <sz val="11"/>
      <color theme="1"/>
      <name val="Calibri"/>
      <family val="2"/>
      <scheme val="minor"/>
    </font>
    <font>
      <b/>
      <sz val="9"/>
      <color theme="0"/>
      <name val="Josefin Sans"/>
    </font>
    <font>
      <sz val="9"/>
      <color theme="0"/>
      <name val="Josefin Sans"/>
    </font>
    <font>
      <b/>
      <sz val="10"/>
      <color rgb="FFFF9900"/>
      <name val="Josefin Sans"/>
    </font>
    <font>
      <b/>
      <sz val="9"/>
      <name val="Josefin Sans"/>
    </font>
    <font>
      <u/>
      <sz val="11"/>
      <color theme="10"/>
      <name val="Calibri"/>
      <family val="2"/>
      <scheme val="minor"/>
    </font>
    <font>
      <b/>
      <sz val="11"/>
      <color theme="1"/>
      <name val="Calibri"/>
      <family val="2"/>
    </font>
    <font>
      <sz val="11"/>
      <color theme="1"/>
      <name val="Calibri"/>
      <family val="2"/>
    </font>
    <font>
      <sz val="11"/>
      <name val="Calibri"/>
      <family val="2"/>
    </font>
    <font>
      <b/>
      <sz val="11"/>
      <name val="Calibri"/>
      <family val="2"/>
    </font>
    <font>
      <i/>
      <sz val="11"/>
      <color rgb="FFFF0000"/>
      <name val="Calibri"/>
      <family val="2"/>
    </font>
    <font>
      <sz val="11"/>
      <color rgb="FFFF0000"/>
      <name val="Calibri"/>
      <family val="2"/>
    </font>
    <font>
      <sz val="11"/>
      <color rgb="FF9C0006"/>
      <name val="Calibri"/>
      <family val="2"/>
    </font>
    <font>
      <sz val="18"/>
      <color theme="1"/>
      <name val="Calibri"/>
      <family val="2"/>
      <scheme val="minor"/>
    </font>
    <font>
      <b/>
      <sz val="18"/>
      <color theme="1"/>
      <name val="Calibri"/>
      <family val="2"/>
    </font>
    <font>
      <b/>
      <sz val="14"/>
      <color theme="1"/>
      <name val="Calibri"/>
      <family val="2"/>
    </font>
    <font>
      <sz val="8"/>
      <color theme="1"/>
      <name val="Calibri"/>
      <family val="2"/>
      <scheme val="minor"/>
    </font>
    <font>
      <sz val="14"/>
      <color theme="1"/>
      <name val="Calibri"/>
      <family val="2"/>
      <scheme val="minor"/>
    </font>
    <font>
      <b/>
      <sz val="28"/>
      <color theme="1"/>
      <name val="Calibri"/>
      <family val="2"/>
      <scheme val="minor"/>
    </font>
    <font>
      <sz val="10"/>
      <color theme="1"/>
      <name val="Calibri"/>
      <family val="2"/>
      <scheme val="minor"/>
    </font>
    <font>
      <sz val="11"/>
      <color rgb="FF0070C0"/>
      <name val="Calibri"/>
      <family val="2"/>
      <scheme val="minor"/>
    </font>
    <font>
      <b/>
      <sz val="9"/>
      <color rgb="FF0070C0"/>
      <name val="Calibri"/>
      <family val="2"/>
      <scheme val="minor"/>
    </font>
    <font>
      <b/>
      <sz val="9"/>
      <color theme="1"/>
      <name val="Calibri"/>
      <family val="2"/>
      <scheme val="minor"/>
    </font>
    <font>
      <b/>
      <sz val="8"/>
      <color theme="1"/>
      <name val="Calibri"/>
      <family val="2"/>
      <scheme val="minor"/>
    </font>
    <font>
      <sz val="9"/>
      <color theme="1"/>
      <name val="Calibri"/>
      <family val="2"/>
      <scheme val="minor"/>
    </font>
    <font>
      <u/>
      <sz val="10"/>
      <color theme="1"/>
      <name val="Calibri"/>
      <family val="2"/>
      <scheme val="minor"/>
    </font>
    <font>
      <b/>
      <sz val="10"/>
      <color theme="1"/>
      <name val="Calibri"/>
      <family val="2"/>
      <scheme val="minor"/>
    </font>
    <font>
      <b/>
      <sz val="9"/>
      <color rgb="FF000000"/>
      <name val="Calibri"/>
      <family val="2"/>
      <scheme val="minor"/>
    </font>
    <font>
      <b/>
      <sz val="6"/>
      <color theme="1"/>
      <name val="Calibri"/>
      <family val="2"/>
      <scheme val="minor"/>
    </font>
    <font>
      <sz val="9"/>
      <color rgb="FF000000"/>
      <name val="Calibri"/>
      <family val="2"/>
      <scheme val="minor"/>
    </font>
    <font>
      <b/>
      <sz val="8"/>
      <color rgb="FF000000"/>
      <name val="Calibri"/>
      <family val="2"/>
      <scheme val="minor"/>
    </font>
    <font>
      <b/>
      <sz val="9"/>
      <name val="Calibri"/>
      <family val="2"/>
      <scheme val="minor"/>
    </font>
    <font>
      <sz val="9"/>
      <name val="Calibri"/>
      <family val="2"/>
      <scheme val="minor"/>
    </font>
    <font>
      <b/>
      <sz val="14"/>
      <color rgb="FF000000"/>
      <name val="Calibri"/>
      <family val="2"/>
      <scheme val="minor"/>
    </font>
    <font>
      <b/>
      <sz val="11"/>
      <name val="Calibri"/>
      <family val="2"/>
      <scheme val="minor"/>
    </font>
    <font>
      <b/>
      <sz val="6"/>
      <color rgb="FF000000"/>
      <name val="Calibri"/>
      <family val="2"/>
      <scheme val="minor"/>
    </font>
    <font>
      <b/>
      <sz val="6"/>
      <color rgb="FFFF0000"/>
      <name val="Calibri"/>
      <family val="2"/>
      <scheme val="minor"/>
    </font>
    <font>
      <sz val="12"/>
      <color rgb="FF000000"/>
      <name val="Calibri"/>
      <family val="2"/>
    </font>
    <font>
      <b/>
      <sz val="11"/>
      <color indexed="8"/>
      <name val="Calibri"/>
      <family val="2"/>
    </font>
    <font>
      <b/>
      <u/>
      <sz val="11"/>
      <color indexed="8"/>
      <name val="Calibri"/>
      <family val="2"/>
    </font>
    <font>
      <b/>
      <sz val="14"/>
      <color theme="1"/>
      <name val="Calibri"/>
      <family val="2"/>
      <scheme val="minor"/>
    </font>
    <font>
      <sz val="10"/>
      <name val="Arial"/>
      <family val="2"/>
    </font>
    <font>
      <b/>
      <sz val="10"/>
      <name val="Arial"/>
      <family val="2"/>
    </font>
    <font>
      <u/>
      <sz val="10"/>
      <color theme="10"/>
      <name val="Arial"/>
      <family val="2"/>
    </font>
    <font>
      <sz val="10"/>
      <name val="Bitstream Vera Serif"/>
      <family val="1"/>
    </font>
    <font>
      <b/>
      <sz val="10"/>
      <name val="Bitstream Vera Serif"/>
    </font>
    <font>
      <b/>
      <sz val="12"/>
      <name val="Arial"/>
      <family val="2"/>
    </font>
    <font>
      <b/>
      <sz val="10"/>
      <name val="Bitstream Vera Serif"/>
      <family val="1"/>
    </font>
    <font>
      <b/>
      <sz val="18"/>
      <name val="Arial"/>
      <family val="2"/>
    </font>
    <font>
      <b/>
      <sz val="9"/>
      <color theme="0" tint="-0.34998626667073579"/>
      <name val="Calibri"/>
      <family val="2"/>
      <scheme val="minor"/>
    </font>
    <font>
      <b/>
      <sz val="9"/>
      <color rgb="FFFF0000"/>
      <name val="Calibri"/>
      <family val="2"/>
      <scheme val="minor"/>
    </font>
    <font>
      <b/>
      <sz val="8"/>
      <color rgb="FF002060"/>
      <name val="Calibri"/>
      <family val="2"/>
      <scheme val="minor"/>
    </font>
    <font>
      <b/>
      <u/>
      <sz val="11"/>
      <name val="Calibri"/>
      <family val="2"/>
      <scheme val="minor"/>
    </font>
    <font>
      <b/>
      <sz val="10"/>
      <name val="Calibri"/>
      <family val="2"/>
      <scheme val="minor"/>
    </font>
    <font>
      <b/>
      <sz val="11"/>
      <color rgb="FF0070C0"/>
      <name val="Calibri"/>
      <family val="2"/>
      <scheme val="minor"/>
    </font>
    <font>
      <b/>
      <i/>
      <sz val="11"/>
      <color rgb="FF0070C0"/>
      <name val="Calibri"/>
      <family val="2"/>
      <scheme val="minor"/>
    </font>
    <font>
      <b/>
      <sz val="10"/>
      <color rgb="FF0070C0"/>
      <name val="Calibri"/>
      <family val="2"/>
      <scheme val="minor"/>
    </font>
    <font>
      <b/>
      <i/>
      <sz val="10"/>
      <color rgb="FF0070C0"/>
      <name val="Calibri"/>
      <family val="2"/>
      <scheme val="minor"/>
    </font>
    <font>
      <b/>
      <sz val="8"/>
      <color rgb="FFFF0000"/>
      <name val="Calibri"/>
      <family val="2"/>
      <scheme val="minor"/>
    </font>
    <font>
      <sz val="10"/>
      <name val="Calibri"/>
      <family val="2"/>
      <scheme val="minor"/>
    </font>
    <font>
      <i/>
      <sz val="8"/>
      <color rgb="FF0070C0"/>
      <name val="Calibri"/>
      <family val="2"/>
      <scheme val="minor"/>
    </font>
    <font>
      <i/>
      <sz val="8"/>
      <color theme="1"/>
      <name val="Calibri"/>
      <family val="2"/>
      <scheme val="minor"/>
    </font>
    <font>
      <sz val="10"/>
      <color theme="1"/>
      <name val="Calibri"/>
      <family val="2"/>
    </font>
    <font>
      <b/>
      <sz val="10"/>
      <color rgb="FF4D4D4D"/>
      <name val="Josefin Sans"/>
    </font>
    <font>
      <b/>
      <sz val="10"/>
      <color theme="0" tint="-4.9989318521683403E-2"/>
      <name val="Josefin Sans"/>
    </font>
    <font>
      <b/>
      <sz val="10"/>
      <color theme="1"/>
      <name val="Josefin Sans"/>
    </font>
    <font>
      <b/>
      <sz val="9"/>
      <color theme="1"/>
      <name val="Josefin Sans"/>
    </font>
    <font>
      <b/>
      <sz val="14"/>
      <color rgb="FFFF9900"/>
      <name val="Josefin Sans"/>
    </font>
    <font>
      <b/>
      <sz val="11"/>
      <color theme="5" tint="-0.499984740745262"/>
      <name val="Josefin Sans"/>
    </font>
    <font>
      <b/>
      <sz val="12"/>
      <color theme="5" tint="-0.499984740745262"/>
      <name val="Josefin Sans"/>
    </font>
    <font>
      <b/>
      <sz val="10"/>
      <color rgb="FF73350B"/>
      <name val="Josefin Sans"/>
    </font>
    <font>
      <b/>
      <sz val="16"/>
      <color rgb="FFFF9900"/>
      <name val="Josefin Sans"/>
    </font>
    <font>
      <b/>
      <sz val="16"/>
      <color theme="5"/>
      <name val="Josefin Sans"/>
    </font>
    <font>
      <b/>
      <sz val="14"/>
      <color theme="1"/>
      <name val="Josefin Sans"/>
    </font>
    <font>
      <b/>
      <sz val="14"/>
      <color theme="0"/>
      <name val="Josefin Sans"/>
    </font>
    <font>
      <b/>
      <sz val="16"/>
      <color rgb="FF73350B"/>
      <name val="Josefin Sans"/>
    </font>
    <font>
      <b/>
      <sz val="11"/>
      <color theme="0" tint="-4.9989318521683403E-2"/>
      <name val="Josefin Sans"/>
    </font>
    <font>
      <b/>
      <u/>
      <sz val="12"/>
      <color theme="5" tint="-0.499984740745262"/>
      <name val="Josefin Sans"/>
    </font>
    <font>
      <b/>
      <sz val="16"/>
      <color theme="5" tint="-0.249977111117893"/>
      <name val="Josefin Sans"/>
    </font>
  </fonts>
  <fills count="17">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A8D08D"/>
        <bgColor rgb="FFA8D08D"/>
      </patternFill>
    </fill>
    <fill>
      <patternFill patternType="solid">
        <fgColor theme="9" tint="0.39997558519241921"/>
        <bgColor indexed="64"/>
      </patternFill>
    </fill>
    <fill>
      <patternFill patternType="solid">
        <fgColor theme="5" tint="0.39997558519241921"/>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rgb="FFF68D2D"/>
        <bgColor indexed="64"/>
      </patternFill>
    </fill>
    <fill>
      <patternFill patternType="solid">
        <fgColor theme="2"/>
        <bgColor indexed="64"/>
      </patternFill>
    </fill>
    <fill>
      <patternFill patternType="solid">
        <fgColor theme="5" tint="0.59999389629810485"/>
        <bgColor indexed="64"/>
      </patternFill>
    </fill>
    <fill>
      <patternFill patternType="solid">
        <fgColor rgb="FFFDF0E9"/>
        <bgColor indexed="64"/>
      </patternFill>
    </fill>
    <fill>
      <patternFill patternType="solid">
        <fgColor rgb="FFFEFDFC"/>
        <bgColor indexed="64"/>
      </patternFill>
    </fill>
  </fills>
  <borders count="68">
    <border>
      <left/>
      <right/>
      <top/>
      <bottom/>
      <diagonal/>
    </border>
    <border>
      <left style="medium">
        <color theme="1" tint="0.499984740745262"/>
      </left>
      <right/>
      <top style="medium">
        <color theme="1" tint="0.499984740745262"/>
      </top>
      <bottom/>
      <diagonal/>
    </border>
    <border>
      <left/>
      <right/>
      <top style="medium">
        <color theme="1" tint="0.499984740745262"/>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medium">
        <color rgb="FF000000"/>
      </bottom>
      <diagonal/>
    </border>
    <border>
      <left style="medium">
        <color rgb="FF000000"/>
      </left>
      <right/>
      <top style="medium">
        <color indexed="64"/>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rgb="FF000000"/>
      </left>
      <right/>
      <top/>
      <bottom/>
      <diagonal/>
    </border>
    <border>
      <left/>
      <right/>
      <top/>
      <bottom style="medium">
        <color indexed="64"/>
      </bottom>
      <diagonal/>
    </border>
    <border>
      <left style="medium">
        <color rgb="FF000000"/>
      </left>
      <right/>
      <top/>
      <bottom style="medium">
        <color indexed="64"/>
      </bottom>
      <diagonal/>
    </border>
    <border>
      <left/>
      <right style="medium">
        <color rgb="FF000000"/>
      </right>
      <top/>
      <bottom style="medium">
        <color indexed="64"/>
      </bottom>
      <diagonal/>
    </border>
    <border>
      <left/>
      <right style="medium">
        <color rgb="FF000000"/>
      </right>
      <top style="medium">
        <color rgb="FF000000"/>
      </top>
      <bottom style="medium">
        <color rgb="FF000000"/>
      </bottom>
      <diagonal/>
    </border>
    <border>
      <left/>
      <right style="thick">
        <color indexed="64"/>
      </right>
      <top/>
      <bottom style="thick">
        <color indexed="64"/>
      </bottom>
      <diagonal/>
    </border>
    <border>
      <left/>
      <right/>
      <top/>
      <bottom style="thick">
        <color indexed="64"/>
      </bottom>
      <diagonal/>
    </border>
    <border>
      <left style="thin">
        <color indexed="64"/>
      </left>
      <right/>
      <top/>
      <bottom style="thick">
        <color indexed="64"/>
      </bottom>
      <diagonal/>
    </border>
    <border>
      <left style="thick">
        <color indexed="64"/>
      </left>
      <right/>
      <top/>
      <bottom style="thick">
        <color indexed="64"/>
      </bottom>
      <diagonal/>
    </border>
    <border>
      <left/>
      <right style="thick">
        <color indexed="64"/>
      </right>
      <top style="thin">
        <color indexed="64"/>
      </top>
      <bottom/>
      <diagonal/>
    </border>
    <border>
      <left/>
      <right/>
      <top style="thin">
        <color auto="1"/>
      </top>
      <bottom/>
      <diagonal/>
    </border>
    <border>
      <left style="thin">
        <color auto="1"/>
      </left>
      <right/>
      <top style="thin">
        <color auto="1"/>
      </top>
      <bottom/>
      <diagonal/>
    </border>
    <border>
      <left style="thick">
        <color indexed="64"/>
      </left>
      <right/>
      <top/>
      <bottom/>
      <diagonal/>
    </border>
    <border>
      <left/>
      <right style="medium">
        <color indexed="64"/>
      </right>
      <top/>
      <bottom/>
      <diagonal/>
    </border>
    <border>
      <left/>
      <right/>
      <top style="medium">
        <color indexed="64"/>
      </top>
      <bottom/>
      <diagonal/>
    </border>
    <border>
      <left style="thick">
        <color indexed="64"/>
      </left>
      <right/>
      <top style="medium">
        <color indexed="64"/>
      </top>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right/>
      <top style="thin">
        <color auto="1"/>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medium">
        <color indexed="64"/>
      </left>
      <right/>
      <top style="thin">
        <color indexed="64"/>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thin">
        <color auto="1"/>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style="thick">
        <color theme="0"/>
      </bottom>
      <diagonal/>
    </border>
  </borders>
  <cellStyleXfs count="6">
    <xf numFmtId="0" fontId="0" fillId="0" borderId="0"/>
    <xf numFmtId="0" fontId="7" fillId="0" borderId="0" applyNumberFormat="0" applyFill="0" applyBorder="0" applyAlignment="0" applyProtection="0"/>
    <xf numFmtId="0" fontId="1" fillId="0" borderId="0"/>
    <xf numFmtId="0" fontId="43" fillId="0" borderId="0"/>
    <xf numFmtId="0" fontId="45" fillId="0" borderId="0" applyNumberFormat="0" applyFill="0" applyBorder="0" applyAlignment="0" applyProtection="0"/>
    <xf numFmtId="0" fontId="46" fillId="0" borderId="0" applyNumberFormat="0" applyFill="0" applyBorder="0" applyAlignment="0" applyProtection="0"/>
  </cellStyleXfs>
  <cellXfs count="624">
    <xf numFmtId="0" fontId="0" fillId="0" borderId="0" xfId="0"/>
    <xf numFmtId="0" fontId="1" fillId="0" borderId="0" xfId="2"/>
    <xf numFmtId="2" fontId="1" fillId="0" borderId="0" xfId="2" applyNumberFormat="1" applyAlignment="1">
      <alignment horizontal="left"/>
    </xf>
    <xf numFmtId="0" fontId="8" fillId="2" borderId="3" xfId="2" applyFont="1" applyFill="1" applyBorder="1" applyAlignment="1">
      <alignment vertical="center" wrapText="1"/>
    </xf>
    <xf numFmtId="0" fontId="8" fillId="2" borderId="3" xfId="2" applyFont="1" applyFill="1" applyBorder="1" applyAlignment="1">
      <alignment horizontal="center" vertical="center" wrapText="1"/>
    </xf>
    <xf numFmtId="0" fontId="1" fillId="2" borderId="4" xfId="2" applyFill="1" applyBorder="1"/>
    <xf numFmtId="0" fontId="1" fillId="2" borderId="3" xfId="2" applyFill="1" applyBorder="1"/>
    <xf numFmtId="0" fontId="8" fillId="2" borderId="4" xfId="2" applyFont="1" applyFill="1" applyBorder="1" applyAlignment="1">
      <alignment vertical="center" wrapText="1"/>
    </xf>
    <xf numFmtId="0" fontId="9" fillId="0" borderId="4" xfId="2" applyFont="1" applyBorder="1" applyAlignment="1">
      <alignment horizontal="left" vertical="center" wrapText="1"/>
    </xf>
    <xf numFmtId="2" fontId="2" fillId="0" borderId="0" xfId="2" applyNumberFormat="1" applyFont="1" applyAlignment="1">
      <alignment horizontal="left"/>
    </xf>
    <xf numFmtId="0" fontId="9" fillId="0" borderId="0" xfId="2" applyFont="1" applyAlignment="1">
      <alignment horizontal="left" vertical="center" wrapText="1"/>
    </xf>
    <xf numFmtId="49" fontId="9" fillId="0" borderId="0" xfId="2" applyNumberFormat="1" applyFont="1" applyAlignment="1">
      <alignment horizontal="center" vertical="center" wrapText="1"/>
    </xf>
    <xf numFmtId="0" fontId="8" fillId="0" borderId="0" xfId="2" applyFont="1" applyAlignment="1">
      <alignment horizontal="left" vertical="center" wrapText="1"/>
    </xf>
    <xf numFmtId="49" fontId="10" fillId="0" borderId="0" xfId="2" applyNumberFormat="1" applyFont="1" applyAlignment="1">
      <alignment horizontal="left"/>
    </xf>
    <xf numFmtId="0" fontId="9" fillId="0" borderId="0" xfId="2" applyFont="1"/>
    <xf numFmtId="0" fontId="10" fillId="0" borderId="0" xfId="2" applyFont="1" applyAlignment="1">
      <alignment horizontal="left"/>
    </xf>
    <xf numFmtId="0" fontId="10" fillId="6" borderId="18" xfId="2" applyFont="1" applyFill="1" applyBorder="1"/>
    <xf numFmtId="0" fontId="7" fillId="0" borderId="0" xfId="1" applyAlignment="1"/>
    <xf numFmtId="0" fontId="12" fillId="0" borderId="0" xfId="2" applyFont="1"/>
    <xf numFmtId="0" fontId="8" fillId="7" borderId="0" xfId="2" applyFont="1" applyFill="1"/>
    <xf numFmtId="0" fontId="9" fillId="0" borderId="0" xfId="2" applyFont="1" applyAlignment="1">
      <alignment wrapText="1"/>
    </xf>
    <xf numFmtId="0" fontId="14" fillId="0" borderId="0" xfId="2" applyFont="1" applyAlignment="1">
      <alignment vertical="top" wrapText="1"/>
    </xf>
    <xf numFmtId="0" fontId="17" fillId="0" borderId="0" xfId="2" applyFont="1"/>
    <xf numFmtId="2" fontId="0" fillId="0" borderId="0" xfId="0" applyNumberFormat="1" applyAlignment="1">
      <alignment horizontal="left"/>
    </xf>
    <xf numFmtId="0" fontId="8" fillId="2" borderId="3" xfId="0" applyFont="1" applyFill="1" applyBorder="1" applyAlignment="1">
      <alignment vertical="center" wrapText="1"/>
    </xf>
    <xf numFmtId="0" fontId="8" fillId="2" borderId="3" xfId="0" applyFont="1" applyFill="1" applyBorder="1" applyAlignment="1">
      <alignment horizontal="center" vertical="center" wrapText="1"/>
    </xf>
    <xf numFmtId="2" fontId="1" fillId="0" borderId="0" xfId="0" applyNumberFormat="1" applyFont="1" applyAlignment="1">
      <alignment horizontal="left"/>
    </xf>
    <xf numFmtId="0" fontId="0" fillId="2" borderId="4" xfId="0" applyFill="1" applyBorder="1"/>
    <xf numFmtId="0" fontId="0" fillId="2" borderId="3" xfId="0" applyFill="1" applyBorder="1"/>
    <xf numFmtId="0" fontId="8" fillId="2" borderId="4" xfId="0" applyFont="1" applyFill="1" applyBorder="1" applyAlignment="1">
      <alignment vertical="center" wrapText="1"/>
    </xf>
    <xf numFmtId="0" fontId="9" fillId="0" borderId="4" xfId="0" applyFont="1" applyBorder="1" applyAlignment="1">
      <alignment horizontal="left" vertical="center" wrapText="1"/>
    </xf>
    <xf numFmtId="2" fontId="2" fillId="0" borderId="0" xfId="0" applyNumberFormat="1" applyFont="1" applyAlignment="1">
      <alignment horizontal="left"/>
    </xf>
    <xf numFmtId="0" fontId="9" fillId="0" borderId="0" xfId="0" applyFont="1" applyAlignment="1">
      <alignment horizontal="left" vertical="center" wrapText="1"/>
    </xf>
    <xf numFmtId="49" fontId="9" fillId="0" borderId="0" xfId="0" applyNumberFormat="1" applyFont="1" applyAlignment="1">
      <alignment horizontal="center" vertical="center" wrapText="1"/>
    </xf>
    <xf numFmtId="0" fontId="8" fillId="0" borderId="0" xfId="0" applyFont="1" applyAlignment="1">
      <alignment horizontal="left" vertical="center" wrapText="1"/>
    </xf>
    <xf numFmtId="49" fontId="10" fillId="0" borderId="0" xfId="0" applyNumberFormat="1" applyFont="1" applyAlignment="1">
      <alignment horizontal="left"/>
    </xf>
    <xf numFmtId="0" fontId="9" fillId="0" borderId="0" xfId="0" applyFont="1"/>
    <xf numFmtId="0" fontId="10" fillId="0" borderId="0" xfId="0" applyFont="1" applyAlignment="1">
      <alignment horizontal="left"/>
    </xf>
    <xf numFmtId="0" fontId="1" fillId="0" borderId="0" xfId="0" applyFont="1"/>
    <xf numFmtId="1" fontId="10" fillId="6" borderId="3" xfId="0" applyNumberFormat="1" applyFont="1" applyFill="1" applyBorder="1" applyAlignment="1">
      <alignment horizontal="left"/>
    </xf>
    <xf numFmtId="0" fontId="12" fillId="0" borderId="0" xfId="0" applyFont="1"/>
    <xf numFmtId="0" fontId="8" fillId="7" borderId="0" xfId="0" applyFont="1" applyFill="1"/>
    <xf numFmtId="0" fontId="9" fillId="0" borderId="0" xfId="0" applyFont="1" applyAlignment="1">
      <alignment wrapText="1"/>
    </xf>
    <xf numFmtId="0" fontId="14" fillId="0" borderId="0" xfId="0" applyFont="1" applyAlignment="1">
      <alignment vertical="top" wrapText="1"/>
    </xf>
    <xf numFmtId="0" fontId="17" fillId="0" borderId="0" xfId="0" applyFont="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 xfId="0" applyBorder="1"/>
    <xf numFmtId="0" fontId="0" fillId="0" borderId="0" xfId="0" applyAlignment="1">
      <alignment horizontal="center"/>
    </xf>
    <xf numFmtId="0" fontId="0" fillId="0" borderId="7" xfId="0" applyBorder="1"/>
    <xf numFmtId="0" fontId="0" fillId="0" borderId="33" xfId="0" applyBorder="1"/>
    <xf numFmtId="0" fontId="0" fillId="0" borderId="33" xfId="0" applyBorder="1" applyAlignment="1">
      <alignment horizontal="center"/>
    </xf>
    <xf numFmtId="0" fontId="0" fillId="0" borderId="34" xfId="0" applyBorder="1"/>
    <xf numFmtId="0" fontId="0" fillId="0" borderId="4" xfId="0" applyBorder="1"/>
    <xf numFmtId="0" fontId="0" fillId="0" borderId="6" xfId="0" applyBorder="1"/>
    <xf numFmtId="0" fontId="0" fillId="0" borderId="5" xfId="0" applyBorder="1"/>
    <xf numFmtId="0" fontId="0" fillId="0" borderId="0" xfId="0" applyAlignment="1">
      <alignment horizontal="right"/>
    </xf>
    <xf numFmtId="0" fontId="18" fillId="0" borderId="0" xfId="0" applyFont="1"/>
    <xf numFmtId="0" fontId="0" fillId="0" borderId="0" xfId="0" applyAlignment="1">
      <alignment horizontal="left"/>
    </xf>
    <xf numFmtId="0" fontId="0" fillId="0" borderId="4" xfId="0" applyBorder="1" applyAlignment="1">
      <alignment horizontal="center" vertical="top"/>
    </xf>
    <xf numFmtId="0" fontId="0" fillId="0" borderId="0" xfId="0" applyAlignment="1">
      <alignment horizontal="right" vertical="top"/>
    </xf>
    <xf numFmtId="0" fontId="0" fillId="0" borderId="0" xfId="0" applyAlignment="1">
      <alignment horizontal="center" vertical="top"/>
    </xf>
    <xf numFmtId="0" fontId="2" fillId="0" borderId="0" xfId="0" applyFont="1"/>
    <xf numFmtId="1" fontId="0" fillId="0" borderId="0" xfId="0" applyNumberFormat="1" applyAlignment="1">
      <alignment horizontal="left"/>
    </xf>
    <xf numFmtId="0" fontId="21" fillId="0" borderId="0" xfId="0" applyFont="1" applyProtection="1">
      <protection locked="0"/>
    </xf>
    <xf numFmtId="0" fontId="22" fillId="0" borderId="0" xfId="0" applyFont="1"/>
    <xf numFmtId="0" fontId="23" fillId="0" borderId="0" xfId="0" applyFont="1" applyProtection="1">
      <protection locked="0"/>
    </xf>
    <xf numFmtId="0" fontId="24" fillId="0" borderId="0" xfId="0" applyFont="1"/>
    <xf numFmtId="0" fontId="23" fillId="0" borderId="0" xfId="0" applyFont="1"/>
    <xf numFmtId="0" fontId="0" fillId="0" borderId="0" xfId="0" applyProtection="1">
      <protection locked="0"/>
    </xf>
    <xf numFmtId="0" fontId="21" fillId="0" borderId="0" xfId="0" applyFont="1"/>
    <xf numFmtId="0" fontId="25" fillId="0" borderId="0" xfId="0" applyFont="1"/>
    <xf numFmtId="0" fontId="24" fillId="0" borderId="0" xfId="0" applyFont="1" applyAlignment="1">
      <alignment vertical="center"/>
    </xf>
    <xf numFmtId="0" fontId="19" fillId="0" borderId="0" xfId="0" applyFont="1"/>
    <xf numFmtId="0" fontId="0" fillId="0" borderId="35" xfId="0" applyBorder="1"/>
    <xf numFmtId="0" fontId="0" fillId="0" borderId="8" xfId="0" applyBorder="1"/>
    <xf numFmtId="1" fontId="10" fillId="6" borderId="3" xfId="2" applyNumberFormat="1" applyFont="1" applyFill="1" applyBorder="1" applyAlignment="1">
      <alignment horizontal="left"/>
    </xf>
    <xf numFmtId="0" fontId="0" fillId="0" borderId="48" xfId="0" applyBorder="1" applyAlignment="1">
      <alignment horizontal="center"/>
    </xf>
    <xf numFmtId="0" fontId="2" fillId="0" borderId="0" xfId="0" applyFont="1" applyAlignment="1">
      <alignment horizontal="center" vertical="center" wrapText="1"/>
    </xf>
    <xf numFmtId="0" fontId="2" fillId="4" borderId="36" xfId="0" applyFont="1" applyFill="1" applyBorder="1" applyAlignment="1">
      <alignment horizontal="center" vertical="center" wrapText="1"/>
    </xf>
    <xf numFmtId="0" fontId="2" fillId="9" borderId="36" xfId="0" applyFont="1" applyFill="1" applyBorder="1" applyAlignment="1">
      <alignment horizontal="center" vertical="center" wrapText="1"/>
    </xf>
    <xf numFmtId="0" fontId="2" fillId="8" borderId="36" xfId="0" applyFont="1" applyFill="1" applyBorder="1" applyAlignment="1">
      <alignment horizontal="center" vertical="center" wrapText="1"/>
    </xf>
    <xf numFmtId="0" fontId="2" fillId="10" borderId="36" xfId="0" applyFont="1" applyFill="1" applyBorder="1" applyAlignment="1">
      <alignment horizontal="center" vertical="center" wrapText="1"/>
    </xf>
    <xf numFmtId="0" fontId="2" fillId="8" borderId="50" xfId="0" applyFont="1" applyFill="1" applyBorder="1" applyAlignment="1">
      <alignment horizontal="left" vertical="center" wrapText="1"/>
    </xf>
    <xf numFmtId="0" fontId="0" fillId="0" borderId="0" xfId="0" applyAlignment="1">
      <alignment wrapText="1"/>
    </xf>
    <xf numFmtId="0" fontId="39" fillId="0" borderId="0" xfId="0" applyFont="1" applyAlignment="1">
      <alignment wrapText="1"/>
    </xf>
    <xf numFmtId="0" fontId="0" fillId="10" borderId="0" xfId="0" applyFill="1"/>
    <xf numFmtId="0" fontId="0" fillId="0" borderId="0" xfId="0" applyAlignment="1">
      <alignment horizontal="left" indent="2"/>
    </xf>
    <xf numFmtId="0" fontId="42" fillId="0" borderId="0" xfId="0" applyFont="1"/>
    <xf numFmtId="0" fontId="43" fillId="0" borderId="0" xfId="3" applyAlignment="1">
      <alignment horizontal="center" vertical="center" wrapText="1"/>
    </xf>
    <xf numFmtId="49" fontId="43" fillId="0" borderId="0" xfId="3" applyNumberFormat="1" applyAlignment="1">
      <alignment horizontal="center" vertical="center" wrapText="1"/>
    </xf>
    <xf numFmtId="0" fontId="44" fillId="0" borderId="0" xfId="3" applyFont="1" applyAlignment="1">
      <alignment horizontal="center" vertical="center" wrapText="1"/>
    </xf>
    <xf numFmtId="0" fontId="44" fillId="0" borderId="48" xfId="3" applyFont="1" applyBorder="1" applyAlignment="1">
      <alignment horizontal="center" vertical="center" wrapText="1"/>
    </xf>
    <xf numFmtId="0" fontId="47" fillId="0" borderId="48" xfId="5" applyFont="1" applyFill="1" applyBorder="1" applyAlignment="1" applyProtection="1">
      <alignment horizontal="center" vertical="center" wrapText="1"/>
    </xf>
    <xf numFmtId="0" fontId="44" fillId="3" borderId="48" xfId="3" applyFont="1" applyFill="1" applyBorder="1" applyAlignment="1">
      <alignment horizontal="center" vertical="center" wrapText="1"/>
    </xf>
    <xf numFmtId="0" fontId="47" fillId="3" borderId="48" xfId="5" applyFont="1" applyFill="1" applyBorder="1" applyAlignment="1" applyProtection="1">
      <alignment horizontal="center" vertical="center" wrapText="1"/>
    </xf>
    <xf numFmtId="0" fontId="43" fillId="0" borderId="48" xfId="3" applyBorder="1" applyAlignment="1">
      <alignment horizontal="center" vertical="center" wrapText="1"/>
    </xf>
    <xf numFmtId="49" fontId="48" fillId="12" borderId="48" xfId="3" applyNumberFormat="1" applyFont="1" applyFill="1" applyBorder="1" applyAlignment="1">
      <alignment horizontal="center" vertical="center" wrapText="1"/>
    </xf>
    <xf numFmtId="0" fontId="48" fillId="12" borderId="48" xfId="3" applyFont="1" applyFill="1" applyBorder="1" applyAlignment="1">
      <alignment horizontal="center" vertical="center" wrapText="1"/>
    </xf>
    <xf numFmtId="0" fontId="49" fillId="0" borderId="0" xfId="5" applyFont="1" applyFill="1" applyAlignment="1" applyProtection="1">
      <alignment horizontal="center" vertical="center" wrapText="1"/>
    </xf>
    <xf numFmtId="0" fontId="50" fillId="0" borderId="0" xfId="3" applyFont="1" applyAlignment="1">
      <alignment horizontal="left" vertical="center"/>
    </xf>
    <xf numFmtId="49" fontId="0" fillId="0" borderId="0" xfId="0" applyNumberFormat="1" applyAlignment="1">
      <alignment horizontal="center"/>
    </xf>
    <xf numFmtId="1" fontId="0" fillId="0" borderId="5" xfId="0" applyNumberFormat="1" applyBorder="1"/>
    <xf numFmtId="1" fontId="0" fillId="0" borderId="0" xfId="0" applyNumberFormat="1" applyAlignment="1">
      <alignment horizontal="center"/>
    </xf>
    <xf numFmtId="0" fontId="10" fillId="6" borderId="13" xfId="2" applyFont="1" applyFill="1" applyBorder="1" applyAlignment="1">
      <alignment horizontal="left"/>
    </xf>
    <xf numFmtId="0" fontId="10" fillId="6" borderId="13" xfId="0" applyFont="1" applyFill="1" applyBorder="1" applyAlignment="1">
      <alignment horizontal="left"/>
    </xf>
    <xf numFmtId="0" fontId="0" fillId="0" borderId="5" xfId="0" applyBorder="1" applyAlignment="1">
      <alignment horizontal="left" vertical="top"/>
    </xf>
    <xf numFmtId="0" fontId="0" fillId="0" borderId="3" xfId="0" applyBorder="1" applyAlignment="1">
      <alignment horizontal="left" vertical="top"/>
    </xf>
    <xf numFmtId="1" fontId="0" fillId="0" borderId="5" xfId="0" applyNumberFormat="1" applyBorder="1" applyAlignment="1">
      <alignment horizontal="left"/>
    </xf>
    <xf numFmtId="165" fontId="0" fillId="0" borderId="5" xfId="0" applyNumberFormat="1" applyBorder="1" applyAlignment="1">
      <alignment horizontal="left"/>
    </xf>
    <xf numFmtId="165" fontId="0" fillId="0" borderId="3" xfId="0" applyNumberFormat="1" applyBorder="1" applyAlignment="1">
      <alignment horizontal="left"/>
    </xf>
    <xf numFmtId="0" fontId="0" fillId="0" borderId="3" xfId="0" applyBorder="1" applyAlignment="1">
      <alignment horizontal="left"/>
    </xf>
    <xf numFmtId="0" fontId="0" fillId="0" borderId="17" xfId="0" applyBorder="1"/>
    <xf numFmtId="0" fontId="0" fillId="0" borderId="20" xfId="0" applyBorder="1"/>
    <xf numFmtId="0" fontId="0" fillId="0" borderId="16" xfId="0" applyBorder="1"/>
    <xf numFmtId="9" fontId="0" fillId="0" borderId="5" xfId="0" applyNumberFormat="1" applyBorder="1" applyAlignment="1">
      <alignment horizontal="left"/>
    </xf>
    <xf numFmtId="0" fontId="0" fillId="0" borderId="0" xfId="0" applyAlignment="1">
      <alignment horizontal="center" wrapText="1"/>
    </xf>
    <xf numFmtId="165" fontId="0" fillId="0" borderId="0" xfId="0" applyNumberFormat="1" applyAlignment="1">
      <alignment horizontal="center"/>
    </xf>
    <xf numFmtId="14" fontId="47" fillId="0" borderId="48" xfId="5" applyNumberFormat="1" applyFont="1" applyFill="1" applyBorder="1" applyAlignment="1" applyProtection="1">
      <alignment horizontal="center" vertical="center" wrapText="1"/>
    </xf>
    <xf numFmtId="0" fontId="47" fillId="0" borderId="48" xfId="5" applyNumberFormat="1" applyFont="1" applyFill="1" applyBorder="1" applyAlignment="1" applyProtection="1">
      <alignment horizontal="center" vertical="center" wrapText="1"/>
    </xf>
    <xf numFmtId="1" fontId="43" fillId="0" borderId="48" xfId="3" applyNumberFormat="1" applyBorder="1" applyAlignment="1">
      <alignment horizontal="center" vertical="center" wrapText="1"/>
    </xf>
    <xf numFmtId="0" fontId="62" fillId="0" borderId="0" xfId="0" applyFont="1"/>
    <xf numFmtId="0" fontId="63" fillId="0" borderId="0" xfId="0" applyFont="1"/>
    <xf numFmtId="165" fontId="0" fillId="0" borderId="48" xfId="0" applyNumberFormat="1" applyBorder="1" applyAlignment="1">
      <alignment horizontal="center"/>
    </xf>
    <xf numFmtId="0" fontId="9" fillId="6" borderId="17" xfId="2" applyFont="1" applyFill="1" applyBorder="1" applyAlignment="1">
      <alignment horizontal="left" vertical="center"/>
    </xf>
    <xf numFmtId="0" fontId="9" fillId="6" borderId="3" xfId="2" applyFont="1" applyFill="1" applyBorder="1" applyAlignment="1">
      <alignment horizontal="left" vertical="center"/>
    </xf>
    <xf numFmtId="0" fontId="8" fillId="6" borderId="3" xfId="2" applyFont="1" applyFill="1" applyBorder="1" applyAlignment="1">
      <alignment vertical="center"/>
    </xf>
    <xf numFmtId="49" fontId="9" fillId="0" borderId="0" xfId="2" applyNumberFormat="1" applyFont="1" applyAlignment="1">
      <alignment horizontal="left" vertical="center"/>
    </xf>
    <xf numFmtId="0" fontId="9" fillId="6" borderId="3" xfId="2" applyFont="1" applyFill="1" applyBorder="1" applyAlignment="1">
      <alignment horizontal="center" vertical="center"/>
    </xf>
    <xf numFmtId="0" fontId="64" fillId="6" borderId="3" xfId="2" applyFont="1" applyFill="1" applyBorder="1" applyAlignment="1">
      <alignment horizontal="center" vertical="center"/>
    </xf>
    <xf numFmtId="0" fontId="9" fillId="0" borderId="0" xfId="2" applyFont="1" applyAlignment="1">
      <alignment vertical="center"/>
    </xf>
    <xf numFmtId="1" fontId="9" fillId="6" borderId="3" xfId="2" applyNumberFormat="1" applyFont="1" applyFill="1" applyBorder="1" applyAlignment="1">
      <alignment horizontal="left" vertical="center"/>
    </xf>
    <xf numFmtId="0" fontId="8" fillId="6" borderId="5" xfId="2" applyFont="1" applyFill="1" applyBorder="1" applyAlignment="1">
      <alignment vertical="center"/>
    </xf>
    <xf numFmtId="49" fontId="9" fillId="0" borderId="0" xfId="2" applyNumberFormat="1" applyFont="1" applyAlignment="1">
      <alignment horizontal="center" vertical="center"/>
    </xf>
    <xf numFmtId="49" fontId="8" fillId="0" borderId="0" xfId="2" applyNumberFormat="1" applyFont="1" applyAlignment="1">
      <alignment horizontal="center" vertical="center"/>
    </xf>
    <xf numFmtId="14" fontId="8" fillId="6" borderId="3" xfId="2" applyNumberFormat="1" applyFont="1" applyFill="1" applyBorder="1" applyAlignment="1">
      <alignment horizontal="center" vertical="center"/>
    </xf>
    <xf numFmtId="0" fontId="9" fillId="0" borderId="0" xfId="0" applyFont="1" applyAlignment="1">
      <alignment vertical="center"/>
    </xf>
    <xf numFmtId="1" fontId="9" fillId="6" borderId="3" xfId="0" applyNumberFormat="1" applyFont="1" applyFill="1" applyBorder="1" applyAlignment="1">
      <alignment horizontal="left" vertical="center"/>
    </xf>
    <xf numFmtId="0" fontId="9" fillId="6" borderId="17" xfId="0" applyFont="1" applyFill="1" applyBorder="1" applyAlignment="1">
      <alignment horizontal="left" vertical="center"/>
    </xf>
    <xf numFmtId="0" fontId="10" fillId="6" borderId="18" xfId="0" applyFont="1" applyFill="1" applyBorder="1"/>
    <xf numFmtId="0" fontId="9" fillId="6" borderId="3" xfId="0" applyFont="1" applyFill="1" applyBorder="1" applyAlignment="1">
      <alignment horizontal="left" vertical="center"/>
    </xf>
    <xf numFmtId="0" fontId="8" fillId="6" borderId="3" xfId="0" applyFont="1" applyFill="1" applyBorder="1" applyAlignment="1">
      <alignment vertical="center"/>
    </xf>
    <xf numFmtId="0" fontId="8" fillId="6" borderId="5" xfId="0" applyFont="1" applyFill="1" applyBorder="1" applyAlignment="1">
      <alignment vertical="center"/>
    </xf>
    <xf numFmtId="49" fontId="9" fillId="0" borderId="0" xfId="0" applyNumberFormat="1" applyFont="1" applyAlignment="1">
      <alignment horizontal="left" vertical="center"/>
    </xf>
    <xf numFmtId="49" fontId="9" fillId="0" borderId="0" xfId="0" applyNumberFormat="1" applyFont="1" applyAlignment="1">
      <alignment horizontal="center" vertical="center"/>
    </xf>
    <xf numFmtId="0" fontId="9" fillId="6" borderId="3" xfId="0" applyFont="1" applyFill="1" applyBorder="1" applyAlignment="1">
      <alignment horizontal="center" vertical="center"/>
    </xf>
    <xf numFmtId="49" fontId="8" fillId="0" borderId="0" xfId="0" applyNumberFormat="1" applyFont="1" applyAlignment="1">
      <alignment horizontal="center" vertical="center"/>
    </xf>
    <xf numFmtId="14" fontId="8" fillId="6" borderId="3" xfId="0" applyNumberFormat="1" applyFont="1" applyFill="1" applyBorder="1" applyAlignment="1">
      <alignment horizontal="center" vertical="center"/>
    </xf>
    <xf numFmtId="0" fontId="64" fillId="6" borderId="3" xfId="0" applyFont="1" applyFill="1" applyBorder="1" applyAlignment="1">
      <alignment horizontal="center" vertical="center"/>
    </xf>
    <xf numFmtId="14" fontId="0" fillId="0" borderId="5" xfId="0" applyNumberFormat="1" applyBorder="1"/>
    <xf numFmtId="14" fontId="0" fillId="0" borderId="6" xfId="0" applyNumberFormat="1" applyBorder="1"/>
    <xf numFmtId="14" fontId="0" fillId="0" borderId="4" xfId="0" applyNumberFormat="1" applyBorder="1"/>
    <xf numFmtId="1" fontId="0" fillId="0" borderId="4" xfId="0" applyNumberFormat="1" applyBorder="1"/>
    <xf numFmtId="1" fontId="0" fillId="0" borderId="48" xfId="0" applyNumberFormat="1" applyBorder="1" applyAlignment="1">
      <alignment horizontal="center"/>
    </xf>
    <xf numFmtId="9" fontId="0" fillId="0" borderId="48" xfId="0" applyNumberFormat="1" applyBorder="1" applyAlignment="1">
      <alignment horizontal="center"/>
    </xf>
    <xf numFmtId="173" fontId="0" fillId="0" borderId="48" xfId="0" applyNumberFormat="1" applyBorder="1" applyAlignment="1">
      <alignment horizontal="center"/>
    </xf>
    <xf numFmtId="0" fontId="3" fillId="0" borderId="0" xfId="0" applyFont="1" applyAlignment="1">
      <alignment horizontal="center" vertical="distributed"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top" wrapText="1"/>
    </xf>
    <xf numFmtId="175" fontId="0" fillId="0" borderId="0" xfId="0" applyNumberFormat="1" applyAlignment="1">
      <alignment horizontal="center" vertical="center" wrapText="1"/>
    </xf>
    <xf numFmtId="0" fontId="6" fillId="5" borderId="0" xfId="0" applyFont="1" applyFill="1" applyAlignment="1">
      <alignment horizontal="center" vertical="distributed" wrapText="1"/>
    </xf>
    <xf numFmtId="0" fontId="6" fillId="5" borderId="1" xfId="0" applyFont="1" applyFill="1" applyBorder="1" applyAlignment="1">
      <alignment horizontal="center" vertical="distributed" wrapText="1"/>
    </xf>
    <xf numFmtId="0" fontId="6" fillId="5" borderId="2" xfId="0" applyFont="1" applyFill="1" applyBorder="1" applyAlignment="1">
      <alignment horizontal="center" vertical="distributed" wrapText="1"/>
    </xf>
    <xf numFmtId="0" fontId="66" fillId="5" borderId="0" xfId="0" applyFont="1" applyFill="1" applyAlignment="1">
      <alignment vertical="center" wrapText="1"/>
    </xf>
    <xf numFmtId="0" fontId="3" fillId="5" borderId="0" xfId="0" applyFont="1" applyFill="1" applyAlignment="1">
      <alignment horizontal="center" vertical="distributed" wrapText="1"/>
    </xf>
    <xf numFmtId="0" fontId="65" fillId="0" borderId="0" xfId="0" applyFont="1" applyAlignment="1" applyProtection="1">
      <alignment vertical="center" wrapText="1"/>
      <protection locked="0"/>
    </xf>
    <xf numFmtId="0" fontId="5" fillId="0" borderId="0" xfId="0" applyFont="1" applyAlignment="1">
      <alignment vertical="center" wrapText="1"/>
    </xf>
    <xf numFmtId="0" fontId="5" fillId="0" borderId="2" xfId="0" applyFont="1" applyBorder="1" applyAlignment="1">
      <alignment vertical="center" wrapText="1"/>
    </xf>
    <xf numFmtId="0" fontId="6" fillId="0" borderId="0" xfId="0" applyFont="1" applyAlignment="1">
      <alignment horizontal="center" vertical="distributed" wrapText="1"/>
    </xf>
    <xf numFmtId="0" fontId="65"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center" vertical="distributed" wrapText="1"/>
    </xf>
    <xf numFmtId="0" fontId="65" fillId="0" borderId="0" xfId="0" applyFont="1" applyAlignment="1">
      <alignment horizontal="center" vertical="center" wrapText="1"/>
    </xf>
    <xf numFmtId="0" fontId="3" fillId="0" borderId="0" xfId="0" applyFont="1" applyAlignment="1">
      <alignment horizontal="center" vertical="center" wrapText="1" readingOrder="1"/>
    </xf>
    <xf numFmtId="0" fontId="67" fillId="0" borderId="0" xfId="0" applyFont="1" applyAlignment="1">
      <alignment horizontal="center" vertical="center" wrapText="1"/>
    </xf>
    <xf numFmtId="0" fontId="70" fillId="0" borderId="0" xfId="0" applyFont="1" applyAlignment="1">
      <alignment horizontal="center" vertical="center" wrapText="1"/>
    </xf>
    <xf numFmtId="0" fontId="68" fillId="0" borderId="65" xfId="0" applyFont="1" applyBorder="1" applyAlignment="1">
      <alignment horizontal="center" vertical="center" wrapText="1" readingOrder="1"/>
    </xf>
    <xf numFmtId="0" fontId="71" fillId="14" borderId="66" xfId="0" applyFont="1" applyFill="1" applyBorder="1" applyAlignment="1">
      <alignment horizontal="center" vertical="center" wrapText="1"/>
    </xf>
    <xf numFmtId="0" fontId="73" fillId="0" borderId="0" xfId="0" applyFont="1" applyAlignment="1">
      <alignment vertical="center" wrapText="1"/>
    </xf>
    <xf numFmtId="0" fontId="66" fillId="5" borderId="0" xfId="0" applyFont="1" applyFill="1" applyAlignment="1">
      <alignment horizontal="center" vertical="center" wrapText="1"/>
    </xf>
    <xf numFmtId="0" fontId="75" fillId="16" borderId="67" xfId="0" applyFont="1" applyFill="1" applyBorder="1" applyAlignment="1">
      <alignment horizontal="center" vertical="center" wrapText="1" readingOrder="1"/>
    </xf>
    <xf numFmtId="0" fontId="75" fillId="0" borderId="0" xfId="0" applyFont="1" applyAlignment="1">
      <alignment horizontal="center" vertical="center" wrapText="1" readingOrder="1"/>
    </xf>
    <xf numFmtId="0" fontId="75" fillId="16" borderId="65" xfId="0" applyFont="1" applyFill="1" applyBorder="1" applyAlignment="1">
      <alignment horizontal="center" vertical="center" wrapText="1" readingOrder="1"/>
    </xf>
    <xf numFmtId="49" fontId="75" fillId="16" borderId="65" xfId="0" quotePrefix="1" applyNumberFormat="1" applyFont="1" applyFill="1" applyBorder="1" applyAlignment="1">
      <alignment horizontal="center" vertical="center" wrapText="1" readingOrder="1"/>
    </xf>
    <xf numFmtId="2" fontId="75" fillId="16" borderId="65" xfId="0" applyNumberFormat="1" applyFont="1" applyFill="1" applyBorder="1" applyAlignment="1">
      <alignment horizontal="center" vertical="center" wrapText="1" readingOrder="1"/>
    </xf>
    <xf numFmtId="166" fontId="75" fillId="16" borderId="65" xfId="0" applyNumberFormat="1" applyFont="1" applyFill="1" applyBorder="1" applyAlignment="1">
      <alignment horizontal="center" vertical="center" wrapText="1" readingOrder="1"/>
    </xf>
    <xf numFmtId="1" fontId="75" fillId="16" borderId="65" xfId="0" applyNumberFormat="1" applyFont="1" applyFill="1" applyBorder="1" applyAlignment="1">
      <alignment horizontal="center" vertical="center" wrapText="1" readingOrder="1"/>
    </xf>
    <xf numFmtId="167" fontId="75" fillId="16" borderId="65" xfId="0" applyNumberFormat="1" applyFont="1" applyFill="1" applyBorder="1" applyAlignment="1">
      <alignment horizontal="center" vertical="center" wrapText="1" readingOrder="1"/>
    </xf>
    <xf numFmtId="168" fontId="75" fillId="16" borderId="65" xfId="0" applyNumberFormat="1" applyFont="1" applyFill="1" applyBorder="1" applyAlignment="1">
      <alignment horizontal="center" vertical="center" wrapText="1" readingOrder="1"/>
    </xf>
    <xf numFmtId="169" fontId="75" fillId="16" borderId="65" xfId="0" applyNumberFormat="1" applyFont="1" applyFill="1" applyBorder="1" applyAlignment="1">
      <alignment horizontal="center" vertical="center" wrapText="1" readingOrder="1"/>
    </xf>
    <xf numFmtId="170" fontId="75" fillId="16" borderId="65" xfId="0" applyNumberFormat="1" applyFont="1" applyFill="1" applyBorder="1" applyAlignment="1">
      <alignment horizontal="center" vertical="center" wrapText="1" readingOrder="1"/>
    </xf>
    <xf numFmtId="164" fontId="75" fillId="16" borderId="65" xfId="0" applyNumberFormat="1" applyFont="1" applyFill="1" applyBorder="1" applyAlignment="1">
      <alignment horizontal="center" vertical="center" wrapText="1" readingOrder="1"/>
    </xf>
    <xf numFmtId="0" fontId="75" fillId="0" borderId="65" xfId="0" applyFont="1" applyBorder="1" applyAlignment="1">
      <alignment horizontal="center" vertical="center" wrapText="1" readingOrder="1"/>
    </xf>
    <xf numFmtId="171" fontId="75" fillId="16" borderId="65" xfId="0" applyNumberFormat="1" applyFont="1" applyFill="1" applyBorder="1" applyAlignment="1">
      <alignment horizontal="center" vertical="center" wrapText="1" readingOrder="1"/>
    </xf>
    <xf numFmtId="165" fontId="75" fillId="16" borderId="65" xfId="0" applyNumberFormat="1" applyFont="1" applyFill="1" applyBorder="1" applyAlignment="1">
      <alignment horizontal="center" vertical="center" wrapText="1" readingOrder="1"/>
    </xf>
    <xf numFmtId="9" fontId="75" fillId="16" borderId="65" xfId="0" applyNumberFormat="1" applyFont="1" applyFill="1" applyBorder="1" applyAlignment="1">
      <alignment horizontal="center" vertical="center" wrapText="1" readingOrder="1"/>
    </xf>
    <xf numFmtId="0" fontId="75" fillId="15" borderId="65" xfId="0" applyFont="1" applyFill="1" applyBorder="1" applyAlignment="1">
      <alignment horizontal="center" vertical="center" wrapText="1" readingOrder="1"/>
    </xf>
    <xf numFmtId="49" fontId="75" fillId="15" borderId="65" xfId="0" quotePrefix="1" applyNumberFormat="1" applyFont="1" applyFill="1" applyBorder="1" applyAlignment="1">
      <alignment horizontal="center" vertical="center" wrapText="1" readingOrder="1"/>
    </xf>
    <xf numFmtId="2" fontId="75" fillId="15" borderId="65" xfId="0" applyNumberFormat="1" applyFont="1" applyFill="1" applyBorder="1" applyAlignment="1">
      <alignment horizontal="center" vertical="center" wrapText="1" readingOrder="1"/>
    </xf>
    <xf numFmtId="166" fontId="75" fillId="15" borderId="65" xfId="0" applyNumberFormat="1" applyFont="1" applyFill="1" applyBorder="1" applyAlignment="1">
      <alignment horizontal="center" vertical="center" wrapText="1" readingOrder="1"/>
    </xf>
    <xf numFmtId="1" fontId="75" fillId="15" borderId="65" xfId="0" applyNumberFormat="1" applyFont="1" applyFill="1" applyBorder="1" applyAlignment="1">
      <alignment horizontal="center" vertical="center" wrapText="1" readingOrder="1"/>
    </xf>
    <xf numFmtId="167" fontId="75" fillId="15" borderId="65" xfId="0" applyNumberFormat="1" applyFont="1" applyFill="1" applyBorder="1" applyAlignment="1">
      <alignment horizontal="center" vertical="center" wrapText="1" readingOrder="1"/>
    </xf>
    <xf numFmtId="168" fontId="75" fillId="15" borderId="65" xfId="0" applyNumberFormat="1" applyFont="1" applyFill="1" applyBorder="1" applyAlignment="1">
      <alignment horizontal="center" vertical="center" wrapText="1" readingOrder="1"/>
    </xf>
    <xf numFmtId="169" fontId="75" fillId="15" borderId="65" xfId="0" applyNumberFormat="1" applyFont="1" applyFill="1" applyBorder="1" applyAlignment="1">
      <alignment horizontal="center" vertical="center" wrapText="1" readingOrder="1"/>
    </xf>
    <xf numFmtId="170" fontId="75" fillId="15" borderId="65" xfId="0" applyNumberFormat="1" applyFont="1" applyFill="1" applyBorder="1" applyAlignment="1">
      <alignment horizontal="center" vertical="center" wrapText="1" readingOrder="1"/>
    </xf>
    <xf numFmtId="164" fontId="75" fillId="15" borderId="65" xfId="0" applyNumberFormat="1" applyFont="1" applyFill="1" applyBorder="1" applyAlignment="1">
      <alignment horizontal="center" vertical="center" wrapText="1" readingOrder="1"/>
    </xf>
    <xf numFmtId="171" fontId="75" fillId="15" borderId="65" xfId="0" applyNumberFormat="1" applyFont="1" applyFill="1" applyBorder="1" applyAlignment="1">
      <alignment horizontal="center" vertical="center" wrapText="1" readingOrder="1"/>
    </xf>
    <xf numFmtId="165" fontId="75" fillId="15" borderId="65" xfId="0" applyNumberFormat="1" applyFont="1" applyFill="1" applyBorder="1" applyAlignment="1">
      <alignment horizontal="center" vertical="center" wrapText="1" readingOrder="1"/>
    </xf>
    <xf numFmtId="9" fontId="75" fillId="15" borderId="65" xfId="0" applyNumberFormat="1" applyFont="1" applyFill="1" applyBorder="1" applyAlignment="1">
      <alignment horizontal="center" vertical="center" wrapText="1" readingOrder="1"/>
    </xf>
    <xf numFmtId="0" fontId="76" fillId="0" borderId="0" xfId="0" applyFont="1" applyAlignment="1">
      <alignment horizontal="center" vertical="distributed" wrapText="1"/>
    </xf>
    <xf numFmtId="0" fontId="42" fillId="16" borderId="65" xfId="1" applyFont="1" applyFill="1" applyBorder="1" applyAlignment="1">
      <alignment horizontal="center" vertical="center" wrapText="1" readingOrder="1"/>
    </xf>
    <xf numFmtId="0" fontId="42" fillId="15" borderId="65" xfId="1" applyFont="1" applyFill="1" applyBorder="1" applyAlignment="1">
      <alignment horizontal="center" vertical="center" wrapText="1" readingOrder="1"/>
    </xf>
    <xf numFmtId="176" fontId="75" fillId="16" borderId="65" xfId="0" applyNumberFormat="1" applyFont="1" applyFill="1" applyBorder="1" applyAlignment="1">
      <alignment horizontal="center" vertical="center" wrapText="1" readingOrder="1"/>
    </xf>
    <xf numFmtId="176" fontId="75" fillId="15" borderId="65" xfId="0" applyNumberFormat="1" applyFont="1" applyFill="1" applyBorder="1" applyAlignment="1">
      <alignment horizontal="center" vertical="center" wrapText="1" readingOrder="1"/>
    </xf>
    <xf numFmtId="176" fontId="76" fillId="0" borderId="0" xfId="0" applyNumberFormat="1" applyFont="1" applyAlignment="1">
      <alignment horizontal="center" vertical="distributed" wrapText="1"/>
    </xf>
    <xf numFmtId="0" fontId="38" fillId="0" borderId="8" xfId="0" applyFont="1" applyBorder="1"/>
    <xf numFmtId="0" fontId="30" fillId="0" borderId="33" xfId="0" applyFont="1" applyBorder="1"/>
    <xf numFmtId="0" fontId="2" fillId="0" borderId="33" xfId="0" applyFont="1" applyBorder="1"/>
    <xf numFmtId="0" fontId="2" fillId="0" borderId="7" xfId="0" applyFont="1" applyBorder="1"/>
    <xf numFmtId="0" fontId="37" fillId="0" borderId="35" xfId="0" applyFont="1" applyBorder="1"/>
    <xf numFmtId="0" fontId="30" fillId="0" borderId="0" xfId="0" applyFont="1"/>
    <xf numFmtId="0" fontId="2" fillId="0" borderId="32" xfId="0" applyFont="1" applyBorder="1"/>
    <xf numFmtId="0" fontId="35" fillId="0" borderId="35" xfId="0" applyFont="1" applyBorder="1"/>
    <xf numFmtId="0" fontId="19" fillId="0" borderId="32" xfId="0" applyFont="1" applyBorder="1"/>
    <xf numFmtId="0" fontId="29" fillId="0" borderId="35" xfId="0" applyFont="1" applyBorder="1"/>
    <xf numFmtId="15" fontId="26" fillId="0" borderId="48" xfId="0" applyNumberFormat="1" applyFont="1" applyBorder="1" applyAlignment="1">
      <alignment horizontal="center" vertical="center"/>
    </xf>
    <xf numFmtId="174" fontId="24" fillId="0" borderId="0" xfId="0" applyNumberFormat="1" applyFont="1" applyAlignment="1">
      <alignment horizontal="center"/>
    </xf>
    <xf numFmtId="0" fontId="24" fillId="0" borderId="32" xfId="0" applyFont="1" applyBorder="1"/>
    <xf numFmtId="0" fontId="26" fillId="0" borderId="48" xfId="0" applyFont="1" applyBorder="1" applyAlignment="1">
      <alignment horizontal="center"/>
    </xf>
    <xf numFmtId="0" fontId="24" fillId="0" borderId="0" xfId="0" applyFont="1" applyAlignment="1">
      <alignment horizontal="center"/>
    </xf>
    <xf numFmtId="0" fontId="24" fillId="0" borderId="39" xfId="0" applyFont="1" applyBorder="1" applyAlignment="1">
      <alignment horizontal="center"/>
    </xf>
    <xf numFmtId="0" fontId="29" fillId="0" borderId="35" xfId="0" applyFont="1" applyBorder="1" applyAlignment="1">
      <alignment vertical="center"/>
    </xf>
    <xf numFmtId="0" fontId="24" fillId="0" borderId="29" xfId="0" applyFont="1" applyBorder="1" applyAlignment="1">
      <alignment horizontal="center" vertical="center"/>
    </xf>
    <xf numFmtId="0" fontId="24" fillId="0" borderId="0" xfId="0" applyFont="1" applyAlignment="1">
      <alignment horizontal="center" vertical="center"/>
    </xf>
    <xf numFmtId="0" fontId="24" fillId="0" borderId="32" xfId="0" applyFont="1" applyBorder="1" applyAlignment="1">
      <alignment vertical="center"/>
    </xf>
    <xf numFmtId="0" fontId="24" fillId="0" borderId="0" xfId="0" applyFont="1" applyAlignment="1">
      <alignment horizontal="left" vertical="center"/>
    </xf>
    <xf numFmtId="0" fontId="33" fillId="0" borderId="48" xfId="0" applyFont="1" applyBorder="1" applyAlignment="1">
      <alignment horizontal="center" vertical="center"/>
    </xf>
    <xf numFmtId="0" fontId="33" fillId="0" borderId="0" xfId="0" applyFont="1" applyAlignment="1">
      <alignment vertical="center"/>
    </xf>
    <xf numFmtId="0" fontId="33" fillId="0" borderId="41" xfId="0" applyFont="1" applyBorder="1" applyAlignment="1">
      <alignment horizontal="center" vertical="center" wrapText="1"/>
    </xf>
    <xf numFmtId="0" fontId="51" fillId="0" borderId="0" xfId="0" applyFont="1" applyAlignment="1">
      <alignment vertical="center"/>
    </xf>
    <xf numFmtId="0" fontId="24" fillId="0" borderId="32" xfId="0" applyFont="1" applyBorder="1" applyAlignment="1">
      <alignment horizontal="center" vertical="center"/>
    </xf>
    <xf numFmtId="0" fontId="32" fillId="0" borderId="35" xfId="0" applyFont="1" applyBorder="1"/>
    <xf numFmtId="0" fontId="29" fillId="0" borderId="0" xfId="0" applyFont="1" applyAlignment="1">
      <alignment horizontal="center"/>
    </xf>
    <xf numFmtId="165" fontId="26" fillId="0" borderId="48" xfId="0" applyNumberFormat="1" applyFont="1" applyBorder="1" applyAlignment="1">
      <alignment horizontal="center"/>
    </xf>
    <xf numFmtId="49" fontId="24" fillId="0" borderId="0" xfId="0" applyNumberFormat="1" applyFont="1" applyAlignment="1">
      <alignment horizontal="center"/>
    </xf>
    <xf numFmtId="165" fontId="31" fillId="0" borderId="0" xfId="0" applyNumberFormat="1" applyFont="1" applyAlignment="1">
      <alignment horizontal="center"/>
    </xf>
    <xf numFmtId="0" fontId="24" fillId="0" borderId="0" xfId="0" applyFont="1" applyAlignment="1">
      <alignment horizontal="left"/>
    </xf>
    <xf numFmtId="0" fontId="26" fillId="0" borderId="0" xfId="0" applyFont="1" applyAlignment="1">
      <alignment horizontal="center"/>
    </xf>
    <xf numFmtId="49" fontId="24" fillId="0" borderId="37" xfId="0" applyNumberFormat="1" applyFont="1" applyBorder="1" applyAlignment="1">
      <alignment horizontal="center"/>
    </xf>
    <xf numFmtId="9" fontId="26" fillId="0" borderId="48" xfId="0" applyNumberFormat="1" applyFont="1" applyBorder="1" applyAlignment="1">
      <alignment horizontal="center"/>
    </xf>
    <xf numFmtId="0" fontId="29" fillId="0" borderId="0" xfId="0" applyFont="1"/>
    <xf numFmtId="1" fontId="24" fillId="0" borderId="39" xfId="0" applyNumberFormat="1" applyFont="1" applyBorder="1"/>
    <xf numFmtId="49" fontId="26" fillId="0" borderId="0" xfId="0" applyNumberFormat="1" applyFont="1" applyAlignment="1">
      <alignment horizontal="center"/>
    </xf>
    <xf numFmtId="0" fontId="26" fillId="0" borderId="48" xfId="0" applyFont="1" applyBorder="1" applyAlignment="1">
      <alignment horizontal="center" vertical="center"/>
    </xf>
    <xf numFmtId="0" fontId="24" fillId="0" borderId="35" xfId="0" applyFont="1" applyBorder="1"/>
    <xf numFmtId="0" fontId="25" fillId="0" borderId="0" xfId="0" applyFont="1" applyAlignment="1">
      <alignment horizontal="center"/>
    </xf>
    <xf numFmtId="0" fontId="25" fillId="0" borderId="32" xfId="0" applyFont="1" applyBorder="1"/>
    <xf numFmtId="0" fontId="26" fillId="0" borderId="0" xfId="0" applyFont="1" applyAlignment="1">
      <alignment horizontal="right"/>
    </xf>
    <xf numFmtId="0" fontId="25" fillId="0" borderId="0" xfId="0" applyFont="1" applyAlignment="1">
      <alignment horizontal="right"/>
    </xf>
    <xf numFmtId="0" fontId="18" fillId="0" borderId="0" xfId="0" applyFont="1" applyAlignment="1">
      <alignment horizontal="right"/>
    </xf>
    <xf numFmtId="0" fontId="0" fillId="0" borderId="46" xfId="0" applyBorder="1"/>
    <xf numFmtId="0" fontId="0" fillId="0" borderId="51" xfId="0" applyBorder="1"/>
    <xf numFmtId="0" fontId="21" fillId="0" borderId="32" xfId="0" applyFont="1" applyBorder="1"/>
    <xf numFmtId="0" fontId="52" fillId="0" borderId="0" xfId="0" applyFont="1" applyAlignment="1">
      <alignment horizontal="center"/>
    </xf>
    <xf numFmtId="0" fontId="18" fillId="0" borderId="35" xfId="0" applyFont="1" applyBorder="1"/>
    <xf numFmtId="0" fontId="18" fillId="0" borderId="48" xfId="0" applyFont="1" applyBorder="1" applyAlignment="1">
      <alignment horizontal="center" vertical="center"/>
    </xf>
    <xf numFmtId="0" fontId="18" fillId="0" borderId="0" xfId="0" applyFont="1" applyAlignment="1">
      <alignment horizontal="center" vertical="center"/>
    </xf>
    <xf numFmtId="0" fontId="21" fillId="0" borderId="48" xfId="0" applyFont="1" applyBorder="1" applyAlignment="1">
      <alignment horizontal="center" vertical="center"/>
    </xf>
    <xf numFmtId="0" fontId="21" fillId="0" borderId="0" xfId="0" applyFont="1" applyAlignment="1">
      <alignment horizontal="center"/>
    </xf>
    <xf numFmtId="0" fontId="25" fillId="0" borderId="29" xfId="0" applyFont="1" applyBorder="1" applyAlignment="1">
      <alignment horizontal="right" vertical="center"/>
    </xf>
    <xf numFmtId="0" fontId="25" fillId="0" borderId="0" xfId="0" applyFont="1" applyAlignment="1">
      <alignment horizontal="right" vertical="center"/>
    </xf>
    <xf numFmtId="0" fontId="18" fillId="0" borderId="0" xfId="0" applyFont="1" applyAlignment="1">
      <alignment vertical="center"/>
    </xf>
    <xf numFmtId="0" fontId="28" fillId="0" borderId="0" xfId="0" applyFont="1" applyAlignment="1">
      <alignment horizontal="left"/>
    </xf>
    <xf numFmtId="0" fontId="27" fillId="0" borderId="0" xfId="0" applyFont="1"/>
    <xf numFmtId="0" fontId="21" fillId="0" borderId="35" xfId="0" applyFont="1" applyBorder="1"/>
    <xf numFmtId="0" fontId="53" fillId="0" borderId="0" xfId="0" applyFont="1" applyAlignment="1">
      <alignment horizontal="right"/>
    </xf>
    <xf numFmtId="0" fontId="21" fillId="0" borderId="0" xfId="0" applyFont="1" applyAlignment="1">
      <alignment horizontal="right"/>
    </xf>
    <xf numFmtId="0" fontId="54" fillId="2" borderId="8" xfId="0" applyFont="1" applyFill="1" applyBorder="1"/>
    <xf numFmtId="0" fontId="54" fillId="2" borderId="33" xfId="0" applyFont="1" applyFill="1" applyBorder="1"/>
    <xf numFmtId="0" fontId="36" fillId="2" borderId="33" xfId="0" applyFont="1" applyFill="1" applyBorder="1"/>
    <xf numFmtId="0" fontId="55" fillId="2" borderId="33" xfId="0" applyFont="1" applyFill="1" applyBorder="1"/>
    <xf numFmtId="0" fontId="55" fillId="2" borderId="7" xfId="0" applyFont="1" applyFill="1" applyBorder="1"/>
    <xf numFmtId="0" fontId="36" fillId="2" borderId="35" xfId="0" applyFont="1" applyFill="1" applyBorder="1"/>
    <xf numFmtId="0" fontId="36" fillId="2" borderId="0" xfId="0" applyFont="1" applyFill="1"/>
    <xf numFmtId="0" fontId="55" fillId="2" borderId="0" xfId="0" applyFont="1" applyFill="1"/>
    <xf numFmtId="0" fontId="33" fillId="2" borderId="0" xfId="0" applyFont="1" applyFill="1"/>
    <xf numFmtId="0" fontId="55" fillId="2" borderId="32" xfId="0" applyFont="1" applyFill="1" applyBorder="1"/>
    <xf numFmtId="0" fontId="55" fillId="2" borderId="0" xfId="0" applyFont="1" applyFill="1" applyAlignment="1">
      <alignment horizontal="left"/>
    </xf>
    <xf numFmtId="0" fontId="55" fillId="2" borderId="32" xfId="0" applyFont="1" applyFill="1" applyBorder="1" applyAlignment="1">
      <alignment horizontal="left"/>
    </xf>
    <xf numFmtId="0" fontId="29" fillId="13" borderId="35" xfId="0" applyFont="1" applyFill="1" applyBorder="1" applyAlignment="1">
      <alignment horizontal="left"/>
    </xf>
    <xf numFmtId="0" fontId="25" fillId="13" borderId="0" xfId="0" applyFont="1" applyFill="1"/>
    <xf numFmtId="0" fontId="25" fillId="13" borderId="32" xfId="0" applyFont="1" applyFill="1" applyBorder="1"/>
    <xf numFmtId="0" fontId="29" fillId="13" borderId="17" xfId="0" applyFont="1" applyFill="1" applyBorder="1" applyAlignment="1">
      <alignment horizontal="left"/>
    </xf>
    <xf numFmtId="0" fontId="25" fillId="13" borderId="20" xfId="0" applyFont="1" applyFill="1" applyBorder="1"/>
    <xf numFmtId="0" fontId="25" fillId="13" borderId="16" xfId="0" applyFont="1" applyFill="1" applyBorder="1"/>
    <xf numFmtId="0" fontId="29" fillId="4" borderId="35" xfId="0" applyFont="1" applyFill="1" applyBorder="1" applyAlignment="1">
      <alignment horizontal="left"/>
    </xf>
    <xf numFmtId="0" fontId="25" fillId="4" borderId="0" xfId="0" applyFont="1" applyFill="1"/>
    <xf numFmtId="0" fontId="25" fillId="4" borderId="32" xfId="0" applyFont="1" applyFill="1" applyBorder="1"/>
    <xf numFmtId="0" fontId="36" fillId="2" borderId="8" xfId="0" applyFont="1" applyFill="1" applyBorder="1"/>
    <xf numFmtId="0" fontId="55" fillId="2" borderId="33" xfId="0" applyFont="1" applyFill="1" applyBorder="1" applyAlignment="1">
      <alignment horizontal="left"/>
    </xf>
    <xf numFmtId="0" fontId="55" fillId="2" borderId="7" xfId="0" applyFont="1" applyFill="1" applyBorder="1" applyAlignment="1">
      <alignment horizontal="left"/>
    </xf>
    <xf numFmtId="0" fontId="36" fillId="2" borderId="17" xfId="0" applyFont="1" applyFill="1" applyBorder="1"/>
    <xf numFmtId="0" fontId="36" fillId="2" borderId="20" xfId="0" applyFont="1" applyFill="1" applyBorder="1"/>
    <xf numFmtId="0" fontId="55" fillId="2" borderId="20" xfId="0" applyFont="1" applyFill="1" applyBorder="1"/>
    <xf numFmtId="0" fontId="55" fillId="2" borderId="20" xfId="0" applyFont="1" applyFill="1" applyBorder="1" applyAlignment="1">
      <alignment horizontal="left"/>
    </xf>
    <xf numFmtId="0" fontId="55" fillId="2" borderId="16" xfId="0" applyFont="1" applyFill="1" applyBorder="1" applyAlignment="1">
      <alignment horizontal="left"/>
    </xf>
    <xf numFmtId="0" fontId="56" fillId="0" borderId="33" xfId="0" applyFont="1" applyBorder="1"/>
    <xf numFmtId="0" fontId="21" fillId="0" borderId="33" xfId="0" applyFont="1" applyBorder="1"/>
    <xf numFmtId="0" fontId="21" fillId="0" borderId="33" xfId="0" applyFont="1" applyBorder="1" applyAlignment="1">
      <alignment horizontal="center"/>
    </xf>
    <xf numFmtId="0" fontId="25" fillId="0" borderId="33" xfId="0" applyFont="1" applyBorder="1" applyAlignment="1">
      <alignment horizontal="center"/>
    </xf>
    <xf numFmtId="0" fontId="21" fillId="0" borderId="7" xfId="0" applyFont="1" applyBorder="1"/>
    <xf numFmtId="0" fontId="56" fillId="0" borderId="0" xfId="0" applyFont="1"/>
    <xf numFmtId="0" fontId="57" fillId="0" borderId="0" xfId="0" applyFont="1"/>
    <xf numFmtId="0" fontId="23" fillId="0" borderId="0" xfId="0" applyFont="1" applyAlignment="1">
      <alignment horizontal="right"/>
    </xf>
    <xf numFmtId="0" fontId="24" fillId="0" borderId="0" xfId="0" applyFont="1" applyAlignment="1">
      <alignment horizontal="right"/>
    </xf>
    <xf numFmtId="0" fontId="58" fillId="0" borderId="0" xfId="0" applyFont="1"/>
    <xf numFmtId="0" fontId="59" fillId="0" borderId="0" xfId="0" applyFont="1" applyAlignment="1">
      <alignment horizontal="right"/>
    </xf>
    <xf numFmtId="0" fontId="61" fillId="0" borderId="5" xfId="0" applyFont="1" applyBorder="1"/>
    <xf numFmtId="0" fontId="58" fillId="0" borderId="6" xfId="0" applyFont="1" applyBorder="1"/>
    <xf numFmtId="172" fontId="58" fillId="0" borderId="4" xfId="0" applyNumberFormat="1" applyFont="1" applyBorder="1" applyAlignment="1">
      <alignment horizontal="center"/>
    </xf>
    <xf numFmtId="172" fontId="58" fillId="0" borderId="20" xfId="0" applyNumberFormat="1" applyFont="1" applyBorder="1" applyAlignment="1">
      <alignment horizontal="center"/>
    </xf>
    <xf numFmtId="0" fontId="59" fillId="0" borderId="20" xfId="0" applyFont="1" applyBorder="1"/>
    <xf numFmtId="0" fontId="58" fillId="0" borderId="20" xfId="0" applyFont="1" applyBorder="1"/>
    <xf numFmtId="0" fontId="21" fillId="0" borderId="20" xfId="0" applyFont="1" applyBorder="1"/>
    <xf numFmtId="0" fontId="0" fillId="0" borderId="3" xfId="0" applyBorder="1" applyAlignment="1">
      <alignment horizontal="center"/>
    </xf>
    <xf numFmtId="0" fontId="78" fillId="5" borderId="0" xfId="0" applyFont="1" applyFill="1" applyAlignment="1">
      <alignment vertical="center" wrapText="1"/>
    </xf>
    <xf numFmtId="0" fontId="71" fillId="0" borderId="66" xfId="0" applyFont="1" applyBorder="1" applyAlignment="1">
      <alignment horizontal="center" vertical="center" wrapText="1"/>
    </xf>
    <xf numFmtId="0" fontId="7" fillId="16" borderId="65" xfId="1" applyFill="1" applyBorder="1" applyAlignment="1">
      <alignment horizontal="center" vertical="center" wrapText="1" readingOrder="1"/>
    </xf>
    <xf numFmtId="0" fontId="74" fillId="0" borderId="0" xfId="0" applyFont="1" applyAlignment="1">
      <alignment vertical="center" wrapText="1"/>
    </xf>
    <xf numFmtId="177" fontId="0" fillId="0" borderId="0" xfId="0" applyNumberFormat="1" applyAlignment="1">
      <alignment horizontal="center" vertical="center" wrapText="1"/>
    </xf>
    <xf numFmtId="0" fontId="78" fillId="5" borderId="0" xfId="0" applyFont="1" applyFill="1" applyAlignment="1">
      <alignment horizontal="center" vertical="center" wrapText="1"/>
    </xf>
    <xf numFmtId="0" fontId="73" fillId="0" borderId="0" xfId="0" applyFont="1" applyAlignment="1">
      <alignment horizontal="left" vertical="center" wrapText="1"/>
    </xf>
    <xf numFmtId="0" fontId="5" fillId="0" borderId="0" xfId="0" applyFont="1" applyAlignment="1">
      <alignment horizontal="left" vertical="center" wrapText="1"/>
    </xf>
    <xf numFmtId="0" fontId="69" fillId="0" borderId="0" xfId="0" applyFont="1" applyAlignment="1">
      <alignment horizontal="left" vertical="center" wrapText="1"/>
    </xf>
    <xf numFmtId="0" fontId="77" fillId="0" borderId="0" xfId="0" applyFont="1" applyAlignment="1">
      <alignment horizontal="left" vertical="center" wrapText="1"/>
    </xf>
    <xf numFmtId="0" fontId="74" fillId="0" borderId="0" xfId="0" applyFont="1" applyAlignment="1">
      <alignment horizontal="left" vertical="center" wrapText="1"/>
    </xf>
    <xf numFmtId="0" fontId="72" fillId="0" borderId="0" xfId="0" applyFont="1" applyAlignment="1">
      <alignment horizontal="left" vertical="center" wrapText="1"/>
    </xf>
    <xf numFmtId="165" fontId="9" fillId="6" borderId="5" xfId="2" applyNumberFormat="1" applyFont="1" applyFill="1" applyBorder="1" applyAlignment="1">
      <alignment horizontal="center" vertical="center"/>
    </xf>
    <xf numFmtId="165" fontId="9" fillId="6" borderId="6" xfId="2" applyNumberFormat="1" applyFont="1" applyFill="1" applyBorder="1" applyAlignment="1">
      <alignment horizontal="center" vertical="center"/>
    </xf>
    <xf numFmtId="165" fontId="9" fillId="6" borderId="4" xfId="2" applyNumberFormat="1" applyFont="1" applyFill="1" applyBorder="1" applyAlignment="1">
      <alignment horizontal="center" vertical="center"/>
    </xf>
    <xf numFmtId="165" fontId="9" fillId="6" borderId="5" xfId="2" applyNumberFormat="1" applyFont="1" applyFill="1" applyBorder="1" applyAlignment="1">
      <alignment horizontal="left" vertical="center"/>
    </xf>
    <xf numFmtId="165" fontId="9" fillId="6" borderId="6" xfId="2" applyNumberFormat="1" applyFont="1" applyFill="1" applyBorder="1" applyAlignment="1">
      <alignment horizontal="left" vertical="center"/>
    </xf>
    <xf numFmtId="165" fontId="9" fillId="6" borderId="4" xfId="2" applyNumberFormat="1" applyFont="1" applyFill="1" applyBorder="1" applyAlignment="1">
      <alignment horizontal="left" vertical="center"/>
    </xf>
    <xf numFmtId="0" fontId="8" fillId="2" borderId="5" xfId="2" applyFont="1" applyFill="1" applyBorder="1" applyAlignment="1">
      <alignment horizontal="left" vertical="center" wrapText="1"/>
    </xf>
    <xf numFmtId="0" fontId="8" fillId="2" borderId="4" xfId="2" applyFont="1" applyFill="1" applyBorder="1" applyAlignment="1">
      <alignment horizontal="left" vertical="center" wrapText="1"/>
    </xf>
    <xf numFmtId="0" fontId="8" fillId="0" borderId="5" xfId="2" applyFont="1" applyBorder="1" applyAlignment="1">
      <alignment horizontal="left" vertical="center" wrapText="1"/>
    </xf>
    <xf numFmtId="0" fontId="10" fillId="0" borderId="6" xfId="2" applyFont="1" applyBorder="1" applyAlignment="1">
      <alignment horizontal="left"/>
    </xf>
    <xf numFmtId="0" fontId="8" fillId="0" borderId="6" xfId="2" applyFont="1" applyBorder="1" applyAlignment="1">
      <alignment horizontal="left" vertical="center" wrapText="1"/>
    </xf>
    <xf numFmtId="1" fontId="9" fillId="6" borderId="5" xfId="2" applyNumberFormat="1" applyFont="1" applyFill="1" applyBorder="1" applyAlignment="1">
      <alignment horizontal="left" vertical="center"/>
    </xf>
    <xf numFmtId="1" fontId="9" fillId="6" borderId="6" xfId="2" applyNumberFormat="1" applyFont="1" applyFill="1" applyBorder="1" applyAlignment="1">
      <alignment horizontal="left" vertical="center"/>
    </xf>
    <xf numFmtId="1" fontId="9" fillId="6" borderId="4" xfId="2" applyNumberFormat="1" applyFont="1" applyFill="1" applyBorder="1" applyAlignment="1">
      <alignment horizontal="left" vertical="center"/>
    </xf>
    <xf numFmtId="0" fontId="8" fillId="0" borderId="4" xfId="2" applyFont="1" applyBorder="1" applyAlignment="1">
      <alignment horizontal="left" vertical="center" wrapText="1"/>
    </xf>
    <xf numFmtId="0" fontId="8" fillId="2" borderId="6" xfId="2" applyFont="1" applyFill="1" applyBorder="1" applyAlignment="1">
      <alignment horizontal="left" vertical="center" wrapText="1"/>
    </xf>
    <xf numFmtId="0" fontId="8" fillId="0" borderId="12" xfId="2" applyFont="1" applyBorder="1" applyAlignment="1">
      <alignment horizontal="left" vertical="center" wrapText="1"/>
    </xf>
    <xf numFmtId="0" fontId="8" fillId="0" borderId="11" xfId="2" applyFont="1" applyBorder="1" applyAlignment="1">
      <alignment horizontal="left" vertical="center" wrapText="1"/>
    </xf>
    <xf numFmtId="0" fontId="2" fillId="2" borderId="5" xfId="2" applyFont="1" applyFill="1" applyBorder="1" applyAlignment="1">
      <alignment horizontal="left"/>
    </xf>
    <xf numFmtId="0" fontId="2" fillId="2" borderId="4" xfId="2" applyFont="1" applyFill="1" applyBorder="1" applyAlignment="1">
      <alignment horizontal="left"/>
    </xf>
    <xf numFmtId="0" fontId="8" fillId="0" borderId="8" xfId="2" applyFont="1" applyBorder="1" applyAlignment="1">
      <alignment horizontal="left" vertical="center" wrapText="1"/>
    </xf>
    <xf numFmtId="0" fontId="8" fillId="0" borderId="7" xfId="2" applyFont="1" applyBorder="1" applyAlignment="1">
      <alignment horizontal="left" vertical="center" wrapText="1"/>
    </xf>
    <xf numFmtId="0" fontId="9" fillId="6" borderId="5" xfId="2" applyFont="1" applyFill="1" applyBorder="1" applyAlignment="1">
      <alignment horizontal="left" vertical="center"/>
    </xf>
    <xf numFmtId="0" fontId="9" fillId="6" borderId="6" xfId="2" applyFont="1" applyFill="1" applyBorder="1" applyAlignment="1">
      <alignment horizontal="left" vertical="center"/>
    </xf>
    <xf numFmtId="0" fontId="9" fillId="6" borderId="4" xfId="2" applyFont="1" applyFill="1" applyBorder="1" applyAlignment="1">
      <alignment horizontal="left" vertical="center"/>
    </xf>
    <xf numFmtId="0" fontId="9" fillId="6" borderId="5" xfId="2" applyFont="1" applyFill="1" applyBorder="1" applyAlignment="1">
      <alignment horizontal="center" vertical="center"/>
    </xf>
    <xf numFmtId="0" fontId="9" fillId="6" borderId="6" xfId="2" applyFont="1" applyFill="1" applyBorder="1" applyAlignment="1">
      <alignment horizontal="center" vertical="center"/>
    </xf>
    <xf numFmtId="0" fontId="9" fillId="6" borderId="4" xfId="2" applyFont="1" applyFill="1" applyBorder="1" applyAlignment="1">
      <alignment horizontal="center" vertical="center"/>
    </xf>
    <xf numFmtId="9" fontId="9" fillId="6" borderId="5" xfId="2" applyNumberFormat="1" applyFont="1" applyFill="1" applyBorder="1" applyAlignment="1">
      <alignment horizontal="center" vertical="center"/>
    </xf>
    <xf numFmtId="9" fontId="9" fillId="6" borderId="6" xfId="2" applyNumberFormat="1" applyFont="1" applyFill="1" applyBorder="1" applyAlignment="1">
      <alignment horizontal="center" vertical="center"/>
    </xf>
    <xf numFmtId="9" fontId="9" fillId="6" borderId="4" xfId="2" applyNumberFormat="1" applyFont="1" applyFill="1" applyBorder="1" applyAlignment="1">
      <alignment horizontal="center" vertical="center"/>
    </xf>
    <xf numFmtId="0" fontId="8" fillId="0" borderId="10" xfId="2" applyFont="1" applyBorder="1" applyAlignment="1">
      <alignment horizontal="left" vertical="center" wrapText="1"/>
    </xf>
    <xf numFmtId="0" fontId="8" fillId="0" borderId="9" xfId="2" applyFont="1" applyBorder="1" applyAlignment="1">
      <alignment horizontal="left" vertical="center" wrapText="1"/>
    </xf>
    <xf numFmtId="49" fontId="8" fillId="0" borderId="5" xfId="2" applyNumberFormat="1" applyFont="1" applyBorder="1" applyAlignment="1">
      <alignment horizontal="left" vertical="center" wrapText="1"/>
    </xf>
    <xf numFmtId="49" fontId="8" fillId="0" borderId="4" xfId="2" applyNumberFormat="1" applyFont="1" applyBorder="1" applyAlignment="1">
      <alignment horizontal="left" vertical="center" wrapText="1"/>
    </xf>
    <xf numFmtId="0" fontId="9" fillId="6" borderId="5" xfId="2" applyFont="1" applyFill="1" applyBorder="1" applyAlignment="1">
      <alignment horizontal="left" vertical="top"/>
    </xf>
    <xf numFmtId="0" fontId="9" fillId="6" borderId="6" xfId="2" applyFont="1" applyFill="1" applyBorder="1" applyAlignment="1">
      <alignment horizontal="left" vertical="top"/>
    </xf>
    <xf numFmtId="0" fontId="9" fillId="6" borderId="4" xfId="2" applyFont="1" applyFill="1" applyBorder="1" applyAlignment="1">
      <alignment horizontal="left" vertical="top"/>
    </xf>
    <xf numFmtId="0" fontId="11" fillId="6" borderId="17" xfId="2" applyFont="1" applyFill="1" applyBorder="1" applyAlignment="1">
      <alignment horizontal="left"/>
    </xf>
    <xf numFmtId="0" fontId="11" fillId="6" borderId="16" xfId="2" applyFont="1" applyFill="1" applyBorder="1" applyAlignment="1">
      <alignment horizontal="left"/>
    </xf>
    <xf numFmtId="0" fontId="8" fillId="0" borderId="5" xfId="2" applyFont="1" applyBorder="1" applyAlignment="1">
      <alignment vertical="center" wrapText="1"/>
    </xf>
    <xf numFmtId="0" fontId="10" fillId="0" borderId="4" xfId="2" applyFont="1" applyBorder="1"/>
    <xf numFmtId="0" fontId="11" fillId="6" borderId="5" xfId="2" applyFont="1" applyFill="1" applyBorder="1" applyAlignment="1">
      <alignment horizontal="left"/>
    </xf>
    <xf numFmtId="0" fontId="11" fillId="6" borderId="6" xfId="2" applyFont="1" applyFill="1" applyBorder="1" applyAlignment="1">
      <alignment horizontal="left"/>
    </xf>
    <xf numFmtId="0" fontId="9" fillId="6" borderId="63" xfId="2" applyFont="1" applyFill="1" applyBorder="1" applyAlignment="1">
      <alignment horizontal="left" vertical="center"/>
    </xf>
    <xf numFmtId="0" fontId="8" fillId="0" borderId="21" xfId="2" applyFont="1" applyBorder="1" applyAlignment="1">
      <alignment horizontal="left" vertical="center" wrapText="1"/>
    </xf>
    <xf numFmtId="0" fontId="8" fillId="0" borderId="16" xfId="2" applyFont="1" applyBorder="1" applyAlignment="1">
      <alignment horizontal="left" vertical="center" wrapText="1"/>
    </xf>
    <xf numFmtId="0" fontId="10" fillId="0" borderId="4" xfId="2" applyFont="1" applyBorder="1" applyAlignment="1">
      <alignment horizontal="left"/>
    </xf>
    <xf numFmtId="0" fontId="8" fillId="0" borderId="17" xfId="2" applyFont="1" applyBorder="1" applyAlignment="1">
      <alignment horizontal="left" vertical="center" wrapText="1"/>
    </xf>
    <xf numFmtId="0" fontId="8" fillId="0" borderId="22" xfId="2" applyFont="1" applyBorder="1" applyAlignment="1">
      <alignment horizontal="left" vertical="center" wrapText="1"/>
    </xf>
    <xf numFmtId="0" fontId="9" fillId="6" borderId="64" xfId="2" applyFont="1" applyFill="1" applyBorder="1" applyAlignment="1">
      <alignment horizontal="left" vertical="center"/>
    </xf>
    <xf numFmtId="0" fontId="8" fillId="0" borderId="19" xfId="2" applyFont="1" applyBorder="1" applyAlignment="1">
      <alignment horizontal="left" vertical="center" wrapText="1"/>
    </xf>
    <xf numFmtId="0" fontId="11" fillId="0" borderId="0" xfId="2" applyFont="1" applyAlignment="1">
      <alignment horizontal="left"/>
    </xf>
    <xf numFmtId="0" fontId="8" fillId="6" borderId="5" xfId="2" applyFont="1" applyFill="1" applyBorder="1" applyAlignment="1">
      <alignment horizontal="left" vertical="center"/>
    </xf>
    <xf numFmtId="0" fontId="8" fillId="6" borderId="4" xfId="2" applyFont="1" applyFill="1" applyBorder="1" applyAlignment="1">
      <alignment horizontal="left" vertical="center"/>
    </xf>
    <xf numFmtId="0" fontId="16" fillId="0" borderId="0" xfId="2" applyFont="1" applyAlignment="1">
      <alignment horizontal="center"/>
    </xf>
    <xf numFmtId="0" fontId="15" fillId="0" borderId="0" xfId="2" applyFont="1"/>
    <xf numFmtId="0" fontId="8" fillId="0" borderId="12" xfId="2" applyFont="1" applyBorder="1" applyAlignment="1">
      <alignment vertical="center" wrapText="1"/>
    </xf>
    <xf numFmtId="0" fontId="10" fillId="0" borderId="23" xfId="2" applyFont="1" applyBorder="1"/>
    <xf numFmtId="0" fontId="9" fillId="6" borderId="12" xfId="2" applyFont="1" applyFill="1" applyBorder="1" applyAlignment="1">
      <alignment horizontal="left" vertical="top"/>
    </xf>
    <xf numFmtId="0" fontId="10" fillId="6" borderId="11" xfId="2" applyFont="1" applyFill="1" applyBorder="1" applyAlignment="1">
      <alignment horizontal="left" vertical="top"/>
    </xf>
    <xf numFmtId="0" fontId="10" fillId="6" borderId="23" xfId="2" applyFont="1" applyFill="1" applyBorder="1" applyAlignment="1">
      <alignment horizontal="left" vertical="top"/>
    </xf>
    <xf numFmtId="0" fontId="9" fillId="0" borderId="0" xfId="2" applyFont="1" applyAlignment="1">
      <alignment vertical="center" wrapText="1"/>
    </xf>
    <xf numFmtId="0" fontId="1" fillId="0" borderId="0" xfId="2"/>
    <xf numFmtId="0" fontId="9" fillId="0" borderId="0" xfId="2" applyFont="1" applyAlignment="1">
      <alignment vertical="center"/>
    </xf>
    <xf numFmtId="0" fontId="13" fillId="0" borderId="0" xfId="2" applyFont="1" applyAlignment="1">
      <alignment horizontal="center" vertical="top" wrapText="1"/>
    </xf>
    <xf numFmtId="0" fontId="11" fillId="6" borderId="4" xfId="2" applyFont="1" applyFill="1" applyBorder="1" applyAlignment="1">
      <alignment horizontal="left"/>
    </xf>
    <xf numFmtId="0" fontId="8" fillId="0" borderId="15" xfId="2" applyFont="1" applyBorder="1" applyAlignment="1">
      <alignment horizontal="left" vertical="center" wrapText="1"/>
    </xf>
    <xf numFmtId="0" fontId="10" fillId="0" borderId="14" xfId="2" applyFont="1" applyBorder="1" applyAlignment="1">
      <alignment horizontal="left"/>
    </xf>
    <xf numFmtId="0" fontId="0" fillId="0" borderId="35" xfId="0" applyBorder="1" applyAlignment="1">
      <alignment horizontal="right"/>
    </xf>
    <xf numFmtId="0" fontId="0" fillId="0" borderId="32" xfId="0" applyBorder="1" applyAlignment="1">
      <alignment horizontal="right"/>
    </xf>
    <xf numFmtId="0" fontId="0" fillId="0" borderId="0" xfId="0" applyAlignment="1">
      <alignment horizontal="right"/>
    </xf>
    <xf numFmtId="0" fontId="0" fillId="0" borderId="35" xfId="0" applyBorder="1" applyAlignment="1">
      <alignment horizontal="center"/>
    </xf>
    <xf numFmtId="0" fontId="0" fillId="0" borderId="32" xfId="0" applyBorder="1" applyAlignment="1">
      <alignment horizontal="center"/>
    </xf>
    <xf numFmtId="0" fontId="0" fillId="0" borderId="8" xfId="0" applyBorder="1" applyAlignment="1">
      <alignment horizontal="center" vertical="top" wrapText="1"/>
    </xf>
    <xf numFmtId="0" fontId="0" fillId="0" borderId="33" xfId="0" applyBorder="1" applyAlignment="1">
      <alignment horizontal="center" vertical="top" wrapText="1"/>
    </xf>
    <xf numFmtId="0" fontId="0" fillId="0" borderId="7" xfId="0" applyBorder="1" applyAlignment="1">
      <alignment horizontal="center" vertical="top" wrapText="1"/>
    </xf>
    <xf numFmtId="0" fontId="0" fillId="0" borderId="35" xfId="0" applyBorder="1" applyAlignment="1">
      <alignment horizontal="center" vertical="top" wrapText="1"/>
    </xf>
    <xf numFmtId="0" fontId="0" fillId="0" borderId="0" xfId="0" applyAlignment="1">
      <alignment horizontal="center" vertical="top" wrapText="1"/>
    </xf>
    <xf numFmtId="0" fontId="0" fillId="0" borderId="32" xfId="0" applyBorder="1" applyAlignment="1">
      <alignment horizontal="center" vertical="top" wrapText="1"/>
    </xf>
    <xf numFmtId="0" fontId="0" fillId="0" borderId="17" xfId="0" applyBorder="1" applyAlignment="1">
      <alignment horizontal="center" vertical="top" wrapText="1"/>
    </xf>
    <xf numFmtId="0" fontId="0" fillId="0" borderId="20" xfId="0" applyBorder="1" applyAlignment="1">
      <alignment horizontal="center" vertical="top" wrapText="1"/>
    </xf>
    <xf numFmtId="0" fontId="0" fillId="0" borderId="16" xfId="0" applyBorder="1" applyAlignment="1">
      <alignment horizontal="center" vertical="top" wrapText="1"/>
    </xf>
    <xf numFmtId="0" fontId="0" fillId="0" borderId="0" xfId="0" applyAlignment="1">
      <alignment horizontal="center"/>
    </xf>
    <xf numFmtId="0" fontId="20" fillId="0" borderId="0" xfId="0" applyFont="1" applyAlignment="1">
      <alignment horizontal="center"/>
    </xf>
    <xf numFmtId="0" fontId="19" fillId="0" borderId="0" xfId="0" applyFont="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8" xfId="0" applyBorder="1" applyAlignment="1">
      <alignment horizontal="center" vertical="top"/>
    </xf>
    <xf numFmtId="0" fontId="0" fillId="0" borderId="33" xfId="0" applyBorder="1" applyAlignment="1">
      <alignment horizontal="center" vertical="top"/>
    </xf>
    <xf numFmtId="0" fontId="0" fillId="0" borderId="7" xfId="0" applyBorder="1" applyAlignment="1">
      <alignment horizontal="center" vertical="top"/>
    </xf>
    <xf numFmtId="0" fontId="0" fillId="0" borderId="17" xfId="0" applyBorder="1" applyAlignment="1">
      <alignment horizontal="center" vertical="top"/>
    </xf>
    <xf numFmtId="0" fontId="0" fillId="0" borderId="20" xfId="0" applyBorder="1" applyAlignment="1">
      <alignment horizontal="center" vertical="top"/>
    </xf>
    <xf numFmtId="0" fontId="0" fillId="0" borderId="16" xfId="0" applyBorder="1" applyAlignment="1">
      <alignment horizontal="center" vertical="top"/>
    </xf>
    <xf numFmtId="0" fontId="16" fillId="0" borderId="0" xfId="0" applyFont="1" applyAlignment="1">
      <alignment horizontal="center"/>
    </xf>
    <xf numFmtId="0" fontId="15" fillId="0" borderId="0" xfId="0" applyFont="1"/>
    <xf numFmtId="0" fontId="13" fillId="0" borderId="0" xfId="0" applyFont="1" applyAlignment="1">
      <alignment horizontal="center" vertical="top" wrapText="1"/>
    </xf>
    <xf numFmtId="0" fontId="8" fillId="0" borderId="12" xfId="0" applyFont="1" applyBorder="1" applyAlignment="1">
      <alignment vertical="center" wrapText="1"/>
    </xf>
    <xf numFmtId="0" fontId="10" fillId="0" borderId="23" xfId="0" applyFont="1" applyBorder="1"/>
    <xf numFmtId="0" fontId="9" fillId="6" borderId="12" xfId="0" applyFont="1" applyFill="1" applyBorder="1" applyAlignment="1">
      <alignment horizontal="left" vertical="top"/>
    </xf>
    <xf numFmtId="0" fontId="10" fillId="6" borderId="11" xfId="0" applyFont="1" applyFill="1" applyBorder="1" applyAlignment="1">
      <alignment horizontal="left" vertical="top"/>
    </xf>
    <xf numFmtId="0" fontId="10" fillId="6" borderId="23" xfId="0" applyFont="1" applyFill="1" applyBorder="1" applyAlignment="1">
      <alignment horizontal="left" vertical="top"/>
    </xf>
    <xf numFmtId="0" fontId="9" fillId="0" borderId="0" xfId="0" applyFont="1" applyAlignment="1">
      <alignment vertical="center" wrapText="1"/>
    </xf>
    <xf numFmtId="0" fontId="0" fillId="0" borderId="0" xfId="0"/>
    <xf numFmtId="0" fontId="9" fillId="0" borderId="0" xfId="0" applyFont="1" applyAlignment="1">
      <alignment vertical="center"/>
    </xf>
    <xf numFmtId="0" fontId="8" fillId="0" borderId="5" xfId="0" applyFont="1" applyBorder="1" applyAlignment="1">
      <alignment vertical="center" wrapText="1"/>
    </xf>
    <xf numFmtId="0" fontId="10" fillId="0" borderId="4" xfId="0" applyFont="1" applyBorder="1"/>
    <xf numFmtId="0" fontId="9" fillId="6" borderId="5" xfId="0" applyFont="1" applyFill="1" applyBorder="1" applyAlignment="1">
      <alignment horizontal="left" vertical="top"/>
    </xf>
    <xf numFmtId="0" fontId="9" fillId="6" borderId="6" xfId="0" applyFont="1" applyFill="1" applyBorder="1" applyAlignment="1">
      <alignment horizontal="left" vertical="top"/>
    </xf>
    <xf numFmtId="0" fontId="9" fillId="6" borderId="4" xfId="0" applyFont="1" applyFill="1" applyBorder="1" applyAlignment="1">
      <alignment horizontal="left" vertical="top"/>
    </xf>
    <xf numFmtId="0" fontId="8" fillId="0" borderId="5" xfId="0" applyFont="1" applyBorder="1" applyAlignment="1">
      <alignment horizontal="left" vertical="center" wrapText="1"/>
    </xf>
    <xf numFmtId="0" fontId="8" fillId="0" borderId="4" xfId="0" applyFont="1" applyBorder="1" applyAlignment="1">
      <alignment horizontal="left" vertical="center" wrapText="1"/>
    </xf>
    <xf numFmtId="0" fontId="9" fillId="6" borderId="5" xfId="0" applyFont="1" applyFill="1" applyBorder="1" applyAlignment="1">
      <alignment horizontal="left" vertical="center"/>
    </xf>
    <xf numFmtId="0" fontId="9" fillId="6" borderId="6" xfId="0" applyFont="1" applyFill="1" applyBorder="1" applyAlignment="1">
      <alignment horizontal="left" vertical="center"/>
    </xf>
    <xf numFmtId="0" fontId="9" fillId="6" borderId="63" xfId="0" applyFont="1" applyFill="1" applyBorder="1" applyAlignment="1">
      <alignment horizontal="left" vertical="center"/>
    </xf>
    <xf numFmtId="0" fontId="8" fillId="0" borderId="21" xfId="0" applyFont="1" applyBorder="1" applyAlignment="1">
      <alignment horizontal="left" vertical="center" wrapText="1"/>
    </xf>
    <xf numFmtId="0" fontId="8" fillId="0" borderId="16" xfId="0" applyFont="1" applyBorder="1" applyAlignment="1">
      <alignment horizontal="left" vertical="center" wrapText="1"/>
    </xf>
    <xf numFmtId="0" fontId="9" fillId="6" borderId="4" xfId="0" applyFont="1" applyFill="1" applyBorder="1" applyAlignment="1">
      <alignment horizontal="left" vertical="center"/>
    </xf>
    <xf numFmtId="0" fontId="10" fillId="0" borderId="4" xfId="0" applyFont="1" applyBorder="1" applyAlignment="1">
      <alignment horizontal="left"/>
    </xf>
    <xf numFmtId="0" fontId="8" fillId="0" borderId="17" xfId="0" applyFont="1" applyBorder="1" applyAlignment="1">
      <alignment horizontal="left" vertical="center" wrapText="1"/>
    </xf>
    <xf numFmtId="0" fontId="8" fillId="0" borderId="22" xfId="0" applyFont="1" applyBorder="1" applyAlignment="1">
      <alignment horizontal="left" vertical="center" wrapText="1"/>
    </xf>
    <xf numFmtId="0" fontId="9" fillId="6" borderId="64" xfId="0" applyFont="1" applyFill="1" applyBorder="1" applyAlignment="1">
      <alignment horizontal="left" vertical="center"/>
    </xf>
    <xf numFmtId="0" fontId="10" fillId="0" borderId="6" xfId="0" applyFont="1" applyBorder="1" applyAlignment="1">
      <alignment horizontal="left"/>
    </xf>
    <xf numFmtId="0" fontId="11" fillId="6" borderId="5" xfId="0" applyFont="1" applyFill="1" applyBorder="1" applyAlignment="1">
      <alignment horizontal="left"/>
    </xf>
    <xf numFmtId="0" fontId="11" fillId="6" borderId="6" xfId="0" applyFont="1" applyFill="1" applyBorder="1" applyAlignment="1">
      <alignment horizontal="left"/>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8" fillId="0" borderId="19" xfId="0" applyFont="1" applyBorder="1" applyAlignment="1">
      <alignment horizontal="left" vertical="center" wrapText="1"/>
    </xf>
    <xf numFmtId="0" fontId="11" fillId="0" borderId="0" xfId="0" applyFont="1" applyAlignment="1">
      <alignment horizontal="left"/>
    </xf>
    <xf numFmtId="0" fontId="11" fillId="6" borderId="17" xfId="0" applyFont="1" applyFill="1" applyBorder="1" applyAlignment="1">
      <alignment horizontal="left"/>
    </xf>
    <xf numFmtId="0" fontId="11" fillId="6" borderId="16" xfId="0" applyFont="1" applyFill="1" applyBorder="1" applyAlignment="1">
      <alignment horizontal="left"/>
    </xf>
    <xf numFmtId="0" fontId="8" fillId="0" borderId="6" xfId="0" applyFont="1" applyBorder="1" applyAlignment="1">
      <alignment horizontal="left" vertical="center" wrapText="1"/>
    </xf>
    <xf numFmtId="0" fontId="8" fillId="6" borderId="5" xfId="0" applyFont="1" applyFill="1" applyBorder="1" applyAlignment="1">
      <alignment horizontal="left" vertical="center"/>
    </xf>
    <xf numFmtId="0" fontId="8" fillId="6" borderId="4" xfId="0" applyFont="1" applyFill="1" applyBorder="1" applyAlignment="1">
      <alignment horizontal="left" vertical="center"/>
    </xf>
    <xf numFmtId="0" fontId="10" fillId="6" borderId="5" xfId="0" applyFont="1" applyFill="1" applyBorder="1" applyAlignment="1">
      <alignment horizontal="left"/>
    </xf>
    <xf numFmtId="0" fontId="10" fillId="6" borderId="6" xfId="0" applyFont="1" applyFill="1" applyBorder="1" applyAlignment="1">
      <alignment horizontal="left"/>
    </xf>
    <xf numFmtId="0" fontId="10" fillId="6" borderId="4" xfId="0" applyFont="1" applyFill="1" applyBorder="1" applyAlignment="1">
      <alignment horizontal="left"/>
    </xf>
    <xf numFmtId="0" fontId="8" fillId="0" borderId="8" xfId="0" applyFont="1" applyBorder="1" applyAlignment="1">
      <alignment horizontal="left" vertical="center" wrapText="1"/>
    </xf>
    <xf numFmtId="0" fontId="8" fillId="0" borderId="7" xfId="0" applyFont="1" applyBorder="1" applyAlignment="1">
      <alignment horizontal="left" vertical="center" wrapText="1"/>
    </xf>
    <xf numFmtId="0" fontId="8" fillId="0" borderId="15" xfId="0" applyFont="1" applyBorder="1" applyAlignment="1">
      <alignment horizontal="left" vertical="center" wrapText="1"/>
    </xf>
    <xf numFmtId="0" fontId="10" fillId="0" borderId="14" xfId="0" applyFont="1" applyBorder="1" applyAlignment="1">
      <alignment horizontal="left"/>
    </xf>
    <xf numFmtId="0" fontId="11" fillId="6" borderId="4" xfId="0" applyFont="1" applyFill="1" applyBorder="1" applyAlignment="1">
      <alignment horizontal="left"/>
    </xf>
    <xf numFmtId="165" fontId="9" fillId="6" borderId="5" xfId="0" applyNumberFormat="1" applyFont="1" applyFill="1" applyBorder="1" applyAlignment="1">
      <alignment horizontal="center" vertical="center"/>
    </xf>
    <xf numFmtId="165" fontId="9" fillId="6" borderId="6" xfId="0" applyNumberFormat="1" applyFont="1" applyFill="1" applyBorder="1" applyAlignment="1">
      <alignment horizontal="center" vertical="center"/>
    </xf>
    <xf numFmtId="165" fontId="9" fillId="6" borderId="4" xfId="0" applyNumberFormat="1" applyFont="1" applyFill="1" applyBorder="1" applyAlignment="1">
      <alignment horizontal="center" vertical="center"/>
    </xf>
    <xf numFmtId="1" fontId="9" fillId="6" borderId="5" xfId="0" applyNumberFormat="1" applyFont="1" applyFill="1" applyBorder="1" applyAlignment="1">
      <alignment horizontal="left" vertical="center"/>
    </xf>
    <xf numFmtId="1" fontId="9" fillId="6" borderId="6" xfId="0" applyNumberFormat="1" applyFont="1" applyFill="1" applyBorder="1" applyAlignment="1">
      <alignment horizontal="left" vertical="center"/>
    </xf>
    <xf numFmtId="1" fontId="9" fillId="6" borderId="4" xfId="0" applyNumberFormat="1" applyFont="1" applyFill="1" applyBorder="1" applyAlignment="1">
      <alignment horizontal="left" vertical="center"/>
    </xf>
    <xf numFmtId="0" fontId="8" fillId="0" borderId="10" xfId="0" applyFont="1" applyBorder="1" applyAlignment="1">
      <alignment horizontal="left" vertical="center" wrapText="1"/>
    </xf>
    <xf numFmtId="0" fontId="8" fillId="0" borderId="9" xfId="0" applyFont="1" applyBorder="1" applyAlignment="1">
      <alignment horizontal="left" vertical="center" wrapText="1"/>
    </xf>
    <xf numFmtId="0" fontId="9" fillId="6" borderId="5" xfId="0" applyFont="1" applyFill="1" applyBorder="1" applyAlignment="1">
      <alignment horizontal="center" vertical="center"/>
    </xf>
    <xf numFmtId="0" fontId="9" fillId="6" borderId="6" xfId="0" applyFont="1" applyFill="1" applyBorder="1" applyAlignment="1">
      <alignment horizontal="center" vertical="center"/>
    </xf>
    <xf numFmtId="0" fontId="9" fillId="6" borderId="4" xfId="0" applyFont="1" applyFill="1" applyBorder="1" applyAlignment="1">
      <alignment horizontal="center" vertical="center"/>
    </xf>
    <xf numFmtId="9" fontId="9" fillId="6" borderId="5" xfId="0" applyNumberFormat="1" applyFont="1" applyFill="1" applyBorder="1" applyAlignment="1">
      <alignment horizontal="center" vertical="center"/>
    </xf>
    <xf numFmtId="9" fontId="9" fillId="6" borderId="6" xfId="0" applyNumberFormat="1" applyFont="1" applyFill="1" applyBorder="1" applyAlignment="1">
      <alignment horizontal="center" vertical="center"/>
    </xf>
    <xf numFmtId="9" fontId="9" fillId="6" borderId="4" xfId="0" applyNumberFormat="1" applyFont="1" applyFill="1" applyBorder="1" applyAlignment="1">
      <alignment horizontal="center" vertical="center"/>
    </xf>
    <xf numFmtId="49" fontId="8" fillId="0" borderId="5" xfId="0"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0" fontId="8" fillId="2" borderId="5"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6" xfId="0" applyFont="1" applyFill="1" applyBorder="1" applyAlignment="1">
      <alignment horizontal="left" vertical="center" wrapText="1"/>
    </xf>
    <xf numFmtId="0" fontId="2" fillId="2" borderId="5" xfId="0" applyFont="1" applyFill="1" applyBorder="1" applyAlignment="1">
      <alignment horizontal="left"/>
    </xf>
    <xf numFmtId="0" fontId="2" fillId="2" borderId="4" xfId="0" applyFont="1" applyFill="1" applyBorder="1" applyAlignment="1">
      <alignment horizontal="left"/>
    </xf>
    <xf numFmtId="0" fontId="0" fillId="0" borderId="0" xfId="0" applyAlignment="1">
      <alignment horizontal="left" wrapText="1"/>
    </xf>
    <xf numFmtId="0" fontId="52" fillId="0" borderId="0" xfId="0" applyFont="1" applyAlignment="1">
      <alignment horizontal="center"/>
    </xf>
    <xf numFmtId="0" fontId="25" fillId="0" borderId="39" xfId="0" applyFont="1" applyBorder="1" applyAlignment="1">
      <alignment horizontal="center"/>
    </xf>
    <xf numFmtId="0" fontId="25" fillId="0" borderId="40" xfId="0" applyFont="1" applyBorder="1" applyAlignment="1">
      <alignment horizontal="center"/>
    </xf>
    <xf numFmtId="0" fontId="25" fillId="0" borderId="0" xfId="0" applyFont="1" applyAlignment="1">
      <alignment horizontal="center"/>
    </xf>
    <xf numFmtId="0" fontId="26" fillId="0" borderId="44" xfId="0" applyFont="1" applyBorder="1" applyAlignment="1">
      <alignment horizontal="center"/>
    </xf>
    <xf numFmtId="0" fontId="26" fillId="0" borderId="41" xfId="0" applyFont="1" applyBorder="1" applyAlignment="1">
      <alignment horizontal="center"/>
    </xf>
    <xf numFmtId="0" fontId="24" fillId="0" borderId="39" xfId="0" applyFont="1" applyBorder="1" applyAlignment="1">
      <alignment horizontal="center"/>
    </xf>
    <xf numFmtId="0" fontId="24" fillId="0" borderId="40" xfId="0" applyFont="1" applyBorder="1" applyAlignment="1">
      <alignment horizontal="center"/>
    </xf>
    <xf numFmtId="0" fontId="25" fillId="0" borderId="0" xfId="0" applyFont="1" applyAlignment="1">
      <alignment horizontal="center" vertical="center"/>
    </xf>
    <xf numFmtId="0" fontId="25" fillId="0" borderId="40" xfId="0" applyFont="1" applyBorder="1" applyAlignment="1">
      <alignment horizontal="center" vertical="center"/>
    </xf>
    <xf numFmtId="0" fontId="24" fillId="0" borderId="0" xfId="0" applyFont="1" applyAlignment="1">
      <alignment horizontal="center"/>
    </xf>
    <xf numFmtId="0" fontId="24" fillId="0" borderId="35" xfId="0" applyFont="1" applyBorder="1" applyAlignment="1">
      <alignment horizontal="center"/>
    </xf>
    <xf numFmtId="0" fontId="23" fillId="0" borderId="56" xfId="0" applyFont="1" applyBorder="1" applyAlignment="1">
      <alignment horizontal="right"/>
    </xf>
    <xf numFmtId="0" fontId="23" fillId="0" borderId="59" xfId="0" applyFont="1" applyBorder="1" applyAlignment="1">
      <alignment horizontal="right"/>
    </xf>
    <xf numFmtId="0" fontId="23" fillId="0" borderId="57" xfId="0" applyFont="1" applyBorder="1" applyAlignment="1">
      <alignment horizontal="right"/>
    </xf>
    <xf numFmtId="0" fontId="23" fillId="0" borderId="52" xfId="0" applyFont="1" applyBorder="1" applyAlignment="1">
      <alignment horizontal="right"/>
    </xf>
    <xf numFmtId="0" fontId="23" fillId="0" borderId="55" xfId="0" applyFont="1" applyBorder="1" applyAlignment="1">
      <alignment horizontal="right"/>
    </xf>
    <xf numFmtId="0" fontId="23" fillId="0" borderId="53" xfId="0" applyFont="1" applyBorder="1" applyAlignment="1">
      <alignment horizontal="right"/>
    </xf>
    <xf numFmtId="0" fontId="23" fillId="0" borderId="60" xfId="0" applyFont="1" applyBorder="1" applyAlignment="1">
      <alignment horizontal="right"/>
    </xf>
    <xf numFmtId="0" fontId="23" fillId="0" borderId="48" xfId="0" applyFont="1" applyBorder="1" applyAlignment="1">
      <alignment horizontal="right"/>
    </xf>
    <xf numFmtId="0" fontId="23" fillId="0" borderId="61" xfId="0" applyFont="1" applyBorder="1" applyAlignment="1">
      <alignment horizontal="right"/>
    </xf>
    <xf numFmtId="0" fontId="25" fillId="0" borderId="0" xfId="0" applyFont="1" applyAlignment="1">
      <alignment horizontal="right"/>
    </xf>
    <xf numFmtId="0" fontId="25" fillId="0" borderId="40" xfId="0" applyFont="1" applyBorder="1" applyAlignment="1">
      <alignment horizontal="right"/>
    </xf>
    <xf numFmtId="0" fontId="21" fillId="0" borderId="58" xfId="0" applyFont="1" applyBorder="1" applyAlignment="1">
      <alignment horizontal="center"/>
    </xf>
    <xf numFmtId="0" fontId="0" fillId="0" borderId="59" xfId="0" applyBorder="1" applyAlignment="1">
      <alignment horizontal="center"/>
    </xf>
    <xf numFmtId="0" fontId="0" fillId="0" borderId="57" xfId="0" applyBorder="1" applyAlignment="1">
      <alignment horizontal="center"/>
    </xf>
    <xf numFmtId="0" fontId="58" fillId="0" borderId="56" xfId="0" applyFont="1" applyBorder="1"/>
    <xf numFmtId="0" fontId="21" fillId="0" borderId="59" xfId="0" applyFont="1" applyBorder="1"/>
    <xf numFmtId="0" fontId="21" fillId="0" borderId="57" xfId="0" applyFont="1" applyBorder="1"/>
    <xf numFmtId="172" fontId="56" fillId="0" borderId="56" xfId="0" applyNumberFormat="1" applyFont="1" applyBorder="1" applyAlignment="1">
      <alignment horizontal="center"/>
    </xf>
    <xf numFmtId="0" fontId="0" fillId="0" borderId="59" xfId="0" applyBorder="1"/>
    <xf numFmtId="0" fontId="0" fillId="0" borderId="57" xfId="0" applyBorder="1"/>
    <xf numFmtId="0" fontId="60" fillId="0" borderId="0" xfId="0" applyFont="1" applyAlignment="1">
      <alignment horizontal="right"/>
    </xf>
    <xf numFmtId="0" fontId="58" fillId="0" borderId="56" xfId="0" applyFont="1" applyBorder="1" applyAlignment="1">
      <alignment horizontal="left"/>
    </xf>
    <xf numFmtId="0" fontId="21" fillId="0" borderId="57" xfId="0" applyFont="1" applyBorder="1" applyAlignment="1">
      <alignment horizontal="left"/>
    </xf>
    <xf numFmtId="0" fontId="21" fillId="0" borderId="20" xfId="0" applyFont="1" applyBorder="1" applyAlignment="1">
      <alignment horizontal="center"/>
    </xf>
    <xf numFmtId="0" fontId="21" fillId="0" borderId="16" xfId="0" applyFont="1" applyBorder="1" applyAlignment="1">
      <alignment horizontal="center"/>
    </xf>
    <xf numFmtId="0" fontId="58" fillId="0" borderId="60" xfId="0" applyFont="1" applyBorder="1" applyAlignment="1">
      <alignment horizontal="left"/>
    </xf>
    <xf numFmtId="0" fontId="21" fillId="0" borderId="61" xfId="0" applyFont="1" applyBorder="1" applyAlignment="1">
      <alignment horizontal="left"/>
    </xf>
    <xf numFmtId="165" fontId="59" fillId="0" borderId="41" xfId="0" applyNumberFormat="1" applyFont="1" applyBorder="1" applyAlignment="1">
      <alignment horizontal="center"/>
    </xf>
    <xf numFmtId="165" fontId="0" fillId="0" borderId="48" xfId="0" applyNumberFormat="1" applyBorder="1" applyAlignment="1">
      <alignment horizontal="center"/>
    </xf>
    <xf numFmtId="165" fontId="0" fillId="0" borderId="61" xfId="0" applyNumberFormat="1" applyBorder="1" applyAlignment="1">
      <alignment horizontal="center"/>
    </xf>
    <xf numFmtId="10" fontId="59" fillId="0" borderId="41" xfId="0" applyNumberFormat="1" applyFont="1" applyBorder="1" applyAlignment="1">
      <alignment horizontal="center"/>
    </xf>
    <xf numFmtId="10" fontId="0" fillId="0" borderId="48" xfId="0" applyNumberFormat="1" applyBorder="1" applyAlignment="1">
      <alignment horizontal="center"/>
    </xf>
    <xf numFmtId="10" fontId="0" fillId="0" borderId="61" xfId="0" applyNumberFormat="1" applyBorder="1" applyAlignment="1">
      <alignment horizontal="center"/>
    </xf>
    <xf numFmtId="0" fontId="21" fillId="0" borderId="5" xfId="0" applyFont="1" applyBorder="1" applyAlignment="1">
      <alignment horizontal="right"/>
    </xf>
    <xf numFmtId="0" fontId="0" fillId="0" borderId="6" xfId="0" applyBorder="1" applyAlignment="1">
      <alignment horizontal="right"/>
    </xf>
    <xf numFmtId="0" fontId="0" fillId="0" borderId="4" xfId="0" applyBorder="1" applyAlignment="1">
      <alignment horizontal="right"/>
    </xf>
    <xf numFmtId="0" fontId="33" fillId="0" borderId="39" xfId="0" applyFont="1" applyBorder="1" applyAlignment="1">
      <alignment horizontal="center" vertical="center"/>
    </xf>
    <xf numFmtId="0" fontId="33" fillId="0" borderId="40" xfId="0" applyFont="1" applyBorder="1" applyAlignment="1">
      <alignment horizontal="center" vertical="center"/>
    </xf>
    <xf numFmtId="0" fontId="59" fillId="0" borderId="58" xfId="0" applyFont="1" applyBorder="1" applyAlignment="1">
      <alignment horizontal="center"/>
    </xf>
    <xf numFmtId="0" fontId="23" fillId="0" borderId="0" xfId="0" applyFont="1" applyAlignment="1">
      <alignment horizontal="right"/>
    </xf>
    <xf numFmtId="0" fontId="21" fillId="0" borderId="0" xfId="0" applyFont="1" applyAlignment="1">
      <alignment horizontal="center"/>
    </xf>
    <xf numFmtId="0" fontId="58" fillId="0" borderId="62" xfId="0" applyFont="1" applyBorder="1"/>
    <xf numFmtId="0" fontId="21" fillId="0" borderId="49" xfId="0" applyFont="1" applyBorder="1"/>
    <xf numFmtId="0" fontId="21" fillId="0" borderId="55" xfId="0" applyFont="1" applyBorder="1"/>
    <xf numFmtId="0" fontId="21" fillId="0" borderId="53" xfId="0" applyFont="1" applyBorder="1"/>
    <xf numFmtId="172" fontId="56" fillId="0" borderId="52" xfId="0" applyNumberFormat="1" applyFont="1" applyBorder="1" applyAlignment="1">
      <alignment horizontal="center"/>
    </xf>
    <xf numFmtId="0" fontId="0" fillId="0" borderId="55" xfId="0" applyBorder="1"/>
    <xf numFmtId="0" fontId="0" fillId="0" borderId="53" xfId="0" applyBorder="1"/>
    <xf numFmtId="0" fontId="21" fillId="0" borderId="54" xfId="0" applyFont="1" applyBorder="1" applyAlignment="1">
      <alignment horizontal="center"/>
    </xf>
    <xf numFmtId="0" fontId="0" fillId="0" borderId="55" xfId="0" applyBorder="1" applyAlignment="1">
      <alignment horizontal="center"/>
    </xf>
    <xf numFmtId="0" fontId="0" fillId="0" borderId="53" xfId="0" applyBorder="1" applyAlignment="1">
      <alignment horizontal="center"/>
    </xf>
    <xf numFmtId="0" fontId="59" fillId="0" borderId="41" xfId="0" applyFont="1" applyBorder="1" applyAlignment="1">
      <alignment horizontal="center"/>
    </xf>
    <xf numFmtId="0" fontId="0" fillId="0" borderId="48" xfId="0" applyBorder="1" applyAlignment="1">
      <alignment horizontal="center"/>
    </xf>
    <xf numFmtId="0" fontId="0" fillId="0" borderId="61" xfId="0" applyBorder="1" applyAlignment="1">
      <alignment horizontal="center"/>
    </xf>
    <xf numFmtId="0" fontId="21" fillId="0" borderId="41" xfId="0" applyFont="1" applyBorder="1" applyAlignment="1">
      <alignment horizontal="center"/>
    </xf>
    <xf numFmtId="0" fontId="58" fillId="0" borderId="52" xfId="0" applyFont="1" applyBorder="1" applyAlignment="1">
      <alignment horizontal="left"/>
    </xf>
    <xf numFmtId="0" fontId="21" fillId="0" borderId="53" xfId="0" applyFont="1" applyBorder="1" applyAlignment="1">
      <alignment horizontal="left"/>
    </xf>
    <xf numFmtId="0" fontId="59" fillId="0" borderId="54" xfId="0" applyFont="1" applyBorder="1" applyAlignment="1">
      <alignment horizontal="center"/>
    </xf>
    <xf numFmtId="0" fontId="56" fillId="0" borderId="5" xfId="0" applyFont="1" applyBorder="1"/>
    <xf numFmtId="0" fontId="0" fillId="0" borderId="6" xfId="0" applyBorder="1"/>
    <xf numFmtId="0" fontId="0" fillId="0" borderId="4" xfId="0" applyBorder="1"/>
    <xf numFmtId="0" fontId="18" fillId="0" borderId="44" xfId="0" applyFont="1" applyBorder="1" applyAlignment="1">
      <alignment horizontal="center" vertical="center"/>
    </xf>
    <xf numFmtId="0" fontId="18" fillId="0" borderId="41" xfId="0" applyFont="1" applyBorder="1" applyAlignment="1">
      <alignment horizontal="center" vertical="center"/>
    </xf>
    <xf numFmtId="0" fontId="26" fillId="0" borderId="44" xfId="0" applyFont="1" applyBorder="1" applyAlignment="1">
      <alignment horizontal="center" vertical="center"/>
    </xf>
    <xf numFmtId="0" fontId="26" fillId="0" borderId="41" xfId="0" applyFont="1" applyBorder="1" applyAlignment="1">
      <alignment horizontal="center" vertical="center"/>
    </xf>
    <xf numFmtId="0" fontId="26" fillId="0" borderId="0" xfId="0" applyFont="1" applyAlignment="1">
      <alignment horizontal="center" vertical="center"/>
    </xf>
    <xf numFmtId="0" fontId="29" fillId="0" borderId="0" xfId="0" applyFont="1" applyAlignment="1">
      <alignment horizontal="center"/>
    </xf>
    <xf numFmtId="0" fontId="29" fillId="0" borderId="40" xfId="0" applyFont="1" applyBorder="1" applyAlignment="1">
      <alignment horizontal="center"/>
    </xf>
    <xf numFmtId="1" fontId="26" fillId="0" borderId="44" xfId="0" applyNumberFormat="1" applyFont="1" applyBorder="1" applyAlignment="1">
      <alignment horizontal="center"/>
    </xf>
    <xf numFmtId="1" fontId="26" fillId="0" borderId="37" xfId="0" applyNumberFormat="1" applyFont="1" applyBorder="1" applyAlignment="1">
      <alignment horizontal="center"/>
    </xf>
    <xf numFmtId="1" fontId="26" fillId="0" borderId="41" xfId="0" applyNumberFormat="1" applyFont="1" applyBorder="1" applyAlignment="1">
      <alignment horizontal="center"/>
    </xf>
    <xf numFmtId="0" fontId="51" fillId="0" borderId="47" xfId="0" applyFont="1" applyBorder="1" applyAlignment="1">
      <alignment horizontal="center" vertical="center"/>
    </xf>
    <xf numFmtId="0" fontId="51" fillId="0" borderId="49" xfId="0" applyFont="1" applyBorder="1" applyAlignment="1">
      <alignment horizontal="center" vertical="center"/>
    </xf>
    <xf numFmtId="0" fontId="29" fillId="0" borderId="35" xfId="0" applyFont="1" applyBorder="1" applyAlignment="1">
      <alignment horizontal="center"/>
    </xf>
    <xf numFmtId="0" fontId="31" fillId="0" borderId="44" xfId="0" applyFont="1" applyBorder="1" applyAlignment="1">
      <alignment horizontal="center"/>
    </xf>
    <xf numFmtId="0" fontId="31" fillId="0" borderId="41" xfId="0" applyFont="1" applyBorder="1" applyAlignment="1">
      <alignment horizontal="center"/>
    </xf>
    <xf numFmtId="0" fontId="24" fillId="0" borderId="44" xfId="0" applyFont="1" applyBorder="1" applyAlignment="1">
      <alignment horizontal="center"/>
    </xf>
    <xf numFmtId="0" fontId="24" fillId="0" borderId="41" xfId="0" applyFont="1" applyBorder="1" applyAlignment="1">
      <alignment horizontal="center"/>
    </xf>
    <xf numFmtId="0" fontId="34" fillId="0" borderId="44" xfId="0" applyFont="1" applyBorder="1" applyAlignment="1">
      <alignment horizontal="center" vertical="center"/>
    </xf>
    <xf numFmtId="0" fontId="34" fillId="0" borderId="37" xfId="0" applyFont="1" applyBorder="1" applyAlignment="1">
      <alignment horizontal="center" vertical="center"/>
    </xf>
    <xf numFmtId="0" fontId="34" fillId="0" borderId="41" xfId="0" applyFont="1" applyBorder="1" applyAlignment="1">
      <alignment horizontal="center" vertical="center"/>
    </xf>
    <xf numFmtId="0" fontId="33" fillId="0" borderId="44" xfId="0" applyFont="1" applyBorder="1" applyAlignment="1">
      <alignment horizontal="center" vertical="center"/>
    </xf>
    <xf numFmtId="0" fontId="33" fillId="0" borderId="37" xfId="0" applyFont="1" applyBorder="1" applyAlignment="1">
      <alignment horizontal="center" vertical="center"/>
    </xf>
    <xf numFmtId="0" fontId="33" fillId="0" borderId="41" xfId="0" applyFont="1" applyBorder="1" applyAlignment="1">
      <alignment horizontal="center" vertical="center"/>
    </xf>
    <xf numFmtId="0" fontId="51" fillId="0" borderId="30" xfId="0" applyFont="1" applyBorder="1" applyAlignment="1">
      <alignment horizontal="center" vertical="center"/>
    </xf>
    <xf numFmtId="0" fontId="51" fillId="0" borderId="45" xfId="0" applyFont="1" applyBorder="1" applyAlignment="1">
      <alignment horizontal="center" vertical="center"/>
    </xf>
    <xf numFmtId="0" fontId="51" fillId="0" borderId="43" xfId="0" applyFont="1" applyBorder="1" applyAlignment="1">
      <alignment horizontal="center" vertical="center"/>
    </xf>
    <xf numFmtId="0" fontId="51" fillId="0" borderId="42" xfId="0" applyFont="1" applyBorder="1" applyAlignment="1">
      <alignment horizontal="center" vertical="center"/>
    </xf>
    <xf numFmtId="0" fontId="51" fillId="0" borderId="29" xfId="0" applyFont="1" applyBorder="1" applyAlignment="1">
      <alignment horizontal="center" vertical="center"/>
    </xf>
    <xf numFmtId="0" fontId="51" fillId="0" borderId="38" xfId="0" applyFont="1" applyBorder="1" applyAlignment="1">
      <alignment horizontal="center" vertical="center"/>
    </xf>
    <xf numFmtId="0" fontId="2" fillId="11" borderId="8" xfId="0" applyFont="1" applyFill="1" applyBorder="1" applyAlignment="1">
      <alignment horizontal="center" vertical="center"/>
    </xf>
    <xf numFmtId="0" fontId="2" fillId="11" borderId="33" xfId="0" applyFont="1" applyFill="1" applyBorder="1" applyAlignment="1">
      <alignment horizontal="center" vertical="center"/>
    </xf>
    <xf numFmtId="0" fontId="2" fillId="11" borderId="7" xfId="0" applyFont="1" applyFill="1" applyBorder="1" applyAlignment="1">
      <alignment horizontal="center" vertical="center"/>
    </xf>
    <xf numFmtId="0" fontId="2" fillId="11" borderId="17" xfId="0" applyFont="1" applyFill="1" applyBorder="1" applyAlignment="1">
      <alignment horizontal="center" vertical="center"/>
    </xf>
    <xf numFmtId="0" fontId="2" fillId="11" borderId="20" xfId="0" applyFont="1" applyFill="1" applyBorder="1" applyAlignment="1">
      <alignment horizontal="center" vertical="center"/>
    </xf>
    <xf numFmtId="0" fontId="2" fillId="11" borderId="16" xfId="0" applyFont="1" applyFill="1" applyBorder="1" applyAlignment="1">
      <alignment horizontal="center" vertical="center"/>
    </xf>
    <xf numFmtId="0" fontId="2" fillId="9" borderId="8" xfId="0" applyFont="1" applyFill="1" applyBorder="1" applyAlignment="1">
      <alignment horizontal="center" vertical="center" wrapText="1"/>
    </xf>
    <xf numFmtId="0" fontId="2" fillId="9" borderId="33"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17" xfId="0" applyFont="1" applyFill="1" applyBorder="1" applyAlignment="1">
      <alignment horizontal="center" vertical="center" wrapText="1"/>
    </xf>
    <xf numFmtId="0" fontId="2" fillId="9" borderId="20" xfId="0" applyFont="1" applyFill="1" applyBorder="1" applyAlignment="1">
      <alignment horizontal="center" vertical="center" wrapText="1"/>
    </xf>
    <xf numFmtId="0" fontId="2" fillId="9" borderId="16" xfId="0" applyFont="1" applyFill="1" applyBorder="1" applyAlignment="1">
      <alignment horizontal="center" vertical="center" wrapText="1"/>
    </xf>
  </cellXfs>
  <cellStyles count="6">
    <cellStyle name="Hyperlink" xfId="1" builtinId="8"/>
    <cellStyle name="Hyperlink 2" xfId="4" xr:uid="{00000000-0005-0000-0000-000001000000}"/>
    <cellStyle name="LLSBase" xfId="5" xr:uid="{00000000-0005-0000-0000-000002000000}"/>
    <cellStyle name="Normal" xfId="0" builtinId="0"/>
    <cellStyle name="Normal 2" xfId="2" xr:uid="{00000000-0005-0000-0000-000004000000}"/>
    <cellStyle name="Normal 3" xfId="3" xr:uid="{00000000-0005-0000-0000-000005000000}"/>
  </cellStyles>
  <dxfs count="78">
    <dxf>
      <fill>
        <patternFill>
          <bgColor rgb="FFFF99CC"/>
        </patternFill>
      </fill>
    </dxf>
    <dxf>
      <fill>
        <patternFill>
          <bgColor rgb="FFFF99CC"/>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0000"/>
        </patternFill>
      </fill>
    </dxf>
    <dxf>
      <fill>
        <patternFill>
          <bgColor theme="5"/>
        </patternFill>
      </fill>
    </dxf>
    <dxf>
      <alignment horizontal="left" vertical="center" textRotation="0" wrapText="1" indent="0" justifyLastLine="0" shrinkToFit="0" readingOrder="0"/>
    </dxf>
    <dxf>
      <alignment horizontal="center" vertical="center" textRotation="0" wrapText="1" indent="0" justifyLastLine="0" shrinkToFit="0" readingOrder="0"/>
    </dxf>
    <dxf>
      <numFmt numFmtId="177" formatCode="0.0"/>
      <alignment horizontal="center" vertical="center" textRotation="0" wrapText="1" indent="0" justifyLastLine="0" shrinkToFit="0" readingOrder="0"/>
    </dxf>
    <dxf>
      <numFmt numFmtId="175" formatCode="[$-F800]dddd\,\ mmmm\ dd\,\ yyyy"/>
      <alignment horizontal="center" vertical="center" textRotation="0" wrapText="1" indent="0" justifyLastLine="0" shrinkToFit="0" readingOrder="0"/>
    </dxf>
    <dxf>
      <alignment vertical="center" textRotation="0" wrapText="1" indent="0" justifyLastLine="0" shrinkToFit="0" readingOrder="0"/>
    </dxf>
    <dxf>
      <alignment horizontal="center" vertical="bottom" textRotation="0" wrapText="1" indent="0" justifyLastLine="0" shrinkToFit="0" readingOrder="0"/>
    </dxf>
  </dxfs>
  <tableStyles count="0" defaultTableStyle="TableStyleMedium2" defaultPivotStyle="PivotStyleLight16"/>
  <colors>
    <mruColors>
      <color rgb="FFFDF0E9"/>
      <color rgb="FF73350B"/>
      <color rgb="FFF9F2EB"/>
      <color rgb="FF5B2A09"/>
      <color rgb="FFFEFDFC"/>
      <color rgb="FFFAF5EA"/>
      <color rgb="FF421E06"/>
      <color rgb="FFFEFAF8"/>
      <color rgb="FFB59C5E"/>
      <color rgb="FFD649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fmlaLink="$A$2"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cid:image001.png@01D30C53.EE6435C0" TargetMode="External"/><Relationship Id="rId2" Type="http://schemas.openxmlformats.org/officeDocument/2006/relationships/image" Target="../media/image2.png"/><Relationship Id="rId1" Type="http://schemas.openxmlformats.org/officeDocument/2006/relationships/hyperlink" Target="https://cimandis.com/" TargetMode="Externa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1</xdr:col>
      <xdr:colOff>361950</xdr:colOff>
      <xdr:row>3</xdr:row>
      <xdr:rowOff>167640</xdr:rowOff>
    </xdr:from>
    <xdr:to>
      <xdr:col>17</xdr:col>
      <xdr:colOff>411480</xdr:colOff>
      <xdr:row>11</xdr:row>
      <xdr:rowOff>36194</xdr:rowOff>
    </xdr:to>
    <xdr:sp macro="" textlink="">
      <xdr:nvSpPr>
        <xdr:cNvPr id="3" name="Rectangle: Rounded Corners 2">
          <a:extLst>
            <a:ext uri="{FF2B5EF4-FFF2-40B4-BE49-F238E27FC236}">
              <a16:creationId xmlns:a16="http://schemas.microsoft.com/office/drawing/2014/main" id="{F58EEB3B-7141-EBEF-49C9-0ADCBCB89AD6}"/>
            </a:ext>
          </a:extLst>
        </xdr:cNvPr>
        <xdr:cNvSpPr/>
      </xdr:nvSpPr>
      <xdr:spPr>
        <a:xfrm>
          <a:off x="971550" y="710565"/>
          <a:ext cx="9803130" cy="4069079"/>
        </a:xfrm>
        <a:prstGeom prst="roundRect">
          <a:avLst/>
        </a:prstGeom>
        <a:solidFill>
          <a:srgbClr val="F9F2EB"/>
        </a:solidFill>
        <a:ln w="25400">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590550</xdr:colOff>
      <xdr:row>3</xdr:row>
      <xdr:rowOff>424815</xdr:rowOff>
    </xdr:from>
    <xdr:to>
      <xdr:col>17</xdr:col>
      <xdr:colOff>95250</xdr:colOff>
      <xdr:row>9</xdr:row>
      <xdr:rowOff>161925</xdr:rowOff>
    </xdr:to>
    <xdr:sp macro="" textlink="">
      <xdr:nvSpPr>
        <xdr:cNvPr id="4" name="TextBox 3">
          <a:extLst>
            <a:ext uri="{FF2B5EF4-FFF2-40B4-BE49-F238E27FC236}">
              <a16:creationId xmlns:a16="http://schemas.microsoft.com/office/drawing/2014/main" id="{2737505B-45D6-E99B-C510-4F8A2BC786DF}"/>
            </a:ext>
          </a:extLst>
        </xdr:cNvPr>
        <xdr:cNvSpPr txBox="1"/>
      </xdr:nvSpPr>
      <xdr:spPr>
        <a:xfrm>
          <a:off x="1200150" y="967740"/>
          <a:ext cx="9258300" cy="3575685"/>
        </a:xfrm>
        <a:prstGeom prst="rect">
          <a:avLst/>
        </a:prstGeom>
        <a:solidFill>
          <a:srgbClr val="F9F2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u="sng">
              <a:solidFill>
                <a:sysClr val="windowText" lastClr="000000"/>
              </a:solidFill>
            </a:rPr>
            <a:t>Supplier Instructions</a:t>
          </a:r>
        </a:p>
        <a:p>
          <a:endParaRPr lang="en-GB" sz="1100" b="1">
            <a:solidFill>
              <a:sysClr val="windowText" lastClr="000000"/>
            </a:solidFill>
          </a:endParaRPr>
        </a:p>
        <a:p>
          <a:r>
            <a:rPr lang="en-GB" sz="1100" b="1">
              <a:solidFill>
                <a:sysClr val="windowText" lastClr="000000"/>
              </a:solidFill>
            </a:rPr>
            <a:t>Suppliers are required to complete only the "CFBG New Line Form" tab.</a:t>
          </a:r>
        </a:p>
        <a:p>
          <a:endParaRPr lang="en-GB" sz="1100" b="1">
            <a:solidFill>
              <a:sysClr val="windowText" lastClr="000000"/>
            </a:solidFill>
          </a:endParaRPr>
        </a:p>
        <a:p>
          <a:r>
            <a:rPr lang="en-GB" sz="1100" b="1">
              <a:solidFill>
                <a:sysClr val="windowText" lastClr="000000"/>
              </a:solidFill>
            </a:rPr>
            <a:t>If the product being entered is listed on Erudus, please provide the corresponding Erudus ID when</a:t>
          </a:r>
          <a:r>
            <a:rPr lang="en-GB" sz="1100" b="1" baseline="0">
              <a:solidFill>
                <a:sysClr val="windowText" lastClr="000000"/>
              </a:solidFill>
            </a:rPr>
            <a:t> completing the form</a:t>
          </a:r>
          <a:r>
            <a:rPr lang="en-GB" sz="1100" b="1">
              <a:solidFill>
                <a:sysClr val="windowText" lastClr="000000"/>
              </a:solidFill>
            </a:rPr>
            <a:t>. This will automatically black out certain cells, as the required data can be retrieved directly from Erudus. However, all other relevant fields must still be completed, no other cells should be left blank when an Erudus ID is supplied.</a:t>
          </a:r>
        </a:p>
        <a:p>
          <a:endParaRPr lang="en-GB" sz="1100" b="1">
            <a:solidFill>
              <a:sysClr val="windowText" lastClr="000000"/>
            </a:solidFill>
          </a:endParaRPr>
        </a:p>
        <a:p>
          <a:r>
            <a:rPr lang="en-GB" sz="1100" b="1">
              <a:solidFill>
                <a:sysClr val="windowText" lastClr="000000"/>
              </a:solidFill>
            </a:rPr>
            <a:t>In cases where no Erudus ID exists please leave this cell </a:t>
          </a:r>
          <a:r>
            <a:rPr lang="en-GB" sz="1100" b="1" u="none">
              <a:solidFill>
                <a:sysClr val="windowText" lastClr="000000"/>
              </a:solidFill>
            </a:rPr>
            <a:t>blank</a:t>
          </a:r>
          <a:r>
            <a:rPr lang="en-GB" sz="1100" b="1">
              <a:solidFill>
                <a:sysClr val="windowText" lastClr="000000"/>
              </a:solidFill>
            </a:rPr>
            <a:t>, all other fields must be thoroughly and accurately completed.</a:t>
          </a:r>
        </a:p>
        <a:p>
          <a:endParaRPr lang="en-GB" sz="1100" b="1">
            <a:solidFill>
              <a:sysClr val="windowText" lastClr="000000"/>
            </a:solidFill>
          </a:endParaRPr>
        </a:p>
        <a:p>
          <a:r>
            <a:rPr lang="en-GB" sz="1100" b="1">
              <a:solidFill>
                <a:sysClr val="windowText" lastClr="000000"/>
              </a:solidFill>
            </a:rPr>
            <a:t>Upon completion of the form, suppliers must acknowledge the accuracy of the information by selecting the confirmation checkbox located above the new line form, which states:</a:t>
          </a:r>
        </a:p>
        <a:p>
          <a:endParaRPr lang="en-GB" sz="1100" b="1">
            <a:solidFill>
              <a:sysClr val="windowText" lastClr="000000"/>
            </a:solidFill>
          </a:endParaRPr>
        </a:p>
        <a:p>
          <a:r>
            <a:rPr lang="en-GB" sz="1100" b="1">
              <a:solidFill>
                <a:sysClr val="windowText" lastClr="000000"/>
              </a:solidFill>
            </a:rPr>
            <a:t>“I confirm that all information provided regarding the product is accurate and up to date. I understand that The Caterfood Buying Group (CFBG) accepts no liability for any errors or inaccuracies in the data submitted.”</a:t>
          </a:r>
        </a:p>
        <a:p>
          <a:endParaRPr lang="en-GB" sz="1100" b="1">
            <a:solidFill>
              <a:sysClr val="windowText" lastClr="000000"/>
            </a:solidFill>
          </a:endParaRPr>
        </a:p>
        <a:p>
          <a:r>
            <a:rPr lang="en-GB" sz="1100" b="1">
              <a:solidFill>
                <a:sysClr val="windowText" lastClr="000000"/>
              </a:solidFill>
            </a:rPr>
            <a:t>This confirmation is mandatory and must be completed prior to submitting the new line form back to the designated contact.</a:t>
          </a:r>
        </a:p>
        <a:p>
          <a:endParaRPr lang="en-GB" sz="1100" b="1">
            <a:solidFill>
              <a:sysClr val="windowText" lastClr="000000"/>
            </a:solidFill>
          </a:endParaRPr>
        </a:p>
        <a:p>
          <a:r>
            <a:rPr lang="en-GB" sz="1100" b="1">
              <a:solidFill>
                <a:sysClr val="windowText" lastClr="000000"/>
              </a:solidFill>
            </a:rPr>
            <a:t>If you experience any issues or have questions while completing the form, please reach out to your designated contact.</a:t>
          </a:r>
        </a:p>
        <a:p>
          <a:endParaRPr lang="en-GB" sz="1100" b="1">
            <a:solidFill>
              <a:sysClr val="windowText" lastClr="000000"/>
            </a:solidFill>
          </a:endParaRPr>
        </a:p>
      </xdr:txBody>
    </xdr:sp>
    <xdr:clientData/>
  </xdr:twoCellAnchor>
  <xdr:twoCellAnchor editAs="oneCell">
    <xdr:from>
      <xdr:col>0</xdr:col>
      <xdr:colOff>66675</xdr:colOff>
      <xdr:row>0</xdr:row>
      <xdr:rowOff>0</xdr:rowOff>
    </xdr:from>
    <xdr:to>
      <xdr:col>2</xdr:col>
      <xdr:colOff>67341</xdr:colOff>
      <xdr:row>3</xdr:row>
      <xdr:rowOff>320040</xdr:rowOff>
    </xdr:to>
    <xdr:pic>
      <xdr:nvPicPr>
        <xdr:cNvPr id="5" name="Picture 4">
          <a:extLst>
            <a:ext uri="{FF2B5EF4-FFF2-40B4-BE49-F238E27FC236}">
              <a16:creationId xmlns:a16="http://schemas.microsoft.com/office/drawing/2014/main" id="{51E2F9CA-B33F-A92D-485B-04B801365BDE}"/>
            </a:ext>
          </a:extLst>
        </xdr:cNvPr>
        <xdr:cNvPicPr>
          <a:picLocks noChangeAspect="1"/>
        </xdr:cNvPicPr>
      </xdr:nvPicPr>
      <xdr:blipFill>
        <a:blip xmlns:r="http://schemas.openxmlformats.org/officeDocument/2006/relationships" r:embed="rId1"/>
        <a:stretch>
          <a:fillRect/>
        </a:stretch>
      </xdr:blipFill>
      <xdr:spPr>
        <a:xfrm>
          <a:off x="66675" y="0"/>
          <a:ext cx="1219866" cy="8629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3</xdr:col>
          <xdr:colOff>83820</xdr:colOff>
          <xdr:row>2</xdr:row>
          <xdr:rowOff>22860</xdr:rowOff>
        </xdr:from>
        <xdr:to>
          <xdr:col>3</xdr:col>
          <xdr:colOff>335280</xdr:colOff>
          <xdr:row>2</xdr:row>
          <xdr:rowOff>419100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9900" mc:Ignorable="a14" a14:legacySpreadsheetColorIndex="52"/>
                  </a:solidFill>
                </a14:hiddenFill>
              </a:ext>
              <a:ext uri="{91240B29-F687-4F45-9708-019B960494DF}">
                <a14:hiddenLine w="0">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6</xdr:col>
      <xdr:colOff>25492</xdr:colOff>
      <xdr:row>3</xdr:row>
      <xdr:rowOff>55154</xdr:rowOff>
    </xdr:from>
    <xdr:to>
      <xdr:col>9</xdr:col>
      <xdr:colOff>18318</xdr:colOff>
      <xdr:row>4</xdr:row>
      <xdr:rowOff>281940</xdr:rowOff>
    </xdr:to>
    <xdr:sp macro="" textlink="">
      <xdr:nvSpPr>
        <xdr:cNvPr id="2" name="Rectangle: Rounded Corners 1">
          <a:extLst>
            <a:ext uri="{FF2B5EF4-FFF2-40B4-BE49-F238E27FC236}">
              <a16:creationId xmlns:a16="http://schemas.microsoft.com/office/drawing/2014/main" id="{5DFEDF56-1EA6-7AFD-75F5-3A410883B764}"/>
            </a:ext>
          </a:extLst>
        </xdr:cNvPr>
        <xdr:cNvSpPr/>
      </xdr:nvSpPr>
      <xdr:spPr>
        <a:xfrm>
          <a:off x="9359992" y="559979"/>
          <a:ext cx="6098351" cy="283936"/>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solidFill>
              <a:srgbClr val="FFC000"/>
            </a:solidFill>
          </a:endParaRPr>
        </a:p>
      </xdr:txBody>
    </xdr:sp>
    <xdr:clientData/>
  </xdr:twoCellAnchor>
  <xdr:twoCellAnchor>
    <xdr:from>
      <xdr:col>16</xdr:col>
      <xdr:colOff>0</xdr:colOff>
      <xdr:row>4</xdr:row>
      <xdr:rowOff>0</xdr:rowOff>
    </xdr:from>
    <xdr:to>
      <xdr:col>20</xdr:col>
      <xdr:colOff>0</xdr:colOff>
      <xdr:row>5</xdr:row>
      <xdr:rowOff>0</xdr:rowOff>
    </xdr:to>
    <xdr:sp macro="" textlink="">
      <xdr:nvSpPr>
        <xdr:cNvPr id="3" name="Rectangle: Rounded Corners 2">
          <a:extLst>
            <a:ext uri="{FF2B5EF4-FFF2-40B4-BE49-F238E27FC236}">
              <a16:creationId xmlns:a16="http://schemas.microsoft.com/office/drawing/2014/main" id="{0212852D-E118-448E-B51B-0A94B2B4B855}"/>
            </a:ext>
          </a:extLst>
        </xdr:cNvPr>
        <xdr:cNvSpPr/>
      </xdr:nvSpPr>
      <xdr:spPr>
        <a:xfrm>
          <a:off x="5311140" y="556260"/>
          <a:ext cx="7825740" cy="281940"/>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solidFill>
              <a:schemeClr val="accent2">
                <a:lumMod val="50000"/>
              </a:schemeClr>
            </a:solidFill>
          </a:endParaRPr>
        </a:p>
      </xdr:txBody>
    </xdr:sp>
    <xdr:clientData/>
  </xdr:twoCellAnchor>
  <xdr:twoCellAnchor>
    <xdr:from>
      <xdr:col>21</xdr:col>
      <xdr:colOff>0</xdr:colOff>
      <xdr:row>4</xdr:row>
      <xdr:rowOff>0</xdr:rowOff>
    </xdr:from>
    <xdr:to>
      <xdr:col>39</xdr:col>
      <xdr:colOff>19050</xdr:colOff>
      <xdr:row>5</xdr:row>
      <xdr:rowOff>0</xdr:rowOff>
    </xdr:to>
    <xdr:sp macro="" textlink="">
      <xdr:nvSpPr>
        <xdr:cNvPr id="5" name="Rectangle: Rounded Corners 4">
          <a:extLst>
            <a:ext uri="{FF2B5EF4-FFF2-40B4-BE49-F238E27FC236}">
              <a16:creationId xmlns:a16="http://schemas.microsoft.com/office/drawing/2014/main" id="{EAB9671A-3004-4329-A6ED-302150A01AC4}"/>
            </a:ext>
          </a:extLst>
        </xdr:cNvPr>
        <xdr:cNvSpPr/>
      </xdr:nvSpPr>
      <xdr:spPr>
        <a:xfrm>
          <a:off x="27908250" y="561975"/>
          <a:ext cx="43186350" cy="285750"/>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solidFill>
              <a:schemeClr val="accent2">
                <a:lumMod val="50000"/>
              </a:schemeClr>
            </a:solidFill>
          </a:endParaRPr>
        </a:p>
      </xdr:txBody>
    </xdr:sp>
    <xdr:clientData/>
  </xdr:twoCellAnchor>
  <xdr:twoCellAnchor>
    <xdr:from>
      <xdr:col>6</xdr:col>
      <xdr:colOff>134711</xdr:colOff>
      <xdr:row>4</xdr:row>
      <xdr:rowOff>152400</xdr:rowOff>
    </xdr:from>
    <xdr:to>
      <xdr:col>6</xdr:col>
      <xdr:colOff>356426</xdr:colOff>
      <xdr:row>4</xdr:row>
      <xdr:rowOff>152400</xdr:rowOff>
    </xdr:to>
    <xdr:cxnSp macro="">
      <xdr:nvCxnSpPr>
        <xdr:cNvPr id="9" name="Straight Connector 8">
          <a:extLst>
            <a:ext uri="{FF2B5EF4-FFF2-40B4-BE49-F238E27FC236}">
              <a16:creationId xmlns:a16="http://schemas.microsoft.com/office/drawing/2014/main" id="{1A083E1E-8C64-A86A-5591-389CF8C8991D}"/>
            </a:ext>
          </a:extLst>
        </xdr:cNvPr>
        <xdr:cNvCxnSpPr/>
      </xdr:nvCxnSpPr>
      <xdr:spPr>
        <a:xfrm>
          <a:off x="257175" y="723900"/>
          <a:ext cx="221715"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657110</xdr:colOff>
      <xdr:row>4</xdr:row>
      <xdr:rowOff>154546</xdr:rowOff>
    </xdr:from>
    <xdr:to>
      <xdr:col>8</xdr:col>
      <xdr:colOff>2297137</xdr:colOff>
      <xdr:row>4</xdr:row>
      <xdr:rowOff>154546</xdr:rowOff>
    </xdr:to>
    <xdr:cxnSp macro="">
      <xdr:nvCxnSpPr>
        <xdr:cNvPr id="11" name="Straight Connector 10">
          <a:extLst>
            <a:ext uri="{FF2B5EF4-FFF2-40B4-BE49-F238E27FC236}">
              <a16:creationId xmlns:a16="http://schemas.microsoft.com/office/drawing/2014/main" id="{D8177660-7949-4867-8627-4B0F4EAF727A}"/>
            </a:ext>
          </a:extLst>
        </xdr:cNvPr>
        <xdr:cNvCxnSpPr/>
      </xdr:nvCxnSpPr>
      <xdr:spPr>
        <a:xfrm>
          <a:off x="2609735" y="714140"/>
          <a:ext cx="3473590"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0</xdr:colOff>
      <xdr:row>4</xdr:row>
      <xdr:rowOff>0</xdr:rowOff>
    </xdr:from>
    <xdr:to>
      <xdr:col>42</xdr:col>
      <xdr:colOff>0</xdr:colOff>
      <xdr:row>5</xdr:row>
      <xdr:rowOff>0</xdr:rowOff>
    </xdr:to>
    <xdr:sp macro="" textlink="">
      <xdr:nvSpPr>
        <xdr:cNvPr id="15" name="Rectangle: Rounded Corners 14">
          <a:extLst>
            <a:ext uri="{FF2B5EF4-FFF2-40B4-BE49-F238E27FC236}">
              <a16:creationId xmlns:a16="http://schemas.microsoft.com/office/drawing/2014/main" id="{2CC3EF7F-93AF-4FAB-B313-54F2256C0D12}"/>
            </a:ext>
          </a:extLst>
        </xdr:cNvPr>
        <xdr:cNvSpPr/>
      </xdr:nvSpPr>
      <xdr:spPr>
        <a:xfrm>
          <a:off x="45739050" y="561975"/>
          <a:ext cx="3257550" cy="285750"/>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solidFill>
              <a:schemeClr val="accent2">
                <a:lumMod val="50000"/>
              </a:schemeClr>
            </a:solidFill>
          </a:endParaRPr>
        </a:p>
        <a:p>
          <a:pPr algn="l"/>
          <a:endParaRPr lang="en-GB" sz="1100">
            <a:solidFill>
              <a:schemeClr val="accent2">
                <a:lumMod val="50000"/>
              </a:schemeClr>
            </a:solidFill>
          </a:endParaRPr>
        </a:p>
      </xdr:txBody>
    </xdr:sp>
    <xdr:clientData/>
  </xdr:twoCellAnchor>
  <xdr:twoCellAnchor>
    <xdr:from>
      <xdr:col>43</xdr:col>
      <xdr:colOff>0</xdr:colOff>
      <xdr:row>4</xdr:row>
      <xdr:rowOff>0</xdr:rowOff>
    </xdr:from>
    <xdr:to>
      <xdr:col>45</xdr:col>
      <xdr:colOff>0</xdr:colOff>
      <xdr:row>5</xdr:row>
      <xdr:rowOff>0</xdr:rowOff>
    </xdr:to>
    <xdr:sp macro="" textlink="">
      <xdr:nvSpPr>
        <xdr:cNvPr id="16" name="Rectangle: Rounded Corners 15">
          <a:extLst>
            <a:ext uri="{FF2B5EF4-FFF2-40B4-BE49-F238E27FC236}">
              <a16:creationId xmlns:a16="http://schemas.microsoft.com/office/drawing/2014/main" id="{47E933AF-6965-4D93-BA8B-8B76CCCD45A8}"/>
            </a:ext>
          </a:extLst>
        </xdr:cNvPr>
        <xdr:cNvSpPr/>
      </xdr:nvSpPr>
      <xdr:spPr>
        <a:xfrm>
          <a:off x="48950880" y="556260"/>
          <a:ext cx="2697480" cy="281940"/>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solidFill>
              <a:schemeClr val="accent2">
                <a:lumMod val="50000"/>
              </a:schemeClr>
            </a:solidFill>
          </a:endParaRPr>
        </a:p>
        <a:p>
          <a:pPr algn="l"/>
          <a:endParaRPr lang="en-GB" sz="1100">
            <a:solidFill>
              <a:schemeClr val="accent2">
                <a:lumMod val="50000"/>
              </a:schemeClr>
            </a:solidFill>
          </a:endParaRPr>
        </a:p>
      </xdr:txBody>
    </xdr:sp>
    <xdr:clientData/>
  </xdr:twoCellAnchor>
  <xdr:twoCellAnchor>
    <xdr:from>
      <xdr:col>46</xdr:col>
      <xdr:colOff>13608</xdr:colOff>
      <xdr:row>4</xdr:row>
      <xdr:rowOff>2721</xdr:rowOff>
    </xdr:from>
    <xdr:to>
      <xdr:col>73</xdr:col>
      <xdr:colOff>1587864</xdr:colOff>
      <xdr:row>5</xdr:row>
      <xdr:rowOff>0</xdr:rowOff>
    </xdr:to>
    <xdr:sp macro="" textlink="">
      <xdr:nvSpPr>
        <xdr:cNvPr id="17" name="Rectangle: Rounded Corners 16">
          <a:extLst>
            <a:ext uri="{FF2B5EF4-FFF2-40B4-BE49-F238E27FC236}">
              <a16:creationId xmlns:a16="http://schemas.microsoft.com/office/drawing/2014/main" id="{9D780909-93DF-4F50-9E6B-3EFB186E8E70}"/>
            </a:ext>
          </a:extLst>
        </xdr:cNvPr>
        <xdr:cNvSpPr/>
      </xdr:nvSpPr>
      <xdr:spPr>
        <a:xfrm>
          <a:off x="67845215" y="574221"/>
          <a:ext cx="44559220" cy="283029"/>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solidFill>
              <a:schemeClr val="accent2">
                <a:lumMod val="50000"/>
              </a:schemeClr>
            </a:solidFill>
          </a:endParaRPr>
        </a:p>
        <a:p>
          <a:pPr algn="l"/>
          <a:endParaRPr lang="en-GB" sz="1100">
            <a:solidFill>
              <a:schemeClr val="accent2">
                <a:lumMod val="50000"/>
              </a:schemeClr>
            </a:solidFill>
          </a:endParaRPr>
        </a:p>
      </xdr:txBody>
    </xdr:sp>
    <xdr:clientData/>
  </xdr:twoCellAnchor>
  <xdr:twoCellAnchor>
    <xdr:from>
      <xdr:col>75</xdr:col>
      <xdr:colOff>0</xdr:colOff>
      <xdr:row>4</xdr:row>
      <xdr:rowOff>0</xdr:rowOff>
    </xdr:from>
    <xdr:to>
      <xdr:col>83</xdr:col>
      <xdr:colOff>0</xdr:colOff>
      <xdr:row>5</xdr:row>
      <xdr:rowOff>0</xdr:rowOff>
    </xdr:to>
    <xdr:sp macro="" textlink="">
      <xdr:nvSpPr>
        <xdr:cNvPr id="18" name="Rectangle: Rounded Corners 17">
          <a:extLst>
            <a:ext uri="{FF2B5EF4-FFF2-40B4-BE49-F238E27FC236}">
              <a16:creationId xmlns:a16="http://schemas.microsoft.com/office/drawing/2014/main" id="{8BF7DEBB-7BC5-49FC-903E-315EACAB35F7}"/>
            </a:ext>
          </a:extLst>
        </xdr:cNvPr>
        <xdr:cNvSpPr/>
      </xdr:nvSpPr>
      <xdr:spPr>
        <a:xfrm>
          <a:off x="75057000" y="556260"/>
          <a:ext cx="8001000" cy="281940"/>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solidFill>
              <a:schemeClr val="accent2">
                <a:lumMod val="50000"/>
              </a:schemeClr>
            </a:solidFill>
          </a:endParaRPr>
        </a:p>
        <a:p>
          <a:pPr algn="l"/>
          <a:endParaRPr lang="en-GB" sz="1100">
            <a:solidFill>
              <a:schemeClr val="accent2">
                <a:lumMod val="50000"/>
              </a:schemeClr>
            </a:solidFill>
          </a:endParaRPr>
        </a:p>
      </xdr:txBody>
    </xdr:sp>
    <xdr:clientData/>
  </xdr:twoCellAnchor>
  <xdr:twoCellAnchor>
    <xdr:from>
      <xdr:col>16</xdr:col>
      <xdr:colOff>56418</xdr:colOff>
      <xdr:row>4</xdr:row>
      <xdr:rowOff>147272</xdr:rowOff>
    </xdr:from>
    <xdr:to>
      <xdr:col>16</xdr:col>
      <xdr:colOff>268608</xdr:colOff>
      <xdr:row>4</xdr:row>
      <xdr:rowOff>147272</xdr:rowOff>
    </xdr:to>
    <xdr:cxnSp macro="">
      <xdr:nvCxnSpPr>
        <xdr:cNvPr id="19" name="Straight Connector 18">
          <a:extLst>
            <a:ext uri="{FF2B5EF4-FFF2-40B4-BE49-F238E27FC236}">
              <a16:creationId xmlns:a16="http://schemas.microsoft.com/office/drawing/2014/main" id="{145D8FF2-673E-4B43-809B-3A811C27AA2C}"/>
            </a:ext>
          </a:extLst>
        </xdr:cNvPr>
        <xdr:cNvCxnSpPr/>
      </xdr:nvCxnSpPr>
      <xdr:spPr>
        <a:xfrm>
          <a:off x="13794399" y="711445"/>
          <a:ext cx="212190"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76200</xdr:colOff>
      <xdr:row>4</xdr:row>
      <xdr:rowOff>150019</xdr:rowOff>
    </xdr:from>
    <xdr:to>
      <xdr:col>40</xdr:col>
      <xdr:colOff>288390</xdr:colOff>
      <xdr:row>4</xdr:row>
      <xdr:rowOff>150019</xdr:rowOff>
    </xdr:to>
    <xdr:cxnSp macro="">
      <xdr:nvCxnSpPr>
        <xdr:cNvPr id="21" name="Straight Connector 20">
          <a:extLst>
            <a:ext uri="{FF2B5EF4-FFF2-40B4-BE49-F238E27FC236}">
              <a16:creationId xmlns:a16="http://schemas.microsoft.com/office/drawing/2014/main" id="{56E14B21-8F00-461F-A857-75BD0E153EB4}"/>
            </a:ext>
          </a:extLst>
        </xdr:cNvPr>
        <xdr:cNvCxnSpPr/>
      </xdr:nvCxnSpPr>
      <xdr:spPr>
        <a:xfrm>
          <a:off x="68275200" y="709613"/>
          <a:ext cx="212190"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74295</xdr:colOff>
      <xdr:row>4</xdr:row>
      <xdr:rowOff>158115</xdr:rowOff>
    </xdr:from>
    <xdr:to>
      <xdr:col>43</xdr:col>
      <xdr:colOff>288390</xdr:colOff>
      <xdr:row>4</xdr:row>
      <xdr:rowOff>158115</xdr:rowOff>
    </xdr:to>
    <xdr:cxnSp macro="">
      <xdr:nvCxnSpPr>
        <xdr:cNvPr id="22" name="Straight Connector 21">
          <a:extLst>
            <a:ext uri="{FF2B5EF4-FFF2-40B4-BE49-F238E27FC236}">
              <a16:creationId xmlns:a16="http://schemas.microsoft.com/office/drawing/2014/main" id="{921DAF93-86A2-4C43-937C-76C82DD8821D}"/>
            </a:ext>
          </a:extLst>
        </xdr:cNvPr>
        <xdr:cNvCxnSpPr/>
      </xdr:nvCxnSpPr>
      <xdr:spPr>
        <a:xfrm>
          <a:off x="49223295" y="720090"/>
          <a:ext cx="214095"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84</xdr:col>
      <xdr:colOff>0</xdr:colOff>
      <xdr:row>4</xdr:row>
      <xdr:rowOff>0</xdr:rowOff>
    </xdr:from>
    <xdr:to>
      <xdr:col>96</xdr:col>
      <xdr:colOff>0</xdr:colOff>
      <xdr:row>5</xdr:row>
      <xdr:rowOff>0</xdr:rowOff>
    </xdr:to>
    <xdr:sp macro="" textlink="">
      <xdr:nvSpPr>
        <xdr:cNvPr id="23" name="Rectangle: Rounded Corners 22">
          <a:extLst>
            <a:ext uri="{FF2B5EF4-FFF2-40B4-BE49-F238E27FC236}">
              <a16:creationId xmlns:a16="http://schemas.microsoft.com/office/drawing/2014/main" id="{CBDB38A2-F481-4F16-A2D0-FFAC7ABE5B07}"/>
            </a:ext>
          </a:extLst>
        </xdr:cNvPr>
        <xdr:cNvSpPr/>
      </xdr:nvSpPr>
      <xdr:spPr>
        <a:xfrm>
          <a:off x="83210400" y="556260"/>
          <a:ext cx="11262360" cy="281940"/>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solidFill>
              <a:schemeClr val="accent2">
                <a:lumMod val="50000"/>
              </a:schemeClr>
            </a:solidFill>
          </a:endParaRPr>
        </a:p>
        <a:p>
          <a:pPr algn="l"/>
          <a:endParaRPr lang="en-GB" sz="1100">
            <a:solidFill>
              <a:schemeClr val="accent2">
                <a:lumMod val="50000"/>
              </a:schemeClr>
            </a:solidFill>
          </a:endParaRPr>
        </a:p>
      </xdr:txBody>
    </xdr:sp>
    <xdr:clientData/>
  </xdr:twoCellAnchor>
  <xdr:twoCellAnchor>
    <xdr:from>
      <xdr:col>97</xdr:col>
      <xdr:colOff>15240</xdr:colOff>
      <xdr:row>4</xdr:row>
      <xdr:rowOff>0</xdr:rowOff>
    </xdr:from>
    <xdr:to>
      <xdr:col>103</xdr:col>
      <xdr:colOff>0</xdr:colOff>
      <xdr:row>5</xdr:row>
      <xdr:rowOff>0</xdr:rowOff>
    </xdr:to>
    <xdr:sp macro="" textlink="">
      <xdr:nvSpPr>
        <xdr:cNvPr id="24" name="Rectangle: Rounded Corners 23">
          <a:extLst>
            <a:ext uri="{FF2B5EF4-FFF2-40B4-BE49-F238E27FC236}">
              <a16:creationId xmlns:a16="http://schemas.microsoft.com/office/drawing/2014/main" id="{50259E55-0242-429E-B3DD-84B589363DC8}"/>
            </a:ext>
          </a:extLst>
        </xdr:cNvPr>
        <xdr:cNvSpPr/>
      </xdr:nvSpPr>
      <xdr:spPr>
        <a:xfrm>
          <a:off x="94640400" y="556260"/>
          <a:ext cx="6332220" cy="281940"/>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solidFill>
              <a:schemeClr val="accent2">
                <a:lumMod val="50000"/>
              </a:schemeClr>
            </a:solidFill>
          </a:endParaRPr>
        </a:p>
        <a:p>
          <a:pPr algn="l"/>
          <a:endParaRPr lang="en-GB" sz="1100">
            <a:solidFill>
              <a:schemeClr val="accent2">
                <a:lumMod val="50000"/>
              </a:schemeClr>
            </a:solidFill>
          </a:endParaRPr>
        </a:p>
      </xdr:txBody>
    </xdr:sp>
    <xdr:clientData/>
  </xdr:twoCellAnchor>
  <xdr:twoCellAnchor>
    <xdr:from>
      <xdr:col>104</xdr:col>
      <xdr:colOff>0</xdr:colOff>
      <xdr:row>4</xdr:row>
      <xdr:rowOff>0</xdr:rowOff>
    </xdr:from>
    <xdr:to>
      <xdr:col>107</xdr:col>
      <xdr:colOff>0</xdr:colOff>
      <xdr:row>5</xdr:row>
      <xdr:rowOff>0</xdr:rowOff>
    </xdr:to>
    <xdr:sp macro="" textlink="">
      <xdr:nvSpPr>
        <xdr:cNvPr id="25" name="Rectangle: Rounded Corners 24">
          <a:extLst>
            <a:ext uri="{FF2B5EF4-FFF2-40B4-BE49-F238E27FC236}">
              <a16:creationId xmlns:a16="http://schemas.microsoft.com/office/drawing/2014/main" id="{F637034E-4A60-40A6-B357-0363A9956684}"/>
            </a:ext>
          </a:extLst>
        </xdr:cNvPr>
        <xdr:cNvSpPr/>
      </xdr:nvSpPr>
      <xdr:spPr>
        <a:xfrm>
          <a:off x="101125020" y="556260"/>
          <a:ext cx="3870960" cy="281940"/>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solidFill>
              <a:schemeClr val="accent2">
                <a:lumMod val="50000"/>
              </a:schemeClr>
            </a:solidFill>
          </a:endParaRPr>
        </a:p>
        <a:p>
          <a:pPr algn="l"/>
          <a:endParaRPr lang="en-GB" sz="1100">
            <a:solidFill>
              <a:schemeClr val="accent2">
                <a:lumMod val="50000"/>
              </a:schemeClr>
            </a:solidFill>
          </a:endParaRPr>
        </a:p>
      </xdr:txBody>
    </xdr:sp>
    <xdr:clientData/>
  </xdr:twoCellAnchor>
  <xdr:twoCellAnchor>
    <xdr:from>
      <xdr:col>108</xdr:col>
      <xdr:colOff>40821</xdr:colOff>
      <xdr:row>4</xdr:row>
      <xdr:rowOff>0</xdr:rowOff>
    </xdr:from>
    <xdr:to>
      <xdr:col>129</xdr:col>
      <xdr:colOff>40821</xdr:colOff>
      <xdr:row>5</xdr:row>
      <xdr:rowOff>0</xdr:rowOff>
    </xdr:to>
    <xdr:sp macro="" textlink="">
      <xdr:nvSpPr>
        <xdr:cNvPr id="26" name="Rectangle: Rounded Corners 25">
          <a:extLst>
            <a:ext uri="{FF2B5EF4-FFF2-40B4-BE49-F238E27FC236}">
              <a16:creationId xmlns:a16="http://schemas.microsoft.com/office/drawing/2014/main" id="{BA077FC9-8BB2-459C-A593-A0168F196AA3}"/>
            </a:ext>
          </a:extLst>
        </xdr:cNvPr>
        <xdr:cNvSpPr/>
      </xdr:nvSpPr>
      <xdr:spPr>
        <a:xfrm>
          <a:off x="159366857" y="571500"/>
          <a:ext cx="22805571" cy="285750"/>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solidFill>
              <a:schemeClr val="accent2">
                <a:lumMod val="50000"/>
              </a:schemeClr>
            </a:solidFill>
          </a:endParaRPr>
        </a:p>
        <a:p>
          <a:pPr algn="l"/>
          <a:endParaRPr lang="en-GB" sz="1100">
            <a:solidFill>
              <a:schemeClr val="accent2">
                <a:lumMod val="50000"/>
              </a:schemeClr>
            </a:solidFill>
          </a:endParaRPr>
        </a:p>
      </xdr:txBody>
    </xdr:sp>
    <xdr:clientData/>
  </xdr:twoCellAnchor>
  <xdr:twoCellAnchor>
    <xdr:from>
      <xdr:col>130</xdr:col>
      <xdr:colOff>0</xdr:colOff>
      <xdr:row>4</xdr:row>
      <xdr:rowOff>0</xdr:rowOff>
    </xdr:from>
    <xdr:to>
      <xdr:col>133</xdr:col>
      <xdr:colOff>0</xdr:colOff>
      <xdr:row>5</xdr:row>
      <xdr:rowOff>0</xdr:rowOff>
    </xdr:to>
    <xdr:sp macro="" textlink="">
      <xdr:nvSpPr>
        <xdr:cNvPr id="27" name="Rectangle: Rounded Corners 26">
          <a:extLst>
            <a:ext uri="{FF2B5EF4-FFF2-40B4-BE49-F238E27FC236}">
              <a16:creationId xmlns:a16="http://schemas.microsoft.com/office/drawing/2014/main" id="{EE3E76EE-8A8D-4DFC-B965-0C58EFB957FA}"/>
            </a:ext>
          </a:extLst>
        </xdr:cNvPr>
        <xdr:cNvSpPr/>
      </xdr:nvSpPr>
      <xdr:spPr>
        <a:xfrm>
          <a:off x="128084580" y="556260"/>
          <a:ext cx="3703320" cy="281940"/>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solidFill>
              <a:schemeClr val="accent2">
                <a:lumMod val="50000"/>
              </a:schemeClr>
            </a:solidFill>
          </a:endParaRPr>
        </a:p>
        <a:p>
          <a:pPr algn="l"/>
          <a:endParaRPr lang="en-GB" sz="1100">
            <a:solidFill>
              <a:schemeClr val="accent2">
                <a:lumMod val="50000"/>
              </a:schemeClr>
            </a:solidFill>
          </a:endParaRPr>
        </a:p>
      </xdr:txBody>
    </xdr:sp>
    <xdr:clientData/>
  </xdr:twoCellAnchor>
  <xdr:twoCellAnchor>
    <xdr:from>
      <xdr:col>134</xdr:col>
      <xdr:colOff>0</xdr:colOff>
      <xdr:row>4</xdr:row>
      <xdr:rowOff>0</xdr:rowOff>
    </xdr:from>
    <xdr:to>
      <xdr:col>140</xdr:col>
      <xdr:colOff>0</xdr:colOff>
      <xdr:row>5</xdr:row>
      <xdr:rowOff>0</xdr:rowOff>
    </xdr:to>
    <xdr:sp macro="" textlink="">
      <xdr:nvSpPr>
        <xdr:cNvPr id="28" name="Rectangle: Rounded Corners 27">
          <a:extLst>
            <a:ext uri="{FF2B5EF4-FFF2-40B4-BE49-F238E27FC236}">
              <a16:creationId xmlns:a16="http://schemas.microsoft.com/office/drawing/2014/main" id="{0AB793F3-47C5-4657-A6DA-C853773CAAB6}"/>
            </a:ext>
          </a:extLst>
        </xdr:cNvPr>
        <xdr:cNvSpPr/>
      </xdr:nvSpPr>
      <xdr:spPr>
        <a:xfrm>
          <a:off x="131940300" y="556260"/>
          <a:ext cx="6057900" cy="281940"/>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solidFill>
              <a:schemeClr val="accent2">
                <a:lumMod val="50000"/>
              </a:schemeClr>
            </a:solidFill>
          </a:endParaRPr>
        </a:p>
        <a:p>
          <a:pPr algn="l"/>
          <a:endParaRPr lang="en-GB" sz="1100">
            <a:solidFill>
              <a:schemeClr val="accent2">
                <a:lumMod val="50000"/>
              </a:schemeClr>
            </a:solidFill>
          </a:endParaRPr>
        </a:p>
      </xdr:txBody>
    </xdr:sp>
    <xdr:clientData/>
  </xdr:twoCellAnchor>
  <xdr:twoCellAnchor>
    <xdr:from>
      <xdr:col>141</xdr:col>
      <xdr:colOff>0</xdr:colOff>
      <xdr:row>4</xdr:row>
      <xdr:rowOff>0</xdr:rowOff>
    </xdr:from>
    <xdr:to>
      <xdr:col>146</xdr:col>
      <xdr:colOff>0</xdr:colOff>
      <xdr:row>5</xdr:row>
      <xdr:rowOff>0</xdr:rowOff>
    </xdr:to>
    <xdr:sp macro="" textlink="">
      <xdr:nvSpPr>
        <xdr:cNvPr id="29" name="Rectangle: Rounded Corners 28">
          <a:extLst>
            <a:ext uri="{FF2B5EF4-FFF2-40B4-BE49-F238E27FC236}">
              <a16:creationId xmlns:a16="http://schemas.microsoft.com/office/drawing/2014/main" id="{56DC9461-2386-4C61-80D1-E08230885E16}"/>
            </a:ext>
          </a:extLst>
        </xdr:cNvPr>
        <xdr:cNvSpPr/>
      </xdr:nvSpPr>
      <xdr:spPr>
        <a:xfrm>
          <a:off x="138150600" y="556260"/>
          <a:ext cx="11536680" cy="281940"/>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solidFill>
              <a:schemeClr val="accent2">
                <a:lumMod val="50000"/>
              </a:schemeClr>
            </a:solidFill>
          </a:endParaRPr>
        </a:p>
        <a:p>
          <a:pPr algn="l"/>
          <a:endParaRPr lang="en-GB" sz="1100">
            <a:solidFill>
              <a:schemeClr val="accent2">
                <a:lumMod val="50000"/>
              </a:schemeClr>
            </a:solidFill>
          </a:endParaRPr>
        </a:p>
      </xdr:txBody>
    </xdr:sp>
    <xdr:clientData/>
  </xdr:twoCellAnchor>
  <xdr:twoCellAnchor>
    <xdr:from>
      <xdr:col>147</xdr:col>
      <xdr:colOff>0</xdr:colOff>
      <xdr:row>4</xdr:row>
      <xdr:rowOff>0</xdr:rowOff>
    </xdr:from>
    <xdr:to>
      <xdr:col>147</xdr:col>
      <xdr:colOff>0</xdr:colOff>
      <xdr:row>5</xdr:row>
      <xdr:rowOff>0</xdr:rowOff>
    </xdr:to>
    <xdr:sp macro="" textlink="">
      <xdr:nvSpPr>
        <xdr:cNvPr id="30" name="Rectangle: Rounded Corners 29">
          <a:extLst>
            <a:ext uri="{FF2B5EF4-FFF2-40B4-BE49-F238E27FC236}">
              <a16:creationId xmlns:a16="http://schemas.microsoft.com/office/drawing/2014/main" id="{1B8CA453-379F-46DE-8F67-19D6B7ACC546}"/>
            </a:ext>
          </a:extLst>
        </xdr:cNvPr>
        <xdr:cNvSpPr/>
      </xdr:nvSpPr>
      <xdr:spPr>
        <a:xfrm>
          <a:off x="149839680" y="556260"/>
          <a:ext cx="7170420" cy="281940"/>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solidFill>
              <a:schemeClr val="accent2">
                <a:lumMod val="50000"/>
              </a:schemeClr>
            </a:solidFill>
          </a:endParaRPr>
        </a:p>
        <a:p>
          <a:pPr algn="l"/>
          <a:endParaRPr lang="en-GB" sz="1100">
            <a:solidFill>
              <a:schemeClr val="accent2">
                <a:lumMod val="50000"/>
              </a:schemeClr>
            </a:solidFill>
          </a:endParaRPr>
        </a:p>
      </xdr:txBody>
    </xdr:sp>
    <xdr:clientData/>
  </xdr:twoCellAnchor>
  <xdr:twoCellAnchor>
    <xdr:from>
      <xdr:col>46</xdr:col>
      <xdr:colOff>76200</xdr:colOff>
      <xdr:row>4</xdr:row>
      <xdr:rowOff>164306</xdr:rowOff>
    </xdr:from>
    <xdr:to>
      <xdr:col>46</xdr:col>
      <xdr:colOff>288390</xdr:colOff>
      <xdr:row>4</xdr:row>
      <xdr:rowOff>164306</xdr:rowOff>
    </xdr:to>
    <xdr:cxnSp macro="">
      <xdr:nvCxnSpPr>
        <xdr:cNvPr id="31" name="Straight Connector 30">
          <a:extLst>
            <a:ext uri="{FF2B5EF4-FFF2-40B4-BE49-F238E27FC236}">
              <a16:creationId xmlns:a16="http://schemas.microsoft.com/office/drawing/2014/main" id="{0AF5D724-3539-4932-943C-F7E39D4FA092}"/>
            </a:ext>
          </a:extLst>
        </xdr:cNvPr>
        <xdr:cNvCxnSpPr/>
      </xdr:nvCxnSpPr>
      <xdr:spPr>
        <a:xfrm>
          <a:off x="75228450" y="723900"/>
          <a:ext cx="212190"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75</xdr:col>
      <xdr:colOff>64770</xdr:colOff>
      <xdr:row>4</xdr:row>
      <xdr:rowOff>152876</xdr:rowOff>
    </xdr:from>
    <xdr:to>
      <xdr:col>75</xdr:col>
      <xdr:colOff>284580</xdr:colOff>
      <xdr:row>4</xdr:row>
      <xdr:rowOff>152876</xdr:rowOff>
    </xdr:to>
    <xdr:cxnSp macro="">
      <xdr:nvCxnSpPr>
        <xdr:cNvPr id="32" name="Straight Connector 31">
          <a:extLst>
            <a:ext uri="{FF2B5EF4-FFF2-40B4-BE49-F238E27FC236}">
              <a16:creationId xmlns:a16="http://schemas.microsoft.com/office/drawing/2014/main" id="{2E459ADA-9480-4A23-BCDA-81DF5E54869A}"/>
            </a:ext>
          </a:extLst>
        </xdr:cNvPr>
        <xdr:cNvCxnSpPr/>
      </xdr:nvCxnSpPr>
      <xdr:spPr>
        <a:xfrm>
          <a:off x="120044051" y="712470"/>
          <a:ext cx="219810"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84</xdr:col>
      <xdr:colOff>67994</xdr:colOff>
      <xdr:row>4</xdr:row>
      <xdr:rowOff>156797</xdr:rowOff>
    </xdr:from>
    <xdr:to>
      <xdr:col>84</xdr:col>
      <xdr:colOff>297329</xdr:colOff>
      <xdr:row>4</xdr:row>
      <xdr:rowOff>156797</xdr:rowOff>
    </xdr:to>
    <xdr:cxnSp macro="">
      <xdr:nvCxnSpPr>
        <xdr:cNvPr id="33" name="Straight Connector 32">
          <a:extLst>
            <a:ext uri="{FF2B5EF4-FFF2-40B4-BE49-F238E27FC236}">
              <a16:creationId xmlns:a16="http://schemas.microsoft.com/office/drawing/2014/main" id="{D93E5652-3F37-4B95-A0D4-EC2937ADC720}"/>
            </a:ext>
          </a:extLst>
        </xdr:cNvPr>
        <xdr:cNvCxnSpPr/>
      </xdr:nvCxnSpPr>
      <xdr:spPr>
        <a:xfrm>
          <a:off x="132780552" y="720970"/>
          <a:ext cx="229335"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76200</xdr:colOff>
      <xdr:row>4</xdr:row>
      <xdr:rowOff>164306</xdr:rowOff>
    </xdr:from>
    <xdr:to>
      <xdr:col>97</xdr:col>
      <xdr:colOff>288390</xdr:colOff>
      <xdr:row>4</xdr:row>
      <xdr:rowOff>164306</xdr:rowOff>
    </xdr:to>
    <xdr:cxnSp macro="">
      <xdr:nvCxnSpPr>
        <xdr:cNvPr id="34" name="Straight Connector 33">
          <a:extLst>
            <a:ext uri="{FF2B5EF4-FFF2-40B4-BE49-F238E27FC236}">
              <a16:creationId xmlns:a16="http://schemas.microsoft.com/office/drawing/2014/main" id="{8603193D-28D7-468A-97E7-AE928B93D840}"/>
            </a:ext>
          </a:extLst>
        </xdr:cNvPr>
        <xdr:cNvCxnSpPr/>
      </xdr:nvCxnSpPr>
      <xdr:spPr>
        <a:xfrm>
          <a:off x="152273794" y="723900"/>
          <a:ext cx="212190"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104</xdr:col>
      <xdr:colOff>76200</xdr:colOff>
      <xdr:row>4</xdr:row>
      <xdr:rowOff>164306</xdr:rowOff>
    </xdr:from>
    <xdr:to>
      <xdr:col>104</xdr:col>
      <xdr:colOff>288390</xdr:colOff>
      <xdr:row>4</xdr:row>
      <xdr:rowOff>164306</xdr:rowOff>
    </xdr:to>
    <xdr:cxnSp macro="">
      <xdr:nvCxnSpPr>
        <xdr:cNvPr id="35" name="Straight Connector 34">
          <a:extLst>
            <a:ext uri="{FF2B5EF4-FFF2-40B4-BE49-F238E27FC236}">
              <a16:creationId xmlns:a16="http://schemas.microsoft.com/office/drawing/2014/main" id="{2B9522FA-B926-4687-BE05-9702D6F12CC1}"/>
            </a:ext>
          </a:extLst>
        </xdr:cNvPr>
        <xdr:cNvCxnSpPr/>
      </xdr:nvCxnSpPr>
      <xdr:spPr>
        <a:xfrm>
          <a:off x="162001200" y="723900"/>
          <a:ext cx="212190"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108</xdr:col>
      <xdr:colOff>91916</xdr:colOff>
      <xdr:row>4</xdr:row>
      <xdr:rowOff>164306</xdr:rowOff>
    </xdr:from>
    <xdr:to>
      <xdr:col>108</xdr:col>
      <xdr:colOff>298391</xdr:colOff>
      <xdr:row>4</xdr:row>
      <xdr:rowOff>164306</xdr:rowOff>
    </xdr:to>
    <xdr:cxnSp macro="">
      <xdr:nvCxnSpPr>
        <xdr:cNvPr id="36" name="Straight Connector 35">
          <a:extLst>
            <a:ext uri="{FF2B5EF4-FFF2-40B4-BE49-F238E27FC236}">
              <a16:creationId xmlns:a16="http://schemas.microsoft.com/office/drawing/2014/main" id="{D7B48ECE-76E4-4C62-BE3E-0BF8E68AB9A9}"/>
            </a:ext>
          </a:extLst>
        </xdr:cNvPr>
        <xdr:cNvCxnSpPr/>
      </xdr:nvCxnSpPr>
      <xdr:spPr>
        <a:xfrm>
          <a:off x="166958010" y="723900"/>
          <a:ext cx="206475"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130</xdr:col>
      <xdr:colOff>60960</xdr:colOff>
      <xdr:row>4</xdr:row>
      <xdr:rowOff>152400</xdr:rowOff>
    </xdr:from>
    <xdr:to>
      <xdr:col>130</xdr:col>
      <xdr:colOff>276960</xdr:colOff>
      <xdr:row>4</xdr:row>
      <xdr:rowOff>152400</xdr:rowOff>
    </xdr:to>
    <xdr:cxnSp macro="">
      <xdr:nvCxnSpPr>
        <xdr:cNvPr id="37" name="Straight Connector 36">
          <a:extLst>
            <a:ext uri="{FF2B5EF4-FFF2-40B4-BE49-F238E27FC236}">
              <a16:creationId xmlns:a16="http://schemas.microsoft.com/office/drawing/2014/main" id="{A0FEE8B0-002A-4FB1-8714-590E7D603F36}"/>
            </a:ext>
          </a:extLst>
        </xdr:cNvPr>
        <xdr:cNvCxnSpPr/>
      </xdr:nvCxnSpPr>
      <xdr:spPr>
        <a:xfrm>
          <a:off x="128145540" y="708660"/>
          <a:ext cx="216000"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134</xdr:col>
      <xdr:colOff>60960</xdr:colOff>
      <xdr:row>4</xdr:row>
      <xdr:rowOff>152400</xdr:rowOff>
    </xdr:from>
    <xdr:to>
      <xdr:col>134</xdr:col>
      <xdr:colOff>276960</xdr:colOff>
      <xdr:row>4</xdr:row>
      <xdr:rowOff>152400</xdr:rowOff>
    </xdr:to>
    <xdr:cxnSp macro="">
      <xdr:nvCxnSpPr>
        <xdr:cNvPr id="38" name="Straight Connector 37">
          <a:extLst>
            <a:ext uri="{FF2B5EF4-FFF2-40B4-BE49-F238E27FC236}">
              <a16:creationId xmlns:a16="http://schemas.microsoft.com/office/drawing/2014/main" id="{B6AB6076-F530-48EC-8F1F-C7B7A6EAA8E9}"/>
            </a:ext>
          </a:extLst>
        </xdr:cNvPr>
        <xdr:cNvCxnSpPr/>
      </xdr:nvCxnSpPr>
      <xdr:spPr>
        <a:xfrm>
          <a:off x="132001260" y="708660"/>
          <a:ext cx="216000"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141</xdr:col>
      <xdr:colOff>83820</xdr:colOff>
      <xdr:row>4</xdr:row>
      <xdr:rowOff>152400</xdr:rowOff>
    </xdr:from>
    <xdr:to>
      <xdr:col>141</xdr:col>
      <xdr:colOff>299820</xdr:colOff>
      <xdr:row>4</xdr:row>
      <xdr:rowOff>152400</xdr:rowOff>
    </xdr:to>
    <xdr:cxnSp macro="">
      <xdr:nvCxnSpPr>
        <xdr:cNvPr id="39" name="Straight Connector 38">
          <a:extLst>
            <a:ext uri="{FF2B5EF4-FFF2-40B4-BE49-F238E27FC236}">
              <a16:creationId xmlns:a16="http://schemas.microsoft.com/office/drawing/2014/main" id="{31A4BFC9-190F-46FC-BB3C-3322E63330EC}"/>
            </a:ext>
          </a:extLst>
        </xdr:cNvPr>
        <xdr:cNvCxnSpPr/>
      </xdr:nvCxnSpPr>
      <xdr:spPr>
        <a:xfrm>
          <a:off x="138234420" y="708660"/>
          <a:ext cx="216000"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147</xdr:col>
      <xdr:colOff>0</xdr:colOff>
      <xdr:row>4</xdr:row>
      <xdr:rowOff>152400</xdr:rowOff>
    </xdr:from>
    <xdr:to>
      <xdr:col>147</xdr:col>
      <xdr:colOff>0</xdr:colOff>
      <xdr:row>4</xdr:row>
      <xdr:rowOff>152400</xdr:rowOff>
    </xdr:to>
    <xdr:cxnSp macro="">
      <xdr:nvCxnSpPr>
        <xdr:cNvPr id="40" name="Straight Connector 39">
          <a:extLst>
            <a:ext uri="{FF2B5EF4-FFF2-40B4-BE49-F238E27FC236}">
              <a16:creationId xmlns:a16="http://schemas.microsoft.com/office/drawing/2014/main" id="{87F60AF0-FE35-4742-8691-EF6F002E8ED1}"/>
            </a:ext>
          </a:extLst>
        </xdr:cNvPr>
        <xdr:cNvCxnSpPr/>
      </xdr:nvCxnSpPr>
      <xdr:spPr>
        <a:xfrm>
          <a:off x="149915880" y="708660"/>
          <a:ext cx="216000"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1434662</xdr:colOff>
      <xdr:row>4</xdr:row>
      <xdr:rowOff>150105</xdr:rowOff>
    </xdr:from>
    <xdr:to>
      <xdr:col>19</xdr:col>
      <xdr:colOff>3720617</xdr:colOff>
      <xdr:row>4</xdr:row>
      <xdr:rowOff>150105</xdr:rowOff>
    </xdr:to>
    <xdr:cxnSp macro="">
      <xdr:nvCxnSpPr>
        <xdr:cNvPr id="41" name="Straight Connector 40">
          <a:extLst>
            <a:ext uri="{FF2B5EF4-FFF2-40B4-BE49-F238E27FC236}">
              <a16:creationId xmlns:a16="http://schemas.microsoft.com/office/drawing/2014/main" id="{D09B4856-2AC3-4417-8A5F-064366E0E771}"/>
            </a:ext>
          </a:extLst>
        </xdr:cNvPr>
        <xdr:cNvCxnSpPr/>
      </xdr:nvCxnSpPr>
      <xdr:spPr>
        <a:xfrm flipV="1">
          <a:off x="16843181" y="714278"/>
          <a:ext cx="7788474"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2305050</xdr:colOff>
      <xdr:row>4</xdr:row>
      <xdr:rowOff>152400</xdr:rowOff>
    </xdr:from>
    <xdr:to>
      <xdr:col>38</xdr:col>
      <xdr:colOff>2886075</xdr:colOff>
      <xdr:row>4</xdr:row>
      <xdr:rowOff>161925</xdr:rowOff>
    </xdr:to>
    <xdr:cxnSp macro="">
      <xdr:nvCxnSpPr>
        <xdr:cNvPr id="43" name="Straight Connector 42">
          <a:extLst>
            <a:ext uri="{FF2B5EF4-FFF2-40B4-BE49-F238E27FC236}">
              <a16:creationId xmlns:a16="http://schemas.microsoft.com/office/drawing/2014/main" id="{2336CC4D-878A-4AEC-9A7E-985D5F94058E}"/>
            </a:ext>
          </a:extLst>
        </xdr:cNvPr>
        <xdr:cNvCxnSpPr/>
      </xdr:nvCxnSpPr>
      <xdr:spPr>
        <a:xfrm>
          <a:off x="49787175" y="714375"/>
          <a:ext cx="31651575" cy="9525"/>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1016725</xdr:colOff>
      <xdr:row>4</xdr:row>
      <xdr:rowOff>159544</xdr:rowOff>
    </xdr:from>
    <xdr:to>
      <xdr:col>41</xdr:col>
      <xdr:colOff>1565365</xdr:colOff>
      <xdr:row>4</xdr:row>
      <xdr:rowOff>159544</xdr:rowOff>
    </xdr:to>
    <xdr:cxnSp macro="">
      <xdr:nvCxnSpPr>
        <xdr:cNvPr id="48" name="Straight Connector 47">
          <a:extLst>
            <a:ext uri="{FF2B5EF4-FFF2-40B4-BE49-F238E27FC236}">
              <a16:creationId xmlns:a16="http://schemas.microsoft.com/office/drawing/2014/main" id="{3CAC6F6A-89DF-4518-9662-C829AFB2FF66}"/>
            </a:ext>
          </a:extLst>
        </xdr:cNvPr>
        <xdr:cNvCxnSpPr/>
      </xdr:nvCxnSpPr>
      <xdr:spPr>
        <a:xfrm flipV="1">
          <a:off x="70858788" y="719138"/>
          <a:ext cx="548640"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816843</xdr:colOff>
      <xdr:row>4</xdr:row>
      <xdr:rowOff>161925</xdr:rowOff>
    </xdr:from>
    <xdr:to>
      <xdr:col>44</xdr:col>
      <xdr:colOff>1618562</xdr:colOff>
      <xdr:row>4</xdr:row>
      <xdr:rowOff>161925</xdr:rowOff>
    </xdr:to>
    <xdr:cxnSp macro="">
      <xdr:nvCxnSpPr>
        <xdr:cNvPr id="50" name="Straight Connector 49">
          <a:extLst>
            <a:ext uri="{FF2B5EF4-FFF2-40B4-BE49-F238E27FC236}">
              <a16:creationId xmlns:a16="http://schemas.microsoft.com/office/drawing/2014/main" id="{AC3EE4EB-015B-4369-B1CC-3ABC136630C6}"/>
            </a:ext>
          </a:extLst>
        </xdr:cNvPr>
        <xdr:cNvCxnSpPr/>
      </xdr:nvCxnSpPr>
      <xdr:spPr>
        <a:xfrm flipV="1">
          <a:off x="66811486" y="733425"/>
          <a:ext cx="801719"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46</xdr:col>
      <xdr:colOff>1390106</xdr:colOff>
      <xdr:row>4</xdr:row>
      <xdr:rowOff>166148</xdr:rowOff>
    </xdr:from>
    <xdr:to>
      <xdr:col>73</xdr:col>
      <xdr:colOff>1467395</xdr:colOff>
      <xdr:row>4</xdr:row>
      <xdr:rowOff>166148</xdr:rowOff>
    </xdr:to>
    <xdr:cxnSp macro="">
      <xdr:nvCxnSpPr>
        <xdr:cNvPr id="51" name="Straight Connector 50">
          <a:extLst>
            <a:ext uri="{FF2B5EF4-FFF2-40B4-BE49-F238E27FC236}">
              <a16:creationId xmlns:a16="http://schemas.microsoft.com/office/drawing/2014/main" id="{120041D2-E7CC-43E9-BBD9-F3936C1B785E}"/>
            </a:ext>
          </a:extLst>
        </xdr:cNvPr>
        <xdr:cNvCxnSpPr/>
      </xdr:nvCxnSpPr>
      <xdr:spPr>
        <a:xfrm flipV="1">
          <a:off x="76542356" y="725742"/>
          <a:ext cx="43154102"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322762</xdr:colOff>
      <xdr:row>4</xdr:row>
      <xdr:rowOff>165771</xdr:rowOff>
    </xdr:from>
    <xdr:to>
      <xdr:col>82</xdr:col>
      <xdr:colOff>1429043</xdr:colOff>
      <xdr:row>4</xdr:row>
      <xdr:rowOff>165771</xdr:rowOff>
    </xdr:to>
    <xdr:cxnSp macro="">
      <xdr:nvCxnSpPr>
        <xdr:cNvPr id="1030" name="Straight Connector 1029">
          <a:extLst>
            <a:ext uri="{FF2B5EF4-FFF2-40B4-BE49-F238E27FC236}">
              <a16:creationId xmlns:a16="http://schemas.microsoft.com/office/drawing/2014/main" id="{47E6D913-87E1-454E-9EDE-FD2337DD8BAB}"/>
            </a:ext>
          </a:extLst>
        </xdr:cNvPr>
        <xdr:cNvCxnSpPr/>
      </xdr:nvCxnSpPr>
      <xdr:spPr>
        <a:xfrm flipV="1">
          <a:off x="121897481" y="725365"/>
          <a:ext cx="10678906"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86</xdr:col>
      <xdr:colOff>629739</xdr:colOff>
      <xdr:row>4</xdr:row>
      <xdr:rowOff>161381</xdr:rowOff>
    </xdr:from>
    <xdr:to>
      <xdr:col>95</xdr:col>
      <xdr:colOff>1388487</xdr:colOff>
      <xdr:row>4</xdr:row>
      <xdr:rowOff>161381</xdr:rowOff>
    </xdr:to>
    <xdr:cxnSp macro="">
      <xdr:nvCxnSpPr>
        <xdr:cNvPr id="1039" name="Straight Connector 1038">
          <a:extLst>
            <a:ext uri="{FF2B5EF4-FFF2-40B4-BE49-F238E27FC236}">
              <a16:creationId xmlns:a16="http://schemas.microsoft.com/office/drawing/2014/main" id="{AD9C8C1D-1A96-4379-BB1F-33E636AD12E8}"/>
            </a:ext>
          </a:extLst>
        </xdr:cNvPr>
        <xdr:cNvCxnSpPr/>
      </xdr:nvCxnSpPr>
      <xdr:spPr>
        <a:xfrm flipV="1">
          <a:off x="136578703" y="732881"/>
          <a:ext cx="15087070"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98</xdr:col>
      <xdr:colOff>933878</xdr:colOff>
      <xdr:row>4</xdr:row>
      <xdr:rowOff>165531</xdr:rowOff>
    </xdr:from>
    <xdr:to>
      <xdr:col>102</xdr:col>
      <xdr:colOff>1391738</xdr:colOff>
      <xdr:row>4</xdr:row>
      <xdr:rowOff>165531</xdr:rowOff>
    </xdr:to>
    <xdr:cxnSp macro="">
      <xdr:nvCxnSpPr>
        <xdr:cNvPr id="1044" name="Straight Connector 1043">
          <a:extLst>
            <a:ext uri="{FF2B5EF4-FFF2-40B4-BE49-F238E27FC236}">
              <a16:creationId xmlns:a16="http://schemas.microsoft.com/office/drawing/2014/main" id="{189682C0-0783-4BF6-BC3F-4319C9F0B1D7}"/>
            </a:ext>
          </a:extLst>
        </xdr:cNvPr>
        <xdr:cNvCxnSpPr/>
      </xdr:nvCxnSpPr>
      <xdr:spPr>
        <a:xfrm>
          <a:off x="154726909" y="725125"/>
          <a:ext cx="6839610"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106</xdr:col>
      <xdr:colOff>576132</xdr:colOff>
      <xdr:row>4</xdr:row>
      <xdr:rowOff>168045</xdr:rowOff>
    </xdr:from>
    <xdr:to>
      <xdr:col>106</xdr:col>
      <xdr:colOff>1523116</xdr:colOff>
      <xdr:row>4</xdr:row>
      <xdr:rowOff>169477</xdr:rowOff>
    </xdr:to>
    <xdr:cxnSp macro="">
      <xdr:nvCxnSpPr>
        <xdr:cNvPr id="1049" name="Straight Connector 1048">
          <a:extLst>
            <a:ext uri="{FF2B5EF4-FFF2-40B4-BE49-F238E27FC236}">
              <a16:creationId xmlns:a16="http://schemas.microsoft.com/office/drawing/2014/main" id="{C28CBCFD-DD8A-486C-81C7-8D805419C884}"/>
            </a:ext>
          </a:extLst>
        </xdr:cNvPr>
        <xdr:cNvCxnSpPr/>
      </xdr:nvCxnSpPr>
      <xdr:spPr>
        <a:xfrm>
          <a:off x="165692007" y="727639"/>
          <a:ext cx="946984" cy="1432"/>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35547</xdr:colOff>
      <xdr:row>4</xdr:row>
      <xdr:rowOff>164711</xdr:rowOff>
    </xdr:from>
    <xdr:to>
      <xdr:col>128</xdr:col>
      <xdr:colOff>1424940</xdr:colOff>
      <xdr:row>4</xdr:row>
      <xdr:rowOff>164711</xdr:rowOff>
    </xdr:to>
    <xdr:cxnSp macro="">
      <xdr:nvCxnSpPr>
        <xdr:cNvPr id="1051" name="Straight Connector 1050">
          <a:extLst>
            <a:ext uri="{FF2B5EF4-FFF2-40B4-BE49-F238E27FC236}">
              <a16:creationId xmlns:a16="http://schemas.microsoft.com/office/drawing/2014/main" id="{C861334B-430A-4D47-AC52-4F5FD41DA40C}"/>
            </a:ext>
          </a:extLst>
        </xdr:cNvPr>
        <xdr:cNvCxnSpPr/>
      </xdr:nvCxnSpPr>
      <xdr:spPr>
        <a:xfrm>
          <a:off x="171687953" y="724305"/>
          <a:ext cx="28511831"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130</xdr:col>
      <xdr:colOff>1111687</xdr:colOff>
      <xdr:row>4</xdr:row>
      <xdr:rowOff>152601</xdr:rowOff>
    </xdr:from>
    <xdr:to>
      <xdr:col>132</xdr:col>
      <xdr:colOff>1435149</xdr:colOff>
      <xdr:row>4</xdr:row>
      <xdr:rowOff>153761</xdr:rowOff>
    </xdr:to>
    <xdr:cxnSp macro="">
      <xdr:nvCxnSpPr>
        <xdr:cNvPr id="1053" name="Straight Connector 1052">
          <a:extLst>
            <a:ext uri="{FF2B5EF4-FFF2-40B4-BE49-F238E27FC236}">
              <a16:creationId xmlns:a16="http://schemas.microsoft.com/office/drawing/2014/main" id="{0B10EB99-51E7-48D6-BC63-49E46BE48E54}"/>
            </a:ext>
          </a:extLst>
        </xdr:cNvPr>
        <xdr:cNvCxnSpPr/>
      </xdr:nvCxnSpPr>
      <xdr:spPr>
        <a:xfrm>
          <a:off x="194020151" y="724101"/>
          <a:ext cx="3507534" cy="116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135</xdr:col>
      <xdr:colOff>53497</xdr:colOff>
      <xdr:row>4</xdr:row>
      <xdr:rowOff>157162</xdr:rowOff>
    </xdr:from>
    <xdr:to>
      <xdr:col>139</xdr:col>
      <xdr:colOff>1436642</xdr:colOff>
      <xdr:row>4</xdr:row>
      <xdr:rowOff>157162</xdr:rowOff>
    </xdr:to>
    <xdr:cxnSp macro="">
      <xdr:nvCxnSpPr>
        <xdr:cNvPr id="1054" name="Straight Connector 1053">
          <a:extLst>
            <a:ext uri="{FF2B5EF4-FFF2-40B4-BE49-F238E27FC236}">
              <a16:creationId xmlns:a16="http://schemas.microsoft.com/office/drawing/2014/main" id="{CB4B6734-D776-41B7-9DAD-91B372ABC07D}"/>
            </a:ext>
          </a:extLst>
        </xdr:cNvPr>
        <xdr:cNvCxnSpPr/>
      </xdr:nvCxnSpPr>
      <xdr:spPr>
        <a:xfrm flipV="1">
          <a:off x="207115091" y="716756"/>
          <a:ext cx="7764895"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142</xdr:col>
      <xdr:colOff>1007326</xdr:colOff>
      <xdr:row>4</xdr:row>
      <xdr:rowOff>165191</xdr:rowOff>
    </xdr:from>
    <xdr:to>
      <xdr:col>145</xdr:col>
      <xdr:colOff>1805940</xdr:colOff>
      <xdr:row>4</xdr:row>
      <xdr:rowOff>165191</xdr:rowOff>
    </xdr:to>
    <xdr:cxnSp macro="">
      <xdr:nvCxnSpPr>
        <xdr:cNvPr id="1058" name="Straight Connector 1057">
          <a:extLst>
            <a:ext uri="{FF2B5EF4-FFF2-40B4-BE49-F238E27FC236}">
              <a16:creationId xmlns:a16="http://schemas.microsoft.com/office/drawing/2014/main" id="{8E5F9AC7-7369-40C4-9A69-CE12E518C2B5}"/>
            </a:ext>
          </a:extLst>
        </xdr:cNvPr>
        <xdr:cNvCxnSpPr/>
      </xdr:nvCxnSpPr>
      <xdr:spPr>
        <a:xfrm flipV="1">
          <a:off x="217565005" y="736691"/>
          <a:ext cx="8282542"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5013</xdr:colOff>
      <xdr:row>4</xdr:row>
      <xdr:rowOff>3809</xdr:rowOff>
    </xdr:from>
    <xdr:to>
      <xdr:col>15</xdr:col>
      <xdr:colOff>21227</xdr:colOff>
      <xdr:row>5</xdr:row>
      <xdr:rowOff>0</xdr:rowOff>
    </xdr:to>
    <xdr:sp macro="" textlink="">
      <xdr:nvSpPr>
        <xdr:cNvPr id="1062" name="Rectangle: Rounded Corners 1061">
          <a:extLst>
            <a:ext uri="{FF2B5EF4-FFF2-40B4-BE49-F238E27FC236}">
              <a16:creationId xmlns:a16="http://schemas.microsoft.com/office/drawing/2014/main" id="{781758C0-A2AB-49C1-80D9-10A5BFE62E23}"/>
            </a:ext>
          </a:extLst>
        </xdr:cNvPr>
        <xdr:cNvSpPr/>
      </xdr:nvSpPr>
      <xdr:spPr>
        <a:xfrm>
          <a:off x="6416842" y="565283"/>
          <a:ext cx="7190043" cy="281941"/>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solidFill>
              <a:schemeClr val="accent2">
                <a:lumMod val="50000"/>
              </a:schemeClr>
            </a:solidFill>
          </a:endParaRPr>
        </a:p>
      </xdr:txBody>
    </xdr:sp>
    <xdr:clientData/>
  </xdr:twoCellAnchor>
  <xdr:twoCellAnchor>
    <xdr:from>
      <xdr:col>10</xdr:col>
      <xdr:colOff>130084</xdr:colOff>
      <xdr:row>4</xdr:row>
      <xdr:rowOff>147977</xdr:rowOff>
    </xdr:from>
    <xdr:to>
      <xdr:col>10</xdr:col>
      <xdr:colOff>359419</xdr:colOff>
      <xdr:row>4</xdr:row>
      <xdr:rowOff>147977</xdr:rowOff>
    </xdr:to>
    <xdr:cxnSp macro="">
      <xdr:nvCxnSpPr>
        <xdr:cNvPr id="1067" name="Straight Connector 1066">
          <a:extLst>
            <a:ext uri="{FF2B5EF4-FFF2-40B4-BE49-F238E27FC236}">
              <a16:creationId xmlns:a16="http://schemas.microsoft.com/office/drawing/2014/main" id="{584FAF42-5D36-4D45-BFA2-D5E67A0815E5}"/>
            </a:ext>
          </a:extLst>
        </xdr:cNvPr>
        <xdr:cNvCxnSpPr/>
      </xdr:nvCxnSpPr>
      <xdr:spPr>
        <a:xfrm>
          <a:off x="6523740" y="707571"/>
          <a:ext cx="229335"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1260690</xdr:colOff>
      <xdr:row>4</xdr:row>
      <xdr:rowOff>144440</xdr:rowOff>
    </xdr:from>
    <xdr:to>
      <xdr:col>14</xdr:col>
      <xdr:colOff>1448752</xdr:colOff>
      <xdr:row>4</xdr:row>
      <xdr:rowOff>144780</xdr:rowOff>
    </xdr:to>
    <xdr:cxnSp macro="">
      <xdr:nvCxnSpPr>
        <xdr:cNvPr id="1068" name="Straight Connector 1067">
          <a:extLst>
            <a:ext uri="{FF2B5EF4-FFF2-40B4-BE49-F238E27FC236}">
              <a16:creationId xmlns:a16="http://schemas.microsoft.com/office/drawing/2014/main" id="{98A851AC-D12E-428D-820E-63031CDFEC3B}"/>
            </a:ext>
          </a:extLst>
        </xdr:cNvPr>
        <xdr:cNvCxnSpPr/>
      </xdr:nvCxnSpPr>
      <xdr:spPr>
        <a:xfrm>
          <a:off x="9321221" y="704034"/>
          <a:ext cx="7355625" cy="34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57150</xdr:colOff>
      <xdr:row>0</xdr:row>
      <xdr:rowOff>0</xdr:rowOff>
    </xdr:from>
    <xdr:to>
      <xdr:col>2</xdr:col>
      <xdr:colOff>958215</xdr:colOff>
      <xdr:row>3</xdr:row>
      <xdr:rowOff>20286</xdr:rowOff>
    </xdr:to>
    <xdr:pic>
      <xdr:nvPicPr>
        <xdr:cNvPr id="1071" name="Picture 1070">
          <a:extLst>
            <a:ext uri="{FF2B5EF4-FFF2-40B4-BE49-F238E27FC236}">
              <a16:creationId xmlns:a16="http://schemas.microsoft.com/office/drawing/2014/main" id="{0D4CA464-5E24-43FA-8EA8-A4D3036E5209}"/>
            </a:ext>
          </a:extLst>
        </xdr:cNvPr>
        <xdr:cNvPicPr>
          <a:picLocks noChangeAspect="1"/>
        </xdr:cNvPicPr>
      </xdr:nvPicPr>
      <xdr:blipFill rotWithShape="1">
        <a:blip xmlns:r="http://schemas.openxmlformats.org/officeDocument/2006/relationships" r:embed="rId1"/>
        <a:srcRect t="8510" b="9993"/>
        <a:stretch>
          <a:fillRect/>
        </a:stretch>
      </xdr:blipFill>
      <xdr:spPr>
        <a:xfrm>
          <a:off x="152400" y="0"/>
          <a:ext cx="901065" cy="525111"/>
        </a:xfrm>
        <a:prstGeom prst="rect">
          <a:avLst/>
        </a:prstGeom>
      </xdr:spPr>
    </xdr:pic>
    <xdr:clientData/>
  </xdr:twoCellAnchor>
  <xdr:twoCellAnchor>
    <xdr:from>
      <xdr:col>2</xdr:col>
      <xdr:colOff>28575</xdr:colOff>
      <xdr:row>4</xdr:row>
      <xdr:rowOff>1</xdr:rowOff>
    </xdr:from>
    <xdr:to>
      <xdr:col>4</xdr:col>
      <xdr:colOff>3724275</xdr:colOff>
      <xdr:row>5</xdr:row>
      <xdr:rowOff>1</xdr:rowOff>
    </xdr:to>
    <xdr:sp macro="" textlink="">
      <xdr:nvSpPr>
        <xdr:cNvPr id="6" name="Rectangle: Rounded Corners 5">
          <a:extLst>
            <a:ext uri="{FF2B5EF4-FFF2-40B4-BE49-F238E27FC236}">
              <a16:creationId xmlns:a16="http://schemas.microsoft.com/office/drawing/2014/main" id="{6AA79A1D-0749-42F8-B99C-8F4C28AA7FFC}"/>
            </a:ext>
          </a:extLst>
        </xdr:cNvPr>
        <xdr:cNvSpPr/>
      </xdr:nvSpPr>
      <xdr:spPr>
        <a:xfrm>
          <a:off x="123825" y="561976"/>
          <a:ext cx="9620250" cy="285750"/>
        </a:xfrm>
        <a:prstGeom prst="roundRect">
          <a:avLst/>
        </a:prstGeom>
        <a:solidFill>
          <a:schemeClr val="accent2">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en-GB" sz="1100">
              <a:solidFill>
                <a:srgbClr val="FFC000"/>
              </a:solidFill>
            </a:rPr>
            <a:t>          </a:t>
          </a:r>
          <a:endParaRPr lang="en-GB" sz="1600" b="1">
            <a:solidFill>
              <a:schemeClr val="accent2">
                <a:lumMod val="75000"/>
              </a:schemeClr>
            </a:solidFill>
          </a:endParaRPr>
        </a:p>
      </xdr:txBody>
    </xdr:sp>
    <xdr:clientData/>
  </xdr:twoCellAnchor>
  <xdr:twoCellAnchor>
    <xdr:from>
      <xdr:col>2</xdr:col>
      <xdr:colOff>123825</xdr:colOff>
      <xdr:row>4</xdr:row>
      <xdr:rowOff>152400</xdr:rowOff>
    </xdr:from>
    <xdr:to>
      <xdr:col>2</xdr:col>
      <xdr:colOff>345540</xdr:colOff>
      <xdr:row>4</xdr:row>
      <xdr:rowOff>152400</xdr:rowOff>
    </xdr:to>
    <xdr:cxnSp macro="">
      <xdr:nvCxnSpPr>
        <xdr:cNvPr id="7" name="Straight Connector 6">
          <a:extLst>
            <a:ext uri="{FF2B5EF4-FFF2-40B4-BE49-F238E27FC236}">
              <a16:creationId xmlns:a16="http://schemas.microsoft.com/office/drawing/2014/main" id="{198A5297-1EC4-4C47-AFD9-4CB1459C6C02}"/>
            </a:ext>
          </a:extLst>
        </xdr:cNvPr>
        <xdr:cNvCxnSpPr/>
      </xdr:nvCxnSpPr>
      <xdr:spPr>
        <a:xfrm>
          <a:off x="219075" y="714375"/>
          <a:ext cx="221715"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2413932</xdr:colOff>
      <xdr:row>4</xdr:row>
      <xdr:rowOff>152400</xdr:rowOff>
    </xdr:from>
    <xdr:to>
      <xdr:col>4</xdr:col>
      <xdr:colOff>3629736</xdr:colOff>
      <xdr:row>4</xdr:row>
      <xdr:rowOff>152400</xdr:rowOff>
    </xdr:to>
    <xdr:cxnSp macro="">
      <xdr:nvCxnSpPr>
        <xdr:cNvPr id="10" name="Straight Connector 9">
          <a:extLst>
            <a:ext uri="{FF2B5EF4-FFF2-40B4-BE49-F238E27FC236}">
              <a16:creationId xmlns:a16="http://schemas.microsoft.com/office/drawing/2014/main" id="{05B040B7-FF64-4208-A375-3F545976C947}"/>
            </a:ext>
          </a:extLst>
        </xdr:cNvPr>
        <xdr:cNvCxnSpPr/>
      </xdr:nvCxnSpPr>
      <xdr:spPr>
        <a:xfrm>
          <a:off x="2509182" y="714375"/>
          <a:ext cx="7140354"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95250</xdr:colOff>
      <xdr:row>4</xdr:row>
      <xdr:rowOff>150019</xdr:rowOff>
    </xdr:from>
    <xdr:to>
      <xdr:col>21</xdr:col>
      <xdr:colOff>307440</xdr:colOff>
      <xdr:row>4</xdr:row>
      <xdr:rowOff>150019</xdr:rowOff>
    </xdr:to>
    <xdr:cxnSp macro="">
      <xdr:nvCxnSpPr>
        <xdr:cNvPr id="44" name="Straight Connector 43">
          <a:extLst>
            <a:ext uri="{FF2B5EF4-FFF2-40B4-BE49-F238E27FC236}">
              <a16:creationId xmlns:a16="http://schemas.microsoft.com/office/drawing/2014/main" id="{9C8EBFA5-DDA5-4440-8A3D-F7B18DB33EE4}"/>
            </a:ext>
          </a:extLst>
        </xdr:cNvPr>
        <xdr:cNvCxnSpPr/>
      </xdr:nvCxnSpPr>
      <xdr:spPr>
        <a:xfrm>
          <a:off x="38490525" y="711994"/>
          <a:ext cx="212190" cy="0"/>
        </a:xfrm>
        <a:prstGeom prst="line">
          <a:avLst/>
        </a:prstGeom>
        <a:ln w="28575">
          <a:solidFill>
            <a:schemeClr val="accent2">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76200</xdr:colOff>
      <xdr:row>1</xdr:row>
      <xdr:rowOff>152399</xdr:rowOff>
    </xdr:from>
    <xdr:ext cx="2514600" cy="904875"/>
    <xdr:pic>
      <xdr:nvPicPr>
        <xdr:cNvPr id="2" name="Picture 1" descr="Cimandis Logo with Strapline">
          <a:hlinkClick xmlns:r="http://schemas.openxmlformats.org/officeDocument/2006/relationships" r:id="r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066800" y="335279"/>
          <a:ext cx="2514600" cy="904875"/>
        </a:xfrm>
        <a:prstGeom prst="rect">
          <a:avLst/>
        </a:prstGeom>
        <a:noFill/>
        <a:ln>
          <a:no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15239</xdr:colOff>
      <xdr:row>0</xdr:row>
      <xdr:rowOff>0</xdr:rowOff>
    </xdr:from>
    <xdr:to>
      <xdr:col>1</xdr:col>
      <xdr:colOff>2441598</xdr:colOff>
      <xdr:row>5</xdr:row>
      <xdr:rowOff>87630</xdr:rowOff>
    </xdr:to>
    <xdr:pic>
      <xdr:nvPicPr>
        <xdr:cNvPr id="4" name="Picture 3">
          <a:extLst>
            <a:ext uri="{FF2B5EF4-FFF2-40B4-BE49-F238E27FC236}">
              <a16:creationId xmlns:a16="http://schemas.microsoft.com/office/drawing/2014/main" id="{BE8FAB10-CF35-82B7-4ED9-C0F05546D727}"/>
            </a:ext>
          </a:extLst>
        </xdr:cNvPr>
        <xdr:cNvPicPr>
          <a:picLocks noChangeAspect="1"/>
        </xdr:cNvPicPr>
      </xdr:nvPicPr>
      <xdr:blipFill>
        <a:blip xmlns:r="http://schemas.openxmlformats.org/officeDocument/2006/relationships" r:embed="rId1"/>
        <a:stretch>
          <a:fillRect/>
        </a:stretch>
      </xdr:blipFill>
      <xdr:spPr>
        <a:xfrm>
          <a:off x="1005839" y="0"/>
          <a:ext cx="2426359" cy="15849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795130</xdr:colOff>
      <xdr:row>0</xdr:row>
      <xdr:rowOff>66261</xdr:rowOff>
    </xdr:from>
    <xdr:to>
      <xdr:col>14</xdr:col>
      <xdr:colOff>22161</xdr:colOff>
      <xdr:row>7</xdr:row>
      <xdr:rowOff>39757</xdr:rowOff>
    </xdr:to>
    <xdr:pic>
      <xdr:nvPicPr>
        <xdr:cNvPr id="5" name="Picture 4">
          <a:extLst>
            <a:ext uri="{FF2B5EF4-FFF2-40B4-BE49-F238E27FC236}">
              <a16:creationId xmlns:a16="http://schemas.microsoft.com/office/drawing/2014/main" id="{9BFADD47-C17E-85C0-7A4B-A57CB0BAE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7130" y="66261"/>
          <a:ext cx="2255153" cy="1258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123825</xdr:rowOff>
    </xdr:from>
    <xdr:ext cx="2762250" cy="514350"/>
    <xdr:pic>
      <xdr:nvPicPr>
        <xdr:cNvPr id="2" name="Picture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23825"/>
          <a:ext cx="27622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5</xdr:col>
      <xdr:colOff>1594485</xdr:colOff>
      <xdr:row>0</xdr:row>
      <xdr:rowOff>1</xdr:rowOff>
    </xdr:from>
    <xdr:ext cx="1735455" cy="788038"/>
    <xdr:pic>
      <xdr:nvPicPr>
        <xdr:cNvPr id="2" name="Picture 2">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78365" y="1"/>
          <a:ext cx="1735455" cy="7880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DC79A46-4006-4686-93C0-563DC36BF8F7}" name="Table1" displayName="Table1" ref="B2:E15" totalsRowShown="0" headerRowDxfId="77" dataDxfId="76">
  <autoFilter ref="B2:E15" xr:uid="{4DC79A46-4006-4686-93C0-563DC36BF8F7}"/>
  <tableColumns count="4">
    <tableColumn id="1" xr3:uid="{4B0F949B-8DF0-4EE5-8DD9-250B2DDFCA63}" name="Date" dataDxfId="75"/>
    <tableColumn id="4" xr3:uid="{597B7114-199C-4157-A36C-8B6D53B62E0D}" name="Version" dataDxfId="74"/>
    <tableColumn id="2" xr3:uid="{2519792D-D066-4564-A68D-312D90AC369A}" name="Sheet" dataDxfId="73"/>
    <tableColumn id="3" xr3:uid="{E843C99F-7C26-475A-BF8F-88CFB961D3DF}" name="Change Summary" dataDxfId="72"/>
  </tableColumns>
  <tableStyleInfo name="TableStyleMedium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3510-BCF0-4BF4-BD6A-A5537EDF2BEF}">
  <sheetPr codeName="Sheet1">
    <tabColor rgb="FFFF0000"/>
  </sheetPr>
  <dimension ref="C4:W7"/>
  <sheetViews>
    <sheetView showGridLines="0" tabSelected="1" workbookViewId="0">
      <selection activeCell="D13" sqref="D13"/>
    </sheetView>
  </sheetViews>
  <sheetFormatPr defaultRowHeight="14.4"/>
  <sheetData>
    <row r="4" spans="3:23" ht="58.95" customHeight="1">
      <c r="C4" s="166"/>
      <c r="D4" s="166"/>
      <c r="E4" s="166"/>
      <c r="F4" s="166"/>
      <c r="G4" s="166"/>
      <c r="H4" s="166"/>
      <c r="I4" s="166"/>
      <c r="J4" s="166"/>
      <c r="K4" s="166"/>
      <c r="L4" s="166"/>
      <c r="M4" s="166"/>
      <c r="N4" s="166"/>
      <c r="O4" s="166"/>
      <c r="P4" s="166"/>
      <c r="Q4" s="166"/>
      <c r="R4" s="166"/>
      <c r="S4" s="166"/>
      <c r="T4" s="166"/>
      <c r="U4" s="166"/>
      <c r="V4" s="166"/>
      <c r="W4" s="166"/>
    </row>
    <row r="5" spans="3:23" ht="86.4" customHeight="1">
      <c r="C5" s="166"/>
      <c r="D5" s="166"/>
      <c r="E5" s="166"/>
      <c r="F5" s="166"/>
      <c r="G5" s="166"/>
      <c r="H5" s="166"/>
      <c r="I5" s="166"/>
      <c r="J5" s="166"/>
      <c r="K5" s="166"/>
      <c r="L5" s="166"/>
      <c r="M5" s="166"/>
      <c r="N5" s="166"/>
      <c r="O5" s="166"/>
      <c r="P5" s="166"/>
      <c r="Q5" s="166"/>
    </row>
    <row r="6" spans="3:23" ht="64.2" customHeight="1">
      <c r="C6" s="166"/>
      <c r="D6" s="166"/>
      <c r="E6" s="166"/>
      <c r="F6" s="166"/>
      <c r="G6" s="166"/>
      <c r="H6" s="166"/>
      <c r="I6" s="166"/>
      <c r="J6" s="166"/>
      <c r="K6" s="166"/>
      <c r="L6" s="166"/>
      <c r="M6" s="166"/>
      <c r="N6" s="166"/>
      <c r="O6" s="166"/>
      <c r="P6" s="166"/>
      <c r="Q6" s="166"/>
    </row>
    <row r="7" spans="3:23" ht="64.95" customHeight="1">
      <c r="C7" s="166"/>
      <c r="D7" s="166"/>
      <c r="E7" s="166"/>
      <c r="F7" s="166"/>
      <c r="G7" s="166"/>
      <c r="H7" s="166"/>
      <c r="I7" s="166"/>
      <c r="J7" s="166"/>
      <c r="K7" s="166"/>
      <c r="L7" s="166"/>
      <c r="M7" s="166"/>
      <c r="N7" s="166"/>
      <c r="O7" s="166"/>
      <c r="P7" s="166"/>
      <c r="Q7" s="166"/>
    </row>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9900"/>
  </sheetPr>
  <dimension ref="A1:FD106"/>
  <sheetViews>
    <sheetView showGridLines="0" topLeftCell="A2" zoomScale="80" zoomScaleNormal="80" workbookViewId="0">
      <pane ySplit="6" topLeftCell="A8" activePane="bottomLeft" state="frozen"/>
      <selection activeCell="A2" sqref="A2"/>
      <selection pane="bottomLeft" activeCell="C9" sqref="C9"/>
    </sheetView>
  </sheetViews>
  <sheetFormatPr defaultColWidth="0" defaultRowHeight="17.399999999999999" zeroHeight="1"/>
  <cols>
    <col min="1" max="1" width="1.44140625" style="163" customWidth="1"/>
    <col min="2" max="2" width="9.88671875" style="163" hidden="1" customWidth="1"/>
    <col min="3" max="3" width="37.5546875" style="163" customWidth="1"/>
    <col min="4" max="4" width="48.88671875" style="163" customWidth="1"/>
    <col min="5" max="5" width="54.5546875" style="163" customWidth="1"/>
    <col min="6" max="6" width="2.33203125" style="163" customWidth="1"/>
    <col min="7" max="7" width="26.6640625" style="163" customWidth="1"/>
    <col min="8" max="8" width="26.6640625" style="172" customWidth="1"/>
    <col min="9" max="9" width="35.6640625" style="172" customWidth="1"/>
    <col min="10" max="10" width="2.33203125" style="172" customWidth="1"/>
    <col min="11" max="12" width="24.33203125" style="172" customWidth="1"/>
    <col min="13" max="13" width="20.5546875" style="172" customWidth="1"/>
    <col min="14" max="14" width="55.6640625" style="172" customWidth="1"/>
    <col min="15" max="15" width="24.33203125" style="172" customWidth="1"/>
    <col min="16" max="16" width="2.33203125" style="172" customWidth="1"/>
    <col min="17" max="18" width="24.33203125" style="172" customWidth="1"/>
    <col min="19" max="20" width="55.6640625" style="172" customWidth="1"/>
    <col min="21" max="21" width="2.33203125" style="172" customWidth="1"/>
    <col min="22" max="24" width="44.109375" style="172" customWidth="1"/>
    <col min="25" max="32" width="20.33203125" style="172" customWidth="1"/>
    <col min="33" max="33" width="33" style="172" customWidth="1"/>
    <col min="34" max="37" width="20.33203125" style="172" customWidth="1"/>
    <col min="38" max="39" width="44.109375" style="172" customWidth="1"/>
    <col min="40" max="40" width="2.33203125" style="172" customWidth="1"/>
    <col min="41" max="41" width="23.88671875" style="172" customWidth="1"/>
    <col min="42" max="42" width="23.5546875" style="172" customWidth="1"/>
    <col min="43" max="43" width="2.33203125" style="172" customWidth="1"/>
    <col min="44" max="45" width="24.5546875" style="172" customWidth="1"/>
    <col min="46" max="46" width="2.33203125" style="172" customWidth="1"/>
    <col min="47" max="74" width="23.33203125" style="172" customWidth="1"/>
    <col min="75" max="75" width="2.33203125" style="172" customWidth="1"/>
    <col min="76" max="83" width="23.33203125" style="172" customWidth="1"/>
    <col min="84" max="84" width="2.33203125" style="172" customWidth="1"/>
    <col min="85" max="96" width="23.33203125" style="172" customWidth="1"/>
    <col min="97" max="97" width="2.33203125" style="172" customWidth="1"/>
    <col min="98" max="103" width="23.33203125" style="172" customWidth="1"/>
    <col min="104" max="104" width="2.33203125" style="172" customWidth="1"/>
    <col min="105" max="107" width="23.33203125" style="172" customWidth="1"/>
    <col min="108" max="108" width="2.33203125" style="172" customWidth="1"/>
    <col min="109" max="129" width="23.33203125" style="172" customWidth="1"/>
    <col min="130" max="130" width="2.33203125" style="172" customWidth="1"/>
    <col min="131" max="133" width="23.33203125" style="172" customWidth="1"/>
    <col min="134" max="134" width="2.33203125" style="172" customWidth="1"/>
    <col min="135" max="140" width="23.33203125" style="172" customWidth="1"/>
    <col min="141" max="141" width="2.33203125" style="172" customWidth="1"/>
    <col min="142" max="143" width="24.6640625" style="172" customWidth="1"/>
    <col min="144" max="144" width="47.5546875" style="172" customWidth="1"/>
    <col min="145" max="145" width="36.6640625" style="172" customWidth="1"/>
    <col min="146" max="146" width="28.6640625" style="172" customWidth="1"/>
    <col min="147" max="147" width="2.33203125" style="172" customWidth="1"/>
    <col min="148" max="148" width="1.109375" style="172" customWidth="1"/>
    <col min="149" max="149" width="8.88671875" style="172" customWidth="1"/>
    <col min="150" max="160" width="0" style="172" hidden="1" customWidth="1"/>
    <col min="161" max="16384" width="8.88671875" style="172" hidden="1"/>
  </cols>
  <sheetData>
    <row r="1" spans="1:149" s="168" customFormat="1" ht="28.95" hidden="1" customHeight="1">
      <c r="A1" s="176"/>
      <c r="B1" s="176"/>
      <c r="C1" s="176"/>
      <c r="D1" s="176"/>
      <c r="E1" s="176"/>
      <c r="F1" s="176"/>
      <c r="G1" s="176">
        <v>1</v>
      </c>
      <c r="H1" s="168">
        <f>G1+1</f>
        <v>2</v>
      </c>
      <c r="I1" s="168">
        <f t="shared" ref="I1:BY1" si="0">H1+1</f>
        <v>3</v>
      </c>
      <c r="J1" s="168">
        <f t="shared" si="0"/>
        <v>4</v>
      </c>
      <c r="K1" s="168">
        <f>EQ1+1</f>
        <v>2</v>
      </c>
      <c r="L1" s="168">
        <f>K1+1</f>
        <v>3</v>
      </c>
      <c r="M1" s="168">
        <f>L1+1</f>
        <v>4</v>
      </c>
      <c r="N1" s="168">
        <f>M1+1</f>
        <v>5</v>
      </c>
      <c r="O1" s="168">
        <f>N1+1</f>
        <v>6</v>
      </c>
      <c r="P1" s="168">
        <f t="shared" si="0"/>
        <v>7</v>
      </c>
      <c r="Q1" s="168">
        <f>J1+1</f>
        <v>5</v>
      </c>
      <c r="R1" s="169">
        <f t="shared" si="0"/>
        <v>6</v>
      </c>
      <c r="S1" s="170">
        <f t="shared" si="0"/>
        <v>7</v>
      </c>
      <c r="T1" s="170">
        <f t="shared" si="0"/>
        <v>8</v>
      </c>
      <c r="U1" s="168">
        <f t="shared" si="0"/>
        <v>9</v>
      </c>
      <c r="V1" s="168" t="e">
        <f>#REF!+1</f>
        <v>#REF!</v>
      </c>
      <c r="W1" s="168" t="e">
        <f t="shared" si="0"/>
        <v>#REF!</v>
      </c>
      <c r="X1" s="168" t="e">
        <f t="shared" si="0"/>
        <v>#REF!</v>
      </c>
      <c r="Y1" s="168" t="e">
        <f t="shared" si="0"/>
        <v>#REF!</v>
      </c>
      <c r="Z1" s="168" t="e">
        <f t="shared" si="0"/>
        <v>#REF!</v>
      </c>
      <c r="AA1" s="168" t="e">
        <f t="shared" si="0"/>
        <v>#REF!</v>
      </c>
      <c r="AB1" s="168" t="e">
        <f t="shared" si="0"/>
        <v>#REF!</v>
      </c>
      <c r="AC1" s="168" t="e">
        <f>AB1+1</f>
        <v>#REF!</v>
      </c>
      <c r="AD1" s="168" t="e">
        <f t="shared" si="0"/>
        <v>#REF!</v>
      </c>
      <c r="AE1" s="168" t="e">
        <f t="shared" si="0"/>
        <v>#REF!</v>
      </c>
      <c r="AF1" s="168" t="e">
        <f t="shared" si="0"/>
        <v>#REF!</v>
      </c>
      <c r="AG1" s="168" t="e">
        <f t="shared" si="0"/>
        <v>#REF!</v>
      </c>
      <c r="AH1" s="168" t="e">
        <f t="shared" si="0"/>
        <v>#REF!</v>
      </c>
      <c r="AI1" s="168" t="e">
        <f t="shared" si="0"/>
        <v>#REF!</v>
      </c>
      <c r="AJ1" s="168" t="e">
        <f t="shared" si="0"/>
        <v>#REF!</v>
      </c>
      <c r="AK1" s="168" t="e">
        <f t="shared" si="0"/>
        <v>#REF!</v>
      </c>
      <c r="AL1" s="168" t="e">
        <f t="shared" si="0"/>
        <v>#REF!</v>
      </c>
      <c r="AM1" s="168" t="e">
        <f t="shared" si="0"/>
        <v>#REF!</v>
      </c>
      <c r="AN1" s="168" t="e">
        <f t="shared" si="0"/>
        <v>#REF!</v>
      </c>
      <c r="AO1" s="168" t="e">
        <f t="shared" si="0"/>
        <v>#REF!</v>
      </c>
      <c r="AP1" s="168" t="e">
        <f t="shared" si="0"/>
        <v>#REF!</v>
      </c>
      <c r="AQ1" s="168" t="e">
        <f t="shared" si="0"/>
        <v>#REF!</v>
      </c>
      <c r="AR1" s="168" t="e">
        <f t="shared" si="0"/>
        <v>#REF!</v>
      </c>
      <c r="AS1" s="168" t="e">
        <f t="shared" si="0"/>
        <v>#REF!</v>
      </c>
      <c r="AT1" s="168" t="e">
        <f t="shared" si="0"/>
        <v>#REF!</v>
      </c>
      <c r="AU1" s="168" t="e">
        <f t="shared" si="0"/>
        <v>#REF!</v>
      </c>
      <c r="AV1" s="168" t="e">
        <f t="shared" si="0"/>
        <v>#REF!</v>
      </c>
      <c r="AW1" s="168" t="e">
        <f t="shared" si="0"/>
        <v>#REF!</v>
      </c>
      <c r="AX1" s="168" t="e">
        <f t="shared" si="0"/>
        <v>#REF!</v>
      </c>
      <c r="AY1" s="168" t="e">
        <f t="shared" si="0"/>
        <v>#REF!</v>
      </c>
      <c r="AZ1" s="168" t="e">
        <f t="shared" si="0"/>
        <v>#REF!</v>
      </c>
      <c r="BA1" s="168" t="e">
        <f t="shared" si="0"/>
        <v>#REF!</v>
      </c>
      <c r="BB1" s="168" t="e">
        <f t="shared" si="0"/>
        <v>#REF!</v>
      </c>
      <c r="BC1" s="168" t="e">
        <f t="shared" si="0"/>
        <v>#REF!</v>
      </c>
      <c r="BD1" s="168" t="e">
        <f t="shared" si="0"/>
        <v>#REF!</v>
      </c>
      <c r="BE1" s="168" t="e">
        <f t="shared" si="0"/>
        <v>#REF!</v>
      </c>
      <c r="BF1" s="168" t="e">
        <f>BE1+1</f>
        <v>#REF!</v>
      </c>
      <c r="BI1" s="168" t="e">
        <f>BF1+1</f>
        <v>#REF!</v>
      </c>
      <c r="BJ1" s="168" t="e">
        <f t="shared" si="0"/>
        <v>#REF!</v>
      </c>
      <c r="BK1" s="168" t="e">
        <f t="shared" si="0"/>
        <v>#REF!</v>
      </c>
      <c r="BL1" s="168" t="e">
        <f t="shared" si="0"/>
        <v>#REF!</v>
      </c>
      <c r="BM1" s="168" t="e">
        <f t="shared" si="0"/>
        <v>#REF!</v>
      </c>
      <c r="BN1" s="168" t="e">
        <f t="shared" si="0"/>
        <v>#REF!</v>
      </c>
      <c r="BO1" s="168" t="e">
        <f t="shared" si="0"/>
        <v>#REF!</v>
      </c>
      <c r="BP1" s="168" t="e">
        <f t="shared" si="0"/>
        <v>#REF!</v>
      </c>
      <c r="BQ1" s="168" t="e">
        <f t="shared" si="0"/>
        <v>#REF!</v>
      </c>
      <c r="BR1" s="168" t="e">
        <f t="shared" si="0"/>
        <v>#REF!</v>
      </c>
      <c r="BS1" s="168" t="e">
        <f t="shared" si="0"/>
        <v>#REF!</v>
      </c>
      <c r="BT1" s="168" t="e">
        <f t="shared" si="0"/>
        <v>#REF!</v>
      </c>
      <c r="BU1" s="168" t="e">
        <f t="shared" si="0"/>
        <v>#REF!</v>
      </c>
      <c r="BV1" s="168" t="e">
        <f t="shared" si="0"/>
        <v>#REF!</v>
      </c>
      <c r="BW1" s="168" t="e">
        <f t="shared" si="0"/>
        <v>#REF!</v>
      </c>
      <c r="BX1" s="168" t="e">
        <f t="shared" si="0"/>
        <v>#REF!</v>
      </c>
      <c r="BY1" s="168" t="e">
        <f t="shared" si="0"/>
        <v>#REF!</v>
      </c>
      <c r="BZ1" s="168" t="e">
        <f t="shared" ref="BZ1:EK1" si="1">BY1+1</f>
        <v>#REF!</v>
      </c>
      <c r="CA1" s="168" t="e">
        <f t="shared" si="1"/>
        <v>#REF!</v>
      </c>
      <c r="CB1" s="168" t="e">
        <f t="shared" si="1"/>
        <v>#REF!</v>
      </c>
      <c r="CC1" s="168" t="e">
        <f t="shared" si="1"/>
        <v>#REF!</v>
      </c>
      <c r="CD1" s="168" t="e">
        <f t="shared" si="1"/>
        <v>#REF!</v>
      </c>
      <c r="CE1" s="168" t="e">
        <f t="shared" si="1"/>
        <v>#REF!</v>
      </c>
      <c r="CF1" s="168" t="e">
        <f t="shared" si="1"/>
        <v>#REF!</v>
      </c>
      <c r="CG1" s="168" t="e">
        <f t="shared" si="1"/>
        <v>#REF!</v>
      </c>
      <c r="CH1" s="168" t="e">
        <f t="shared" si="1"/>
        <v>#REF!</v>
      </c>
      <c r="CI1" s="168" t="e">
        <f t="shared" si="1"/>
        <v>#REF!</v>
      </c>
      <c r="CJ1" s="168" t="e">
        <f t="shared" si="1"/>
        <v>#REF!</v>
      </c>
      <c r="CK1" s="168" t="e">
        <f t="shared" si="1"/>
        <v>#REF!</v>
      </c>
      <c r="CL1" s="168" t="e">
        <f t="shared" si="1"/>
        <v>#REF!</v>
      </c>
      <c r="CM1" s="168" t="e">
        <f t="shared" si="1"/>
        <v>#REF!</v>
      </c>
      <c r="CN1" s="168" t="e">
        <f t="shared" si="1"/>
        <v>#REF!</v>
      </c>
      <c r="CO1" s="168" t="e">
        <f t="shared" si="1"/>
        <v>#REF!</v>
      </c>
      <c r="CP1" s="168" t="e">
        <f t="shared" si="1"/>
        <v>#REF!</v>
      </c>
      <c r="CQ1" s="168" t="e">
        <f t="shared" si="1"/>
        <v>#REF!</v>
      </c>
      <c r="CR1" s="168" t="e">
        <f t="shared" si="1"/>
        <v>#REF!</v>
      </c>
      <c r="CS1" s="168" t="e">
        <f t="shared" si="1"/>
        <v>#REF!</v>
      </c>
      <c r="CT1" s="168" t="e">
        <f t="shared" si="1"/>
        <v>#REF!</v>
      </c>
      <c r="CU1" s="168" t="e">
        <f t="shared" si="1"/>
        <v>#REF!</v>
      </c>
      <c r="CV1" s="168" t="e">
        <f t="shared" si="1"/>
        <v>#REF!</v>
      </c>
      <c r="CW1" s="168" t="e">
        <f t="shared" si="1"/>
        <v>#REF!</v>
      </c>
      <c r="CX1" s="168" t="e">
        <f t="shared" si="1"/>
        <v>#REF!</v>
      </c>
      <c r="CY1" s="168" t="e">
        <f t="shared" si="1"/>
        <v>#REF!</v>
      </c>
      <c r="CZ1" s="168" t="e">
        <f t="shared" si="1"/>
        <v>#REF!</v>
      </c>
      <c r="DA1" s="168" t="e">
        <f t="shared" si="1"/>
        <v>#REF!</v>
      </c>
      <c r="DB1" s="168" t="e">
        <f t="shared" si="1"/>
        <v>#REF!</v>
      </c>
      <c r="DC1" s="168" t="e">
        <f t="shared" si="1"/>
        <v>#REF!</v>
      </c>
      <c r="DD1" s="168" t="e">
        <f t="shared" si="1"/>
        <v>#REF!</v>
      </c>
      <c r="DE1" s="168" t="e">
        <f t="shared" si="1"/>
        <v>#REF!</v>
      </c>
      <c r="DF1" s="168" t="e">
        <f t="shared" si="1"/>
        <v>#REF!</v>
      </c>
      <c r="DG1" s="168" t="e">
        <f t="shared" si="1"/>
        <v>#REF!</v>
      </c>
      <c r="DH1" s="168" t="e">
        <f t="shared" si="1"/>
        <v>#REF!</v>
      </c>
      <c r="DI1" s="168" t="e">
        <f t="shared" si="1"/>
        <v>#REF!</v>
      </c>
      <c r="DJ1" s="168" t="e">
        <f t="shared" si="1"/>
        <v>#REF!</v>
      </c>
      <c r="DK1" s="168" t="e">
        <f t="shared" si="1"/>
        <v>#REF!</v>
      </c>
      <c r="DL1" s="168" t="e">
        <f t="shared" si="1"/>
        <v>#REF!</v>
      </c>
      <c r="DM1" s="168" t="e">
        <f t="shared" si="1"/>
        <v>#REF!</v>
      </c>
      <c r="DN1" s="168" t="e">
        <f t="shared" si="1"/>
        <v>#REF!</v>
      </c>
      <c r="DO1" s="168" t="e">
        <f t="shared" si="1"/>
        <v>#REF!</v>
      </c>
      <c r="DP1" s="168" t="e">
        <f t="shared" si="1"/>
        <v>#REF!</v>
      </c>
      <c r="DQ1" s="168" t="e">
        <f t="shared" si="1"/>
        <v>#REF!</v>
      </c>
      <c r="DR1" s="168" t="e">
        <f t="shared" si="1"/>
        <v>#REF!</v>
      </c>
      <c r="DS1" s="168" t="e">
        <f t="shared" si="1"/>
        <v>#REF!</v>
      </c>
      <c r="DT1" s="168" t="e">
        <f t="shared" si="1"/>
        <v>#REF!</v>
      </c>
      <c r="DU1" s="168" t="e">
        <f t="shared" si="1"/>
        <v>#REF!</v>
      </c>
      <c r="DV1" s="168" t="e">
        <f t="shared" si="1"/>
        <v>#REF!</v>
      </c>
      <c r="DW1" s="168" t="e">
        <f t="shared" si="1"/>
        <v>#REF!</v>
      </c>
      <c r="DX1" s="168" t="e">
        <f t="shared" si="1"/>
        <v>#REF!</v>
      </c>
      <c r="DY1" s="168" t="e">
        <f t="shared" si="1"/>
        <v>#REF!</v>
      </c>
      <c r="DZ1" s="168" t="e">
        <f t="shared" si="1"/>
        <v>#REF!</v>
      </c>
      <c r="EA1" s="168" t="e">
        <f t="shared" si="1"/>
        <v>#REF!</v>
      </c>
      <c r="EB1" s="168" t="e">
        <f t="shared" si="1"/>
        <v>#REF!</v>
      </c>
      <c r="EC1" s="168" t="e">
        <f t="shared" si="1"/>
        <v>#REF!</v>
      </c>
      <c r="ED1" s="168" t="e">
        <f t="shared" si="1"/>
        <v>#REF!</v>
      </c>
      <c r="EE1" s="168" t="e">
        <f t="shared" si="1"/>
        <v>#REF!</v>
      </c>
      <c r="EF1" s="168" t="e">
        <f t="shared" si="1"/>
        <v>#REF!</v>
      </c>
      <c r="EI1" s="168" t="e">
        <f>#REF!+1</f>
        <v>#REF!</v>
      </c>
      <c r="EJ1" s="168" t="e">
        <f t="shared" si="1"/>
        <v>#REF!</v>
      </c>
      <c r="EK1" s="168" t="e">
        <f t="shared" si="1"/>
        <v>#REF!</v>
      </c>
      <c r="EQ1" s="168">
        <f t="shared" ref="EQ1" si="2">EP1+1</f>
        <v>1</v>
      </c>
      <c r="ER1" s="168">
        <f>O1+1</f>
        <v>7</v>
      </c>
    </row>
    <row r="2" spans="1:149" s="176" customFormat="1" ht="6" customHeight="1">
      <c r="A2" s="173" t="b">
        <v>0</v>
      </c>
      <c r="B2" s="174"/>
      <c r="C2" s="174"/>
      <c r="D2" s="174"/>
      <c r="E2" s="174"/>
      <c r="F2" s="174"/>
      <c r="G2" s="174"/>
      <c r="H2" s="175"/>
      <c r="I2" s="175"/>
      <c r="J2" s="174"/>
      <c r="K2" s="175"/>
      <c r="L2" s="175"/>
      <c r="M2" s="175"/>
      <c r="N2" s="175"/>
      <c r="O2" s="175"/>
      <c r="P2" s="174"/>
      <c r="Q2" s="175"/>
      <c r="R2" s="175"/>
      <c r="S2" s="175"/>
      <c r="T2" s="175"/>
      <c r="U2" s="174"/>
      <c r="V2" s="175"/>
      <c r="W2" s="175"/>
      <c r="X2" s="175"/>
      <c r="Y2" s="175"/>
      <c r="Z2" s="175"/>
      <c r="AA2" s="175"/>
      <c r="AB2" s="175"/>
      <c r="AC2" s="175"/>
      <c r="AD2" s="175"/>
      <c r="AE2" s="175"/>
      <c r="AF2" s="175"/>
      <c r="AG2" s="175"/>
      <c r="AH2" s="175"/>
      <c r="AI2" s="175"/>
      <c r="AJ2" s="175"/>
      <c r="AK2" s="175"/>
      <c r="AL2" s="175"/>
      <c r="AM2" s="175"/>
      <c r="AN2" s="174"/>
      <c r="AO2" s="175"/>
      <c r="AP2" s="175"/>
      <c r="AQ2" s="174"/>
      <c r="AR2" s="175"/>
      <c r="AS2" s="175"/>
      <c r="AT2" s="174"/>
      <c r="AU2" s="175"/>
      <c r="AV2" s="175"/>
      <c r="AW2" s="175"/>
      <c r="AX2" s="175"/>
      <c r="AY2" s="175"/>
      <c r="AZ2" s="175"/>
      <c r="BA2" s="175"/>
      <c r="BB2" s="175"/>
      <c r="BC2" s="175"/>
      <c r="BD2" s="175"/>
      <c r="BE2" s="175"/>
      <c r="BF2" s="175"/>
      <c r="BG2" s="175"/>
      <c r="BH2" s="175"/>
      <c r="BI2" s="175"/>
      <c r="BJ2" s="175"/>
      <c r="BK2" s="175"/>
      <c r="BL2" s="175"/>
      <c r="BM2" s="175"/>
      <c r="BN2" s="175"/>
      <c r="BO2" s="175"/>
      <c r="BP2" s="175"/>
      <c r="BQ2" s="175"/>
      <c r="BR2" s="175"/>
      <c r="BS2" s="175"/>
      <c r="BT2" s="175"/>
      <c r="BU2" s="175"/>
      <c r="BV2" s="175"/>
      <c r="BW2" s="174"/>
      <c r="BX2" s="175"/>
      <c r="BY2" s="175"/>
      <c r="BZ2" s="175"/>
      <c r="CA2" s="175"/>
      <c r="CB2" s="175"/>
      <c r="CC2" s="175"/>
      <c r="CD2" s="175"/>
      <c r="CE2" s="175"/>
      <c r="CF2" s="174"/>
      <c r="CG2" s="175"/>
      <c r="CH2" s="175"/>
      <c r="CI2" s="175"/>
      <c r="CJ2" s="175"/>
      <c r="CK2" s="175"/>
      <c r="CL2" s="175"/>
      <c r="CM2" s="175"/>
      <c r="CN2" s="175"/>
      <c r="CO2" s="175"/>
      <c r="CP2" s="175"/>
      <c r="CQ2" s="175"/>
      <c r="CR2" s="175"/>
      <c r="CS2" s="174"/>
      <c r="CT2" s="175"/>
      <c r="CU2" s="175"/>
      <c r="CV2" s="175"/>
      <c r="CW2" s="175"/>
      <c r="CX2" s="175"/>
      <c r="CY2" s="175"/>
      <c r="CZ2" s="174"/>
      <c r="DA2" s="175"/>
      <c r="DB2" s="175"/>
      <c r="DC2" s="175"/>
      <c r="DD2" s="174"/>
      <c r="DE2" s="175"/>
      <c r="DF2" s="175"/>
      <c r="DG2" s="175"/>
      <c r="DH2" s="175"/>
      <c r="DI2" s="175"/>
      <c r="DJ2" s="175"/>
      <c r="DK2" s="175"/>
      <c r="DL2" s="175"/>
      <c r="DM2" s="175"/>
      <c r="DN2" s="175"/>
      <c r="DO2" s="175"/>
      <c r="DP2" s="175"/>
      <c r="DQ2" s="175"/>
      <c r="DR2" s="175"/>
      <c r="DS2" s="175"/>
      <c r="DT2" s="175"/>
      <c r="DU2" s="175"/>
      <c r="DV2" s="175"/>
      <c r="DW2" s="175"/>
      <c r="DX2" s="175"/>
      <c r="DY2" s="175"/>
      <c r="DZ2" s="174"/>
      <c r="EA2" s="175"/>
      <c r="EB2" s="175"/>
      <c r="EC2" s="175"/>
      <c r="ED2" s="174"/>
      <c r="EE2" s="175"/>
      <c r="EF2" s="175"/>
      <c r="EG2" s="175"/>
      <c r="EH2" s="175"/>
      <c r="EI2" s="175"/>
      <c r="EJ2" s="175"/>
      <c r="EK2" s="174"/>
      <c r="EL2" s="175"/>
      <c r="EM2" s="175"/>
      <c r="EN2" s="175"/>
      <c r="EO2" s="175"/>
      <c r="EP2" s="175"/>
      <c r="EQ2" s="174"/>
      <c r="ER2" s="174"/>
      <c r="ES2" s="174"/>
    </row>
    <row r="3" spans="1:149" s="176" customFormat="1" ht="33.6" customHeight="1">
      <c r="A3" s="177"/>
      <c r="B3" s="174"/>
      <c r="C3" s="174"/>
      <c r="D3" s="338" t="s">
        <v>0</v>
      </c>
      <c r="E3" s="338"/>
      <c r="F3" s="338"/>
      <c r="G3" s="338"/>
      <c r="H3" s="338"/>
      <c r="I3" s="338"/>
      <c r="J3" s="338"/>
      <c r="K3" s="338"/>
      <c r="L3" s="333"/>
      <c r="M3" s="333"/>
      <c r="N3" s="333"/>
      <c r="O3" s="333"/>
      <c r="P3" s="333"/>
      <c r="Q3" s="333"/>
      <c r="R3" s="333"/>
      <c r="S3" s="171"/>
      <c r="T3" s="187"/>
      <c r="U3" s="187"/>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c r="BD3" s="174"/>
      <c r="BE3" s="174"/>
      <c r="BF3" s="174"/>
      <c r="BG3" s="174"/>
      <c r="BH3" s="174"/>
      <c r="BI3" s="174"/>
      <c r="BJ3" s="174"/>
      <c r="BK3" s="174"/>
      <c r="BL3" s="174"/>
      <c r="BM3" s="174"/>
      <c r="BN3" s="174"/>
      <c r="BO3" s="174"/>
      <c r="BP3" s="174"/>
      <c r="BQ3" s="174"/>
      <c r="BR3" s="174"/>
      <c r="BS3" s="174"/>
      <c r="BT3" s="174"/>
      <c r="BU3" s="174"/>
      <c r="BV3" s="174"/>
      <c r="BW3" s="174"/>
      <c r="BX3" s="174"/>
      <c r="BY3" s="174"/>
      <c r="BZ3" s="174"/>
      <c r="CA3" s="174"/>
      <c r="CB3" s="174"/>
      <c r="CC3" s="174"/>
      <c r="CD3" s="174"/>
      <c r="CE3" s="174"/>
      <c r="CF3" s="174"/>
      <c r="CG3" s="174"/>
      <c r="CH3" s="174"/>
      <c r="CI3" s="174"/>
      <c r="CJ3" s="174"/>
      <c r="CK3" s="174"/>
      <c r="CL3" s="174"/>
      <c r="CM3" s="174"/>
      <c r="CN3" s="174"/>
      <c r="CO3" s="174"/>
      <c r="CP3" s="174"/>
      <c r="CQ3" s="174"/>
      <c r="CR3" s="174"/>
      <c r="CS3" s="174"/>
      <c r="CT3" s="174"/>
      <c r="CU3" s="174"/>
      <c r="CV3" s="174"/>
      <c r="CW3" s="174"/>
      <c r="CX3" s="174"/>
      <c r="CY3" s="174"/>
      <c r="CZ3" s="174"/>
      <c r="DA3" s="174"/>
      <c r="DB3" s="174"/>
      <c r="DC3" s="174"/>
      <c r="DD3" s="174"/>
      <c r="DE3" s="174"/>
      <c r="DF3" s="174"/>
      <c r="DG3" s="174"/>
      <c r="DH3" s="174"/>
      <c r="DI3" s="174"/>
      <c r="DJ3" s="174"/>
      <c r="DK3" s="174"/>
      <c r="DL3" s="174"/>
      <c r="DM3" s="174"/>
      <c r="DN3" s="174"/>
      <c r="DO3" s="174"/>
      <c r="DP3" s="174"/>
      <c r="DQ3" s="174"/>
      <c r="DR3" s="174"/>
      <c r="DS3" s="174"/>
      <c r="DT3" s="174"/>
      <c r="DU3" s="174"/>
      <c r="DV3" s="174"/>
      <c r="DW3" s="174"/>
      <c r="DX3" s="174"/>
      <c r="DY3" s="174"/>
      <c r="DZ3" s="174"/>
      <c r="EA3" s="174"/>
      <c r="EB3" s="174"/>
      <c r="EC3" s="174"/>
      <c r="ED3" s="174"/>
      <c r="EE3" s="174"/>
      <c r="EF3" s="174"/>
      <c r="EG3" s="174"/>
      <c r="EH3" s="174"/>
      <c r="EI3" s="174"/>
      <c r="EJ3" s="174"/>
      <c r="EK3" s="174"/>
      <c r="EL3" s="174"/>
      <c r="EM3" s="174"/>
      <c r="EN3" s="174"/>
      <c r="EO3" s="174"/>
      <c r="EP3" s="174"/>
      <c r="EQ3" s="174"/>
      <c r="ER3" s="174"/>
      <c r="ES3" s="174"/>
    </row>
    <row r="4" spans="1:149" s="176" customFormat="1" ht="4.2" customHeight="1">
      <c r="A4" s="177"/>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c r="BF4" s="174"/>
      <c r="BG4" s="174"/>
      <c r="BH4" s="174"/>
      <c r="BI4" s="174"/>
      <c r="BJ4" s="174"/>
      <c r="BK4" s="174"/>
      <c r="BL4" s="174"/>
      <c r="BM4" s="174"/>
      <c r="BN4" s="174"/>
      <c r="BO4" s="174"/>
      <c r="BP4" s="174"/>
      <c r="BQ4" s="174"/>
      <c r="BR4" s="174"/>
      <c r="BS4" s="174"/>
      <c r="BT4" s="174"/>
      <c r="BU4" s="174"/>
      <c r="BV4" s="174"/>
      <c r="BW4" s="174"/>
      <c r="BX4" s="174"/>
      <c r="BY4" s="174"/>
      <c r="BZ4" s="174"/>
      <c r="CA4" s="174"/>
      <c r="CB4" s="174"/>
      <c r="CC4" s="174"/>
      <c r="CD4" s="174"/>
      <c r="CE4" s="174"/>
      <c r="CF4" s="174"/>
      <c r="CG4" s="174"/>
      <c r="CH4" s="174"/>
      <c r="CI4" s="174"/>
      <c r="CJ4" s="174"/>
      <c r="CK4" s="174"/>
      <c r="CL4" s="174"/>
      <c r="CM4" s="174"/>
      <c r="CN4" s="174"/>
      <c r="CO4" s="174"/>
      <c r="CP4" s="174"/>
      <c r="CQ4" s="174"/>
      <c r="CR4" s="174"/>
      <c r="CS4" s="174"/>
      <c r="CT4" s="174"/>
      <c r="CU4" s="174"/>
      <c r="CV4" s="174"/>
      <c r="CW4" s="174"/>
      <c r="CX4" s="174"/>
      <c r="CY4" s="174"/>
      <c r="CZ4" s="174"/>
      <c r="DA4" s="174"/>
      <c r="DB4" s="174"/>
      <c r="DC4" s="174"/>
      <c r="DD4" s="174"/>
      <c r="DE4" s="174"/>
      <c r="DF4" s="174"/>
      <c r="DG4" s="174"/>
      <c r="DH4" s="174"/>
      <c r="DI4" s="174"/>
      <c r="DJ4" s="174"/>
      <c r="DK4" s="174"/>
      <c r="DL4" s="174"/>
      <c r="DM4" s="174"/>
      <c r="DN4" s="174"/>
      <c r="DO4" s="174"/>
      <c r="DP4" s="174"/>
      <c r="DQ4" s="174"/>
      <c r="DR4" s="174"/>
      <c r="DS4" s="174"/>
      <c r="DT4" s="174"/>
      <c r="DU4" s="174"/>
      <c r="DV4" s="174"/>
      <c r="DW4" s="174"/>
      <c r="DX4" s="174"/>
      <c r="DY4" s="174"/>
      <c r="DZ4" s="174"/>
      <c r="EA4" s="174"/>
      <c r="EB4" s="174"/>
      <c r="EC4" s="174"/>
      <c r="ED4" s="174"/>
      <c r="EE4" s="174"/>
      <c r="EF4" s="174"/>
      <c r="EG4" s="174"/>
      <c r="EH4" s="174"/>
      <c r="EI4" s="174"/>
      <c r="EJ4" s="174"/>
      <c r="EK4" s="174"/>
      <c r="EL4" s="174"/>
      <c r="EM4" s="174"/>
      <c r="EN4" s="174"/>
      <c r="EO4" s="174"/>
      <c r="EP4" s="174"/>
      <c r="EQ4" s="174"/>
      <c r="ER4" s="174"/>
      <c r="ES4" s="174"/>
    </row>
    <row r="5" spans="1:149" s="176" customFormat="1" ht="22.2" customHeight="1">
      <c r="A5" s="177"/>
      <c r="B5" s="174"/>
      <c r="C5" s="174" t="s">
        <v>638</v>
      </c>
      <c r="D5" s="174"/>
      <c r="E5" s="174"/>
      <c r="F5" s="174"/>
      <c r="G5" s="342" t="s">
        <v>1</v>
      </c>
      <c r="H5" s="342"/>
      <c r="I5" s="342"/>
      <c r="J5" s="174"/>
      <c r="K5" s="342" t="s">
        <v>2</v>
      </c>
      <c r="L5" s="344"/>
      <c r="M5" s="344"/>
      <c r="N5" s="344"/>
      <c r="O5" s="344"/>
      <c r="P5" s="174"/>
      <c r="Q5" s="343" t="s">
        <v>3</v>
      </c>
      <c r="R5" s="343"/>
      <c r="S5" s="343"/>
      <c r="T5" s="343"/>
      <c r="U5" s="174"/>
      <c r="V5" s="336" t="s">
        <v>637</v>
      </c>
      <c r="W5" s="336"/>
      <c r="X5" s="336"/>
      <c r="Y5" s="336"/>
      <c r="Z5" s="336"/>
      <c r="AA5" s="336"/>
      <c r="AB5" s="336"/>
      <c r="AC5" s="336"/>
      <c r="AD5" s="336"/>
      <c r="AE5" s="336"/>
      <c r="AF5" s="336"/>
      <c r="AG5" s="336"/>
      <c r="AH5" s="336"/>
      <c r="AI5" s="336"/>
      <c r="AJ5" s="336"/>
      <c r="AK5" s="336"/>
      <c r="AL5" s="336"/>
      <c r="AM5" s="336"/>
      <c r="AN5" s="174"/>
      <c r="AO5" s="339" t="s">
        <v>4</v>
      </c>
      <c r="AP5" s="339"/>
      <c r="AQ5" s="174"/>
      <c r="AR5" s="339" t="s">
        <v>5</v>
      </c>
      <c r="AS5" s="339"/>
      <c r="AT5" s="174"/>
      <c r="AU5" s="339" t="s">
        <v>6</v>
      </c>
      <c r="AV5" s="339"/>
      <c r="AW5" s="339"/>
      <c r="AX5" s="339"/>
      <c r="AY5" s="339"/>
      <c r="AZ5" s="339"/>
      <c r="BA5" s="339"/>
      <c r="BB5" s="339"/>
      <c r="BC5" s="339"/>
      <c r="BD5" s="339"/>
      <c r="BE5" s="339"/>
      <c r="BF5" s="339"/>
      <c r="BG5" s="339"/>
      <c r="BH5" s="339"/>
      <c r="BI5" s="339"/>
      <c r="BJ5" s="339"/>
      <c r="BK5" s="339"/>
      <c r="BL5" s="339"/>
      <c r="BM5" s="339"/>
      <c r="BN5" s="339"/>
      <c r="BO5" s="339"/>
      <c r="BP5" s="339"/>
      <c r="BQ5" s="339"/>
      <c r="BR5" s="339"/>
      <c r="BS5" s="339"/>
      <c r="BT5" s="339"/>
      <c r="BU5" s="339"/>
      <c r="BV5" s="339"/>
      <c r="BW5" s="174"/>
      <c r="BX5" s="339" t="s">
        <v>7</v>
      </c>
      <c r="BY5" s="339"/>
      <c r="BZ5" s="339"/>
      <c r="CA5" s="339"/>
      <c r="CB5" s="339"/>
      <c r="CC5" s="339"/>
      <c r="CD5" s="339"/>
      <c r="CE5" s="339"/>
      <c r="CF5" s="174"/>
      <c r="CG5" s="339" t="s">
        <v>8</v>
      </c>
      <c r="CH5" s="339"/>
      <c r="CI5" s="339"/>
      <c r="CJ5" s="339"/>
      <c r="CK5" s="339"/>
      <c r="CL5" s="339"/>
      <c r="CM5" s="339"/>
      <c r="CN5" s="339"/>
      <c r="CO5" s="339"/>
      <c r="CP5" s="339"/>
      <c r="CQ5" s="339"/>
      <c r="CR5" s="339"/>
      <c r="CS5" s="174"/>
      <c r="CT5" s="339" t="s">
        <v>9</v>
      </c>
      <c r="CU5" s="340"/>
      <c r="CV5" s="340"/>
      <c r="CW5" s="340"/>
      <c r="CX5" s="340"/>
      <c r="CY5" s="340"/>
      <c r="CZ5" s="174"/>
      <c r="DA5" s="341" t="s">
        <v>10</v>
      </c>
      <c r="DB5" s="341"/>
      <c r="DC5" s="341"/>
      <c r="DD5" s="174"/>
      <c r="DE5" s="339" t="s">
        <v>11</v>
      </c>
      <c r="DF5" s="339"/>
      <c r="DG5" s="339"/>
      <c r="DH5" s="339"/>
      <c r="DI5" s="339"/>
      <c r="DJ5" s="339"/>
      <c r="DK5" s="339"/>
      <c r="DL5" s="339"/>
      <c r="DM5" s="339"/>
      <c r="DN5" s="339"/>
      <c r="DO5" s="339"/>
      <c r="DP5" s="339"/>
      <c r="DQ5" s="339"/>
      <c r="DR5" s="339"/>
      <c r="DS5" s="339"/>
      <c r="DT5" s="339"/>
      <c r="DU5" s="339"/>
      <c r="DV5" s="339"/>
      <c r="DW5" s="339"/>
      <c r="DX5" s="339"/>
      <c r="DY5" s="339"/>
      <c r="DZ5" s="174"/>
      <c r="EA5" s="186" t="s">
        <v>12</v>
      </c>
      <c r="EB5" s="174"/>
      <c r="EC5" s="174"/>
      <c r="ED5" s="174"/>
      <c r="EE5" s="339" t="s">
        <v>13</v>
      </c>
      <c r="EF5" s="340"/>
      <c r="EG5" s="340"/>
      <c r="EH5" s="340"/>
      <c r="EI5" s="340"/>
      <c r="EJ5" s="340"/>
      <c r="EK5" s="174"/>
      <c r="EL5" s="339" t="s">
        <v>14</v>
      </c>
      <c r="EM5" s="340"/>
      <c r="EN5" s="340"/>
      <c r="EO5" s="340"/>
      <c r="EP5" s="340"/>
      <c r="EQ5" s="174"/>
      <c r="ER5" s="174"/>
      <c r="ES5" s="174"/>
    </row>
    <row r="6" spans="1:149" s="176" customFormat="1" ht="2.4" customHeight="1" thickBot="1">
      <c r="A6" s="177"/>
      <c r="B6" s="174"/>
      <c r="C6" s="174"/>
      <c r="D6" s="174"/>
      <c r="E6" s="174"/>
      <c r="F6" s="174"/>
      <c r="G6" s="174"/>
      <c r="H6" s="174"/>
      <c r="I6" s="174"/>
      <c r="J6" s="174"/>
      <c r="K6" s="174"/>
      <c r="L6" s="174"/>
      <c r="M6" s="174"/>
      <c r="N6" s="174"/>
      <c r="O6" s="174"/>
      <c r="P6" s="174"/>
      <c r="Q6" s="174"/>
      <c r="R6" s="174"/>
      <c r="S6" s="174"/>
      <c r="T6" s="174"/>
      <c r="U6" s="182"/>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c r="AU6" s="174"/>
      <c r="AV6" s="174"/>
      <c r="AW6" s="174"/>
      <c r="AX6" s="174"/>
      <c r="AY6" s="174"/>
      <c r="AZ6" s="174"/>
      <c r="BA6" s="174"/>
      <c r="BB6" s="174"/>
      <c r="BC6" s="174"/>
      <c r="BD6" s="174"/>
      <c r="BE6" s="174"/>
      <c r="BF6" s="174"/>
      <c r="BG6" s="174"/>
      <c r="BH6" s="174"/>
      <c r="BI6" s="174"/>
      <c r="BJ6" s="174"/>
      <c r="BK6" s="174"/>
      <c r="BL6" s="174"/>
      <c r="BM6" s="174"/>
      <c r="BN6" s="174"/>
      <c r="BO6" s="174"/>
      <c r="BP6" s="174"/>
      <c r="BQ6" s="174"/>
      <c r="BR6" s="174"/>
      <c r="BS6" s="174"/>
      <c r="BT6" s="174"/>
      <c r="BU6" s="174"/>
      <c r="BV6" s="174"/>
      <c r="BW6" s="174"/>
      <c r="BX6" s="174"/>
      <c r="BY6" s="174"/>
      <c r="BZ6" s="174"/>
      <c r="CA6" s="174"/>
      <c r="CB6" s="174"/>
      <c r="CC6" s="174"/>
      <c r="CD6" s="174"/>
      <c r="CE6" s="174"/>
      <c r="CF6" s="174"/>
      <c r="CG6" s="174"/>
      <c r="CH6" s="174"/>
      <c r="CI6" s="174"/>
      <c r="CJ6" s="174"/>
      <c r="CK6" s="174"/>
      <c r="CL6" s="174"/>
      <c r="CM6" s="174"/>
      <c r="CN6" s="174"/>
      <c r="CO6" s="174"/>
      <c r="CP6" s="174"/>
      <c r="CQ6" s="174"/>
      <c r="CR6" s="174"/>
      <c r="CS6" s="174"/>
      <c r="CT6" s="174"/>
      <c r="CU6" s="174"/>
      <c r="CV6" s="174"/>
      <c r="CW6" s="174"/>
      <c r="CX6" s="174"/>
      <c r="CY6" s="174"/>
      <c r="CZ6" s="174"/>
      <c r="DA6" s="174"/>
      <c r="DB6" s="174"/>
      <c r="DC6" s="174"/>
      <c r="DD6" s="174"/>
      <c r="DE6" s="174"/>
      <c r="DF6" s="174"/>
      <c r="DG6" s="174"/>
      <c r="DH6" s="174"/>
      <c r="DI6" s="174"/>
      <c r="DJ6" s="174"/>
      <c r="DK6" s="174"/>
      <c r="DL6" s="174"/>
      <c r="DM6" s="174"/>
      <c r="DN6" s="174"/>
      <c r="DO6" s="174"/>
      <c r="DP6" s="174"/>
      <c r="DQ6" s="174"/>
      <c r="DR6" s="174"/>
      <c r="DS6" s="174"/>
      <c r="DT6" s="174"/>
      <c r="DU6" s="174"/>
      <c r="DV6" s="174"/>
      <c r="DW6" s="174"/>
      <c r="DX6" s="174"/>
      <c r="DY6" s="174"/>
      <c r="DZ6" s="174"/>
      <c r="EA6" s="174"/>
      <c r="EB6" s="174"/>
      <c r="EC6" s="174"/>
      <c r="ED6" s="174"/>
      <c r="EE6" s="174"/>
      <c r="EF6" s="174"/>
      <c r="EG6" s="174"/>
      <c r="EH6" s="174"/>
      <c r="EI6" s="174"/>
      <c r="EJ6" s="174"/>
      <c r="EK6" s="174"/>
      <c r="EL6" s="174"/>
      <c r="EM6" s="174"/>
      <c r="EN6" s="174"/>
      <c r="EO6" s="174"/>
      <c r="EP6" s="174"/>
      <c r="EQ6" s="174"/>
      <c r="ER6" s="174"/>
      <c r="ES6" s="174"/>
    </row>
    <row r="7" spans="1:149" s="178" customFormat="1" ht="75" customHeight="1" thickTop="1">
      <c r="C7" s="185" t="s">
        <v>27</v>
      </c>
      <c r="D7" s="185" t="s">
        <v>28</v>
      </c>
      <c r="E7" s="185" t="s">
        <v>29</v>
      </c>
      <c r="F7" s="334"/>
      <c r="G7" s="185" t="s">
        <v>15</v>
      </c>
      <c r="H7" s="185" t="s">
        <v>16</v>
      </c>
      <c r="I7" s="185" t="s">
        <v>17</v>
      </c>
      <c r="J7" s="182"/>
      <c r="K7" s="185" t="s">
        <v>18</v>
      </c>
      <c r="L7" s="185" t="s">
        <v>19</v>
      </c>
      <c r="M7" s="185" t="s">
        <v>20</v>
      </c>
      <c r="N7" s="185" t="s">
        <v>21</v>
      </c>
      <c r="O7" s="185" t="s">
        <v>22</v>
      </c>
      <c r="P7" s="182"/>
      <c r="Q7" s="185" t="s">
        <v>23</v>
      </c>
      <c r="R7" s="185" t="s">
        <v>24</v>
      </c>
      <c r="S7" s="185" t="s">
        <v>25</v>
      </c>
      <c r="T7" s="185" t="s">
        <v>26</v>
      </c>
      <c r="V7" s="185" t="s">
        <v>30</v>
      </c>
      <c r="W7" s="185" t="s">
        <v>31</v>
      </c>
      <c r="X7" s="185" t="s">
        <v>32</v>
      </c>
      <c r="Y7" s="185" t="s">
        <v>33</v>
      </c>
      <c r="Z7" s="185" t="s">
        <v>34</v>
      </c>
      <c r="AA7" s="185" t="s">
        <v>35</v>
      </c>
      <c r="AB7" s="185" t="s">
        <v>36</v>
      </c>
      <c r="AC7" s="185" t="s">
        <v>37</v>
      </c>
      <c r="AD7" s="185" t="s">
        <v>38</v>
      </c>
      <c r="AE7" s="185" t="s">
        <v>39</v>
      </c>
      <c r="AF7" s="185" t="s">
        <v>40</v>
      </c>
      <c r="AG7" s="185" t="s">
        <v>41</v>
      </c>
      <c r="AH7" s="185" t="s">
        <v>42</v>
      </c>
      <c r="AI7" s="185" t="s">
        <v>43</v>
      </c>
      <c r="AJ7" s="185" t="s">
        <v>44</v>
      </c>
      <c r="AK7" s="185" t="s">
        <v>45</v>
      </c>
      <c r="AL7" s="185" t="s">
        <v>46</v>
      </c>
      <c r="AM7" s="185" t="s">
        <v>47</v>
      </c>
      <c r="AN7" s="182"/>
      <c r="AO7" s="185" t="s">
        <v>48</v>
      </c>
      <c r="AP7" s="185" t="s">
        <v>49</v>
      </c>
      <c r="AQ7" s="182"/>
      <c r="AR7" s="185" t="s">
        <v>50</v>
      </c>
      <c r="AS7" s="185" t="s">
        <v>51</v>
      </c>
      <c r="AT7" s="182"/>
      <c r="AU7" s="185" t="s">
        <v>52</v>
      </c>
      <c r="AV7" s="185" t="s">
        <v>53</v>
      </c>
      <c r="AW7" s="185" t="s">
        <v>54</v>
      </c>
      <c r="AX7" s="185" t="s">
        <v>55</v>
      </c>
      <c r="AY7" s="185" t="s">
        <v>56</v>
      </c>
      <c r="AZ7" s="185" t="s">
        <v>57</v>
      </c>
      <c r="BA7" s="185" t="s">
        <v>58</v>
      </c>
      <c r="BB7" s="185" t="s">
        <v>59</v>
      </c>
      <c r="BC7" s="185" t="s">
        <v>60</v>
      </c>
      <c r="BD7" s="185" t="s">
        <v>61</v>
      </c>
      <c r="BE7" s="185" t="s">
        <v>62</v>
      </c>
      <c r="BF7" s="185" t="s">
        <v>63</v>
      </c>
      <c r="BG7" s="185" t="s">
        <v>64</v>
      </c>
      <c r="BH7" s="185" t="s">
        <v>65</v>
      </c>
      <c r="BI7" s="185" t="s">
        <v>66</v>
      </c>
      <c r="BJ7" s="185" t="s">
        <v>67</v>
      </c>
      <c r="BK7" s="185" t="s">
        <v>68</v>
      </c>
      <c r="BL7" s="185" t="s">
        <v>69</v>
      </c>
      <c r="BM7" s="185" t="s">
        <v>70</v>
      </c>
      <c r="BN7" s="185" t="s">
        <v>71</v>
      </c>
      <c r="BO7" s="185" t="s">
        <v>72</v>
      </c>
      <c r="BP7" s="185" t="s">
        <v>73</v>
      </c>
      <c r="BQ7" s="185" t="s">
        <v>74</v>
      </c>
      <c r="BR7" s="185" t="s">
        <v>75</v>
      </c>
      <c r="BS7" s="185" t="s">
        <v>76</v>
      </c>
      <c r="BT7" s="185" t="s">
        <v>77</v>
      </c>
      <c r="BU7" s="185" t="s">
        <v>78</v>
      </c>
      <c r="BV7" s="185" t="s">
        <v>79</v>
      </c>
      <c r="BW7" s="182"/>
      <c r="BX7" s="185" t="s">
        <v>80</v>
      </c>
      <c r="BY7" s="185" t="s">
        <v>81</v>
      </c>
      <c r="BZ7" s="185" t="s">
        <v>82</v>
      </c>
      <c r="CA7" s="185" t="s">
        <v>83</v>
      </c>
      <c r="CB7" s="185" t="s">
        <v>84</v>
      </c>
      <c r="CC7" s="185" t="s">
        <v>85</v>
      </c>
      <c r="CD7" s="185" t="s">
        <v>86</v>
      </c>
      <c r="CE7" s="185" t="s">
        <v>87</v>
      </c>
      <c r="CF7" s="182"/>
      <c r="CG7" s="185" t="s">
        <v>88</v>
      </c>
      <c r="CH7" s="185" t="s">
        <v>89</v>
      </c>
      <c r="CI7" s="185" t="s">
        <v>90</v>
      </c>
      <c r="CJ7" s="185" t="s">
        <v>91</v>
      </c>
      <c r="CK7" s="185" t="s">
        <v>92</v>
      </c>
      <c r="CL7" s="185" t="s">
        <v>93</v>
      </c>
      <c r="CM7" s="185" t="s">
        <v>94</v>
      </c>
      <c r="CN7" s="185" t="s">
        <v>95</v>
      </c>
      <c r="CO7" s="185" t="s">
        <v>96</v>
      </c>
      <c r="CP7" s="185" t="s">
        <v>97</v>
      </c>
      <c r="CQ7" s="185" t="s">
        <v>98</v>
      </c>
      <c r="CR7" s="185" t="s">
        <v>99</v>
      </c>
      <c r="CS7" s="182"/>
      <c r="CT7" s="185" t="s">
        <v>100</v>
      </c>
      <c r="CU7" s="185" t="s">
        <v>101</v>
      </c>
      <c r="CV7" s="185" t="s">
        <v>102</v>
      </c>
      <c r="CW7" s="185" t="s">
        <v>103</v>
      </c>
      <c r="CX7" s="185" t="s">
        <v>104</v>
      </c>
      <c r="CY7" s="185" t="s">
        <v>105</v>
      </c>
      <c r="CZ7" s="182"/>
      <c r="DA7" s="185" t="s">
        <v>106</v>
      </c>
      <c r="DB7" s="185" t="s">
        <v>107</v>
      </c>
      <c r="DC7" s="185" t="s">
        <v>108</v>
      </c>
      <c r="DD7" s="182"/>
      <c r="DE7" s="185" t="s">
        <v>109</v>
      </c>
      <c r="DF7" s="185" t="s">
        <v>110</v>
      </c>
      <c r="DG7" s="185" t="s">
        <v>111</v>
      </c>
      <c r="DH7" s="185" t="s">
        <v>112</v>
      </c>
      <c r="DI7" s="185" t="s">
        <v>113</v>
      </c>
      <c r="DJ7" s="185" t="s">
        <v>114</v>
      </c>
      <c r="DK7" s="185" t="s">
        <v>115</v>
      </c>
      <c r="DL7" s="185" t="s">
        <v>116</v>
      </c>
      <c r="DM7" s="185" t="s">
        <v>117</v>
      </c>
      <c r="DN7" s="185" t="s">
        <v>118</v>
      </c>
      <c r="DO7" s="185" t="s">
        <v>119</v>
      </c>
      <c r="DP7" s="185" t="s">
        <v>120</v>
      </c>
      <c r="DQ7" s="185" t="s">
        <v>121</v>
      </c>
      <c r="DR7" s="185" t="s">
        <v>122</v>
      </c>
      <c r="DS7" s="185" t="s">
        <v>123</v>
      </c>
      <c r="DT7" s="185" t="s">
        <v>124</v>
      </c>
      <c r="DU7" s="185" t="s">
        <v>125</v>
      </c>
      <c r="DV7" s="185" t="s">
        <v>126</v>
      </c>
      <c r="DW7" s="185" t="s">
        <v>127</v>
      </c>
      <c r="DX7" s="185" t="s">
        <v>128</v>
      </c>
      <c r="DY7" s="185" t="s">
        <v>129</v>
      </c>
      <c r="DZ7" s="182"/>
      <c r="EA7" s="185" t="s">
        <v>130</v>
      </c>
      <c r="EB7" s="185" t="s">
        <v>131</v>
      </c>
      <c r="EC7" s="185" t="s">
        <v>132</v>
      </c>
      <c r="ED7" s="182"/>
      <c r="EE7" s="185" t="s">
        <v>133</v>
      </c>
      <c r="EF7" s="185" t="s">
        <v>134</v>
      </c>
      <c r="EG7" s="185" t="s">
        <v>135</v>
      </c>
      <c r="EH7" s="185" t="s">
        <v>136</v>
      </c>
      <c r="EI7" s="185" t="s">
        <v>137</v>
      </c>
      <c r="EJ7" s="185" t="s">
        <v>641</v>
      </c>
      <c r="EK7" s="182"/>
      <c r="EL7" s="185" t="s">
        <v>138</v>
      </c>
      <c r="EM7" s="185" t="s">
        <v>139</v>
      </c>
      <c r="EN7" s="185" t="s">
        <v>140</v>
      </c>
      <c r="EO7" s="185" t="s">
        <v>141</v>
      </c>
      <c r="EP7" s="185" t="s">
        <v>142</v>
      </c>
      <c r="EQ7" s="182"/>
      <c r="ER7" s="180"/>
    </row>
    <row r="8" spans="1:149" s="178" customFormat="1" ht="3" customHeight="1" thickBot="1">
      <c r="G8" s="183"/>
      <c r="H8" s="183"/>
      <c r="I8" s="183"/>
      <c r="J8" s="182"/>
      <c r="K8" s="182"/>
      <c r="L8" s="182"/>
      <c r="M8" s="182"/>
      <c r="N8" s="182"/>
      <c r="O8" s="182"/>
      <c r="P8" s="182"/>
      <c r="Q8" s="182"/>
      <c r="R8" s="182"/>
      <c r="S8" s="182"/>
      <c r="T8" s="182"/>
      <c r="U8" s="182"/>
      <c r="V8" s="182"/>
      <c r="W8" s="182"/>
      <c r="X8" s="182"/>
      <c r="Y8" s="182"/>
      <c r="Z8" s="182"/>
      <c r="AA8" s="182"/>
      <c r="AB8" s="182"/>
      <c r="AC8" s="182"/>
      <c r="AD8" s="182"/>
      <c r="AE8" s="182"/>
      <c r="AF8" s="182"/>
      <c r="AG8" s="182"/>
      <c r="AH8" s="182"/>
      <c r="AI8" s="182"/>
      <c r="AJ8" s="182"/>
      <c r="AK8" s="182"/>
      <c r="AL8" s="182"/>
      <c r="AM8" s="182"/>
      <c r="AN8" s="182"/>
      <c r="AO8" s="182"/>
      <c r="AP8" s="182"/>
      <c r="AQ8" s="182"/>
      <c r="AR8" s="182"/>
      <c r="AS8" s="182"/>
      <c r="AT8" s="182"/>
      <c r="AU8" s="182"/>
      <c r="AV8" s="182"/>
      <c r="AW8" s="182"/>
      <c r="AX8" s="182"/>
      <c r="AY8" s="182"/>
      <c r="AZ8" s="182"/>
      <c r="BA8" s="182"/>
      <c r="BB8" s="182"/>
      <c r="BC8" s="182"/>
      <c r="BD8" s="182"/>
      <c r="BE8" s="182"/>
      <c r="BF8" s="182"/>
      <c r="BG8" s="182"/>
      <c r="BH8" s="182"/>
      <c r="BI8" s="182"/>
      <c r="BJ8" s="182"/>
      <c r="BK8" s="182"/>
      <c r="BL8" s="182"/>
      <c r="BM8" s="182"/>
      <c r="BN8" s="182"/>
      <c r="BO8" s="182"/>
      <c r="BP8" s="182"/>
      <c r="BQ8" s="182"/>
      <c r="BR8" s="182"/>
      <c r="BS8" s="182"/>
      <c r="BT8" s="182"/>
      <c r="BU8" s="182"/>
      <c r="BV8" s="182"/>
      <c r="BW8" s="182"/>
      <c r="BX8" s="182"/>
      <c r="BY8" s="182"/>
      <c r="BZ8" s="182"/>
      <c r="CA8" s="182"/>
      <c r="CB8" s="182"/>
      <c r="CC8" s="182"/>
      <c r="CD8" s="182"/>
      <c r="CE8" s="182"/>
      <c r="CF8" s="182"/>
      <c r="CG8" s="182"/>
      <c r="CH8" s="182"/>
      <c r="CI8" s="182"/>
      <c r="CJ8" s="182"/>
      <c r="CK8" s="182"/>
      <c r="CL8" s="182"/>
      <c r="CM8" s="182"/>
      <c r="CN8" s="182"/>
      <c r="CO8" s="182"/>
      <c r="CP8" s="182"/>
      <c r="CQ8" s="182"/>
      <c r="CR8" s="182"/>
      <c r="CS8" s="182"/>
      <c r="CT8" s="182"/>
      <c r="CU8" s="182"/>
      <c r="CV8" s="182"/>
      <c r="CW8" s="182"/>
      <c r="CX8" s="182"/>
      <c r="CY8" s="182"/>
      <c r="CZ8" s="182"/>
      <c r="DA8" s="182"/>
      <c r="DB8" s="182"/>
      <c r="DC8" s="182"/>
      <c r="DD8" s="182"/>
      <c r="DE8" s="182"/>
      <c r="DF8" s="182"/>
      <c r="DG8" s="182"/>
      <c r="DH8" s="182"/>
      <c r="DI8" s="182"/>
      <c r="DJ8" s="182"/>
      <c r="DK8" s="182"/>
      <c r="DL8" s="182"/>
      <c r="DM8" s="182"/>
      <c r="DN8" s="182"/>
      <c r="DO8" s="182"/>
      <c r="DP8" s="182"/>
      <c r="DQ8" s="182"/>
      <c r="DR8" s="182"/>
      <c r="DS8" s="182"/>
      <c r="DT8" s="182"/>
      <c r="DU8" s="182"/>
      <c r="DV8" s="182"/>
      <c r="DW8" s="182"/>
      <c r="DX8" s="182"/>
      <c r="DY8" s="182"/>
      <c r="DZ8" s="182"/>
      <c r="EA8" s="182"/>
      <c r="EB8" s="182"/>
      <c r="EC8" s="182"/>
      <c r="ED8" s="182"/>
      <c r="EE8" s="182"/>
      <c r="EF8" s="182"/>
      <c r="EG8" s="182"/>
      <c r="EH8" s="182"/>
      <c r="EI8" s="182"/>
      <c r="EJ8" s="182"/>
      <c r="EK8" s="182"/>
      <c r="EL8" s="182"/>
      <c r="EM8" s="182"/>
      <c r="EN8" s="182"/>
      <c r="EO8" s="182"/>
      <c r="EP8" s="182"/>
      <c r="EQ8" s="182"/>
      <c r="ER8" s="180"/>
    </row>
    <row r="9" spans="1:149" s="179" customFormat="1" ht="64.95" customHeight="1" thickTop="1" thickBot="1">
      <c r="A9" s="163"/>
      <c r="B9" s="163"/>
      <c r="C9" s="188"/>
      <c r="D9" s="188"/>
      <c r="E9" s="188"/>
      <c r="F9" s="163"/>
      <c r="G9" s="188"/>
      <c r="H9" s="188"/>
      <c r="I9" s="188"/>
      <c r="J9" s="189"/>
      <c r="K9" s="190"/>
      <c r="L9" s="190"/>
      <c r="M9" s="220"/>
      <c r="N9" s="335"/>
      <c r="O9" s="191"/>
      <c r="P9" s="189"/>
      <c r="Q9" s="190"/>
      <c r="R9" s="190"/>
      <c r="S9" s="190"/>
      <c r="T9" s="190"/>
      <c r="U9" s="189"/>
      <c r="V9" s="190"/>
      <c r="W9" s="190"/>
      <c r="X9" s="190"/>
      <c r="Y9" s="190"/>
      <c r="Z9" s="192"/>
      <c r="AA9" s="190"/>
      <c r="AB9" s="190"/>
      <c r="AC9" s="190"/>
      <c r="AD9" s="190"/>
      <c r="AE9" s="190"/>
      <c r="AF9" s="190"/>
      <c r="AG9" s="190"/>
      <c r="AH9" s="193"/>
      <c r="AI9" s="190"/>
      <c r="AJ9" s="190"/>
      <c r="AK9" s="190"/>
      <c r="AL9" s="190"/>
      <c r="AM9" s="190"/>
      <c r="AN9" s="189"/>
      <c r="AO9" s="190"/>
      <c r="AP9" s="190"/>
      <c r="AQ9" s="189"/>
      <c r="AR9" s="194"/>
      <c r="AS9" s="194"/>
      <c r="AT9" s="189"/>
      <c r="AU9" s="190"/>
      <c r="AV9" s="190"/>
      <c r="AW9" s="190"/>
      <c r="AX9" s="190"/>
      <c r="AY9" s="190"/>
      <c r="AZ9" s="190"/>
      <c r="BA9" s="190"/>
      <c r="BB9" s="190"/>
      <c r="BC9" s="190"/>
      <c r="BD9" s="190"/>
      <c r="BE9" s="190"/>
      <c r="BF9" s="190"/>
      <c r="BG9" s="190"/>
      <c r="BH9" s="190"/>
      <c r="BI9" s="190"/>
      <c r="BJ9" s="190"/>
      <c r="BK9" s="190"/>
      <c r="BL9" s="190"/>
      <c r="BM9" s="190"/>
      <c r="BN9" s="190"/>
      <c r="BO9" s="190"/>
      <c r="BP9" s="190"/>
      <c r="BQ9" s="190"/>
      <c r="BR9" s="190"/>
      <c r="BS9" s="190"/>
      <c r="BT9" s="190"/>
      <c r="BU9" s="190"/>
      <c r="BV9" s="190"/>
      <c r="BW9" s="189"/>
      <c r="BX9" s="190"/>
      <c r="BY9" s="190"/>
      <c r="BZ9" s="190"/>
      <c r="CA9" s="190"/>
      <c r="CB9" s="190"/>
      <c r="CC9" s="190"/>
      <c r="CD9" s="190"/>
      <c r="CE9" s="190"/>
      <c r="CF9" s="189"/>
      <c r="CG9" s="195"/>
      <c r="CH9" s="196"/>
      <c r="CI9" s="197"/>
      <c r="CJ9" s="197"/>
      <c r="CK9" s="197"/>
      <c r="CL9" s="197"/>
      <c r="CM9" s="197"/>
      <c r="CN9" s="197"/>
      <c r="CO9" s="197"/>
      <c r="CP9" s="197"/>
      <c r="CQ9" s="198"/>
      <c r="CR9" s="199"/>
      <c r="CS9" s="200"/>
      <c r="CT9" s="190"/>
      <c r="CU9" s="190"/>
      <c r="CV9" s="190"/>
      <c r="CW9" s="190"/>
      <c r="CX9" s="190"/>
      <c r="CY9" s="190"/>
      <c r="CZ9" s="200"/>
      <c r="DA9" s="190"/>
      <c r="DB9" s="190"/>
      <c r="DC9" s="190"/>
      <c r="DD9" s="200"/>
      <c r="DE9" s="201"/>
      <c r="DF9" s="201"/>
      <c r="DG9" s="201"/>
      <c r="DH9" s="201"/>
      <c r="DI9" s="201"/>
      <c r="DJ9" s="201"/>
      <c r="DK9" s="193"/>
      <c r="DL9" s="190"/>
      <c r="DM9" s="190"/>
      <c r="DN9" s="198"/>
      <c r="DO9" s="198"/>
      <c r="DP9" s="198"/>
      <c r="DQ9" s="198"/>
      <c r="DR9" s="198"/>
      <c r="DS9" s="198"/>
      <c r="DT9" s="190"/>
      <c r="DU9" s="190"/>
      <c r="DV9" s="190"/>
      <c r="DW9" s="201"/>
      <c r="DX9" s="193"/>
      <c r="DY9" s="190"/>
      <c r="DZ9" s="200"/>
      <c r="EA9" s="190"/>
      <c r="EB9" s="190"/>
      <c r="EC9" s="202"/>
      <c r="ED9" s="200"/>
      <c r="EE9" s="202"/>
      <c r="EF9" s="202"/>
      <c r="EG9" s="202"/>
      <c r="EH9" s="202"/>
      <c r="EI9" s="203"/>
      <c r="EJ9" s="202"/>
      <c r="EK9" s="200"/>
      <c r="EL9" s="190"/>
      <c r="EM9" s="190"/>
      <c r="EN9" s="190"/>
      <c r="EO9" s="190"/>
      <c r="EP9" s="190"/>
      <c r="EQ9" s="184"/>
      <c r="ER9" s="181"/>
    </row>
    <row r="10" spans="1:149" s="179" customFormat="1" ht="64.95" customHeight="1" thickTop="1" thickBot="1">
      <c r="A10" s="163"/>
      <c r="B10" s="163"/>
      <c r="C10" s="204"/>
      <c r="D10" s="204"/>
      <c r="E10" s="204"/>
      <c r="F10" s="163"/>
      <c r="G10" s="204"/>
      <c r="H10" s="204"/>
      <c r="I10" s="204"/>
      <c r="J10" s="189"/>
      <c r="K10" s="204"/>
      <c r="L10" s="204"/>
      <c r="M10" s="221"/>
      <c r="N10" s="219"/>
      <c r="O10" s="205"/>
      <c r="P10" s="189"/>
      <c r="Q10" s="204"/>
      <c r="R10" s="204"/>
      <c r="S10" s="204"/>
      <c r="T10" s="204"/>
      <c r="U10" s="189"/>
      <c r="V10" s="204"/>
      <c r="W10" s="204"/>
      <c r="X10" s="204"/>
      <c r="Y10" s="204"/>
      <c r="Z10" s="206"/>
      <c r="AA10" s="204"/>
      <c r="AB10" s="204"/>
      <c r="AC10" s="204"/>
      <c r="AD10" s="204"/>
      <c r="AE10" s="204"/>
      <c r="AF10" s="204"/>
      <c r="AG10" s="204"/>
      <c r="AH10" s="207"/>
      <c r="AI10" s="204"/>
      <c r="AJ10" s="204"/>
      <c r="AK10" s="204"/>
      <c r="AL10" s="204"/>
      <c r="AM10" s="204"/>
      <c r="AN10" s="189"/>
      <c r="AO10" s="204"/>
      <c r="AP10" s="204"/>
      <c r="AQ10" s="189"/>
      <c r="AR10" s="208"/>
      <c r="AS10" s="208"/>
      <c r="AT10" s="189"/>
      <c r="AU10" s="204"/>
      <c r="AV10" s="204"/>
      <c r="AW10" s="204"/>
      <c r="AX10" s="204"/>
      <c r="AY10" s="204"/>
      <c r="AZ10" s="204"/>
      <c r="BA10" s="204"/>
      <c r="BB10" s="204"/>
      <c r="BC10" s="204"/>
      <c r="BD10" s="204"/>
      <c r="BE10" s="204"/>
      <c r="BF10" s="204"/>
      <c r="BG10" s="204"/>
      <c r="BH10" s="204"/>
      <c r="BI10" s="204"/>
      <c r="BJ10" s="204"/>
      <c r="BK10" s="204"/>
      <c r="BL10" s="204"/>
      <c r="BM10" s="204"/>
      <c r="BN10" s="204"/>
      <c r="BO10" s="204"/>
      <c r="BP10" s="204"/>
      <c r="BQ10" s="204"/>
      <c r="BR10" s="204"/>
      <c r="BS10" s="204"/>
      <c r="BT10" s="204"/>
      <c r="BU10" s="204"/>
      <c r="BV10" s="204"/>
      <c r="BW10" s="189"/>
      <c r="BX10" s="204"/>
      <c r="BY10" s="204"/>
      <c r="BZ10" s="204"/>
      <c r="CA10" s="204"/>
      <c r="CB10" s="204"/>
      <c r="CC10" s="204"/>
      <c r="CD10" s="204"/>
      <c r="CE10" s="204"/>
      <c r="CF10" s="189"/>
      <c r="CG10" s="209"/>
      <c r="CH10" s="210"/>
      <c r="CI10" s="211"/>
      <c r="CJ10" s="211"/>
      <c r="CK10" s="211"/>
      <c r="CL10" s="211"/>
      <c r="CM10" s="211"/>
      <c r="CN10" s="211"/>
      <c r="CO10" s="211"/>
      <c r="CP10" s="211"/>
      <c r="CQ10" s="212"/>
      <c r="CR10" s="213"/>
      <c r="CS10" s="200"/>
      <c r="CT10" s="204"/>
      <c r="CU10" s="204"/>
      <c r="CV10" s="204"/>
      <c r="CW10" s="204"/>
      <c r="CX10" s="204"/>
      <c r="CY10" s="204"/>
      <c r="CZ10" s="200"/>
      <c r="DA10" s="204"/>
      <c r="DB10" s="204"/>
      <c r="DC10" s="204"/>
      <c r="DD10" s="200"/>
      <c r="DE10" s="214"/>
      <c r="DF10" s="214"/>
      <c r="DG10" s="214"/>
      <c r="DH10" s="214"/>
      <c r="DI10" s="214"/>
      <c r="DJ10" s="214"/>
      <c r="DK10" s="207"/>
      <c r="DL10" s="204"/>
      <c r="DM10" s="204"/>
      <c r="DN10" s="212"/>
      <c r="DO10" s="212"/>
      <c r="DP10" s="212"/>
      <c r="DQ10" s="212"/>
      <c r="DR10" s="212"/>
      <c r="DS10" s="212"/>
      <c r="DT10" s="204"/>
      <c r="DU10" s="204"/>
      <c r="DV10" s="204"/>
      <c r="DW10" s="214"/>
      <c r="DX10" s="207"/>
      <c r="DY10" s="204"/>
      <c r="DZ10" s="200"/>
      <c r="EA10" s="204"/>
      <c r="EB10" s="204"/>
      <c r="EC10" s="215"/>
      <c r="ED10" s="200"/>
      <c r="EE10" s="215"/>
      <c r="EF10" s="215"/>
      <c r="EG10" s="215"/>
      <c r="EH10" s="215"/>
      <c r="EI10" s="216"/>
      <c r="EJ10" s="215"/>
      <c r="EK10" s="200"/>
      <c r="EL10" s="204"/>
      <c r="EM10" s="204"/>
      <c r="EN10" s="204"/>
      <c r="EO10" s="204"/>
      <c r="EP10" s="204"/>
      <c r="EQ10" s="184"/>
      <c r="ER10" s="181"/>
    </row>
    <row r="11" spans="1:149" s="179" customFormat="1" ht="64.95" customHeight="1" thickTop="1" thickBot="1">
      <c r="A11" s="163"/>
      <c r="B11" s="163"/>
      <c r="C11" s="190"/>
      <c r="D11" s="190"/>
      <c r="E11" s="190"/>
      <c r="F11" s="163"/>
      <c r="G11" s="190"/>
      <c r="H11" s="190"/>
      <c r="I11" s="190"/>
      <c r="J11" s="189"/>
      <c r="K11" s="190"/>
      <c r="L11" s="190"/>
      <c r="M11" s="220"/>
      <c r="N11" s="218"/>
      <c r="O11" s="191"/>
      <c r="P11" s="189"/>
      <c r="Q11" s="190"/>
      <c r="R11" s="190"/>
      <c r="S11" s="190"/>
      <c r="T11" s="190"/>
      <c r="U11" s="189"/>
      <c r="V11" s="190"/>
      <c r="W11" s="190"/>
      <c r="X11" s="190"/>
      <c r="Y11" s="190"/>
      <c r="Z11" s="192"/>
      <c r="AA11" s="190"/>
      <c r="AB11" s="190"/>
      <c r="AC11" s="190"/>
      <c r="AD11" s="190"/>
      <c r="AE11" s="190"/>
      <c r="AF11" s="190"/>
      <c r="AG11" s="190"/>
      <c r="AH11" s="193"/>
      <c r="AI11" s="190"/>
      <c r="AJ11" s="190"/>
      <c r="AK11" s="190"/>
      <c r="AL11" s="190"/>
      <c r="AM11" s="190"/>
      <c r="AN11" s="189"/>
      <c r="AO11" s="190"/>
      <c r="AP11" s="190"/>
      <c r="AQ11" s="189"/>
      <c r="AR11" s="194"/>
      <c r="AS11" s="194"/>
      <c r="AT11" s="189"/>
      <c r="AU11" s="190"/>
      <c r="AV11" s="190"/>
      <c r="AW11" s="190"/>
      <c r="AX11" s="190"/>
      <c r="AY11" s="190"/>
      <c r="AZ11" s="190"/>
      <c r="BA11" s="190"/>
      <c r="BB11" s="190"/>
      <c r="BC11" s="190"/>
      <c r="BD11" s="190"/>
      <c r="BE11" s="190"/>
      <c r="BF11" s="190"/>
      <c r="BG11" s="190"/>
      <c r="BH11" s="190"/>
      <c r="BI11" s="190"/>
      <c r="BJ11" s="190"/>
      <c r="BK11" s="190"/>
      <c r="BL11" s="190"/>
      <c r="BM11" s="190"/>
      <c r="BN11" s="190"/>
      <c r="BO11" s="190"/>
      <c r="BP11" s="190"/>
      <c r="BQ11" s="190"/>
      <c r="BR11" s="190"/>
      <c r="BS11" s="190"/>
      <c r="BT11" s="190"/>
      <c r="BU11" s="190"/>
      <c r="BV11" s="190"/>
      <c r="BW11" s="189"/>
      <c r="BX11" s="190"/>
      <c r="BY11" s="190"/>
      <c r="BZ11" s="190"/>
      <c r="CA11" s="190"/>
      <c r="CB11" s="190"/>
      <c r="CC11" s="190"/>
      <c r="CD11" s="190"/>
      <c r="CE11" s="190"/>
      <c r="CF11" s="189"/>
      <c r="CG11" s="195"/>
      <c r="CH11" s="196"/>
      <c r="CI11" s="197"/>
      <c r="CJ11" s="197"/>
      <c r="CK11" s="197"/>
      <c r="CL11" s="197"/>
      <c r="CM11" s="197"/>
      <c r="CN11" s="197"/>
      <c r="CO11" s="197"/>
      <c r="CP11" s="197"/>
      <c r="CQ11" s="198"/>
      <c r="CR11" s="199"/>
      <c r="CS11" s="200"/>
      <c r="CT11" s="190"/>
      <c r="CU11" s="190"/>
      <c r="CV11" s="190"/>
      <c r="CW11" s="190"/>
      <c r="CX11" s="190"/>
      <c r="CY11" s="190"/>
      <c r="CZ11" s="200"/>
      <c r="DA11" s="190"/>
      <c r="DB11" s="190"/>
      <c r="DC11" s="190"/>
      <c r="DD11" s="200"/>
      <c r="DE11" s="201"/>
      <c r="DF11" s="201"/>
      <c r="DG11" s="201"/>
      <c r="DH11" s="201"/>
      <c r="DI11" s="201"/>
      <c r="DJ11" s="201"/>
      <c r="DK11" s="193"/>
      <c r="DL11" s="190"/>
      <c r="DM11" s="190"/>
      <c r="DN11" s="198"/>
      <c r="DO11" s="198"/>
      <c r="DP11" s="198"/>
      <c r="DQ11" s="198"/>
      <c r="DR11" s="198"/>
      <c r="DS11" s="198"/>
      <c r="DT11" s="190"/>
      <c r="DU11" s="190"/>
      <c r="DV11" s="190"/>
      <c r="DW11" s="201"/>
      <c r="DX11" s="193"/>
      <c r="DY11" s="190"/>
      <c r="DZ11" s="200"/>
      <c r="EA11" s="190"/>
      <c r="EB11" s="190"/>
      <c r="EC11" s="202"/>
      <c r="ED11" s="200"/>
      <c r="EE11" s="202"/>
      <c r="EF11" s="202"/>
      <c r="EG11" s="202"/>
      <c r="EH11" s="202"/>
      <c r="EI11" s="203"/>
      <c r="EJ11" s="202"/>
      <c r="EK11" s="200"/>
      <c r="EL11" s="190"/>
      <c r="EM11" s="190"/>
      <c r="EN11" s="190"/>
      <c r="EO11" s="190"/>
      <c r="EP11" s="190"/>
      <c r="EQ11" s="184"/>
      <c r="ER11" s="181"/>
    </row>
    <row r="12" spans="1:149" s="179" customFormat="1" ht="64.95" customHeight="1" thickTop="1" thickBot="1">
      <c r="A12" s="163"/>
      <c r="B12" s="163"/>
      <c r="C12" s="204"/>
      <c r="D12" s="204"/>
      <c r="E12" s="204"/>
      <c r="F12" s="163"/>
      <c r="G12" s="204"/>
      <c r="H12" s="204"/>
      <c r="I12" s="204"/>
      <c r="J12" s="189"/>
      <c r="K12" s="204"/>
      <c r="L12" s="204"/>
      <c r="M12" s="221"/>
      <c r="N12" s="219"/>
      <c r="O12" s="205"/>
      <c r="P12" s="189"/>
      <c r="Q12" s="204"/>
      <c r="R12" s="204"/>
      <c r="S12" s="204"/>
      <c r="T12" s="204"/>
      <c r="U12" s="189"/>
      <c r="V12" s="204"/>
      <c r="W12" s="204"/>
      <c r="X12" s="204"/>
      <c r="Y12" s="204"/>
      <c r="Z12" s="206"/>
      <c r="AA12" s="204"/>
      <c r="AB12" s="204"/>
      <c r="AC12" s="204"/>
      <c r="AD12" s="204"/>
      <c r="AE12" s="204"/>
      <c r="AF12" s="204"/>
      <c r="AG12" s="204"/>
      <c r="AH12" s="207"/>
      <c r="AI12" s="204"/>
      <c r="AJ12" s="204"/>
      <c r="AK12" s="204"/>
      <c r="AL12" s="204"/>
      <c r="AM12" s="204"/>
      <c r="AN12" s="189"/>
      <c r="AO12" s="204"/>
      <c r="AP12" s="204"/>
      <c r="AQ12" s="189"/>
      <c r="AR12" s="208"/>
      <c r="AS12" s="208"/>
      <c r="AT12" s="189"/>
      <c r="AU12" s="204"/>
      <c r="AV12" s="204"/>
      <c r="AW12" s="204"/>
      <c r="AX12" s="204"/>
      <c r="AY12" s="204"/>
      <c r="AZ12" s="204"/>
      <c r="BA12" s="204"/>
      <c r="BB12" s="204"/>
      <c r="BC12" s="204"/>
      <c r="BD12" s="204"/>
      <c r="BE12" s="204"/>
      <c r="BF12" s="204"/>
      <c r="BG12" s="204"/>
      <c r="BH12" s="204"/>
      <c r="BI12" s="204"/>
      <c r="BJ12" s="204"/>
      <c r="BK12" s="204"/>
      <c r="BL12" s="204"/>
      <c r="BM12" s="204"/>
      <c r="BN12" s="204"/>
      <c r="BO12" s="204"/>
      <c r="BP12" s="204"/>
      <c r="BQ12" s="204"/>
      <c r="BR12" s="204"/>
      <c r="BS12" s="204"/>
      <c r="BT12" s="204"/>
      <c r="BU12" s="204"/>
      <c r="BV12" s="204"/>
      <c r="BW12" s="189"/>
      <c r="BX12" s="204"/>
      <c r="BY12" s="204"/>
      <c r="BZ12" s="204"/>
      <c r="CA12" s="204"/>
      <c r="CB12" s="204"/>
      <c r="CC12" s="204"/>
      <c r="CD12" s="204"/>
      <c r="CE12" s="204"/>
      <c r="CF12" s="189"/>
      <c r="CG12" s="209"/>
      <c r="CH12" s="210"/>
      <c r="CI12" s="211"/>
      <c r="CJ12" s="211"/>
      <c r="CK12" s="211"/>
      <c r="CL12" s="211"/>
      <c r="CM12" s="211"/>
      <c r="CN12" s="211"/>
      <c r="CO12" s="211"/>
      <c r="CP12" s="211"/>
      <c r="CQ12" s="212"/>
      <c r="CR12" s="213"/>
      <c r="CS12" s="200"/>
      <c r="CT12" s="204"/>
      <c r="CU12" s="204"/>
      <c r="CV12" s="204"/>
      <c r="CW12" s="204"/>
      <c r="CX12" s="204"/>
      <c r="CY12" s="204"/>
      <c r="CZ12" s="200"/>
      <c r="DA12" s="204"/>
      <c r="DB12" s="204"/>
      <c r="DC12" s="204"/>
      <c r="DD12" s="200"/>
      <c r="DE12" s="214"/>
      <c r="DF12" s="214"/>
      <c r="DG12" s="214"/>
      <c r="DH12" s="214"/>
      <c r="DI12" s="214"/>
      <c r="DJ12" s="214"/>
      <c r="DK12" s="207"/>
      <c r="DL12" s="204"/>
      <c r="DM12" s="204"/>
      <c r="DN12" s="212"/>
      <c r="DO12" s="212"/>
      <c r="DP12" s="212"/>
      <c r="DQ12" s="212"/>
      <c r="DR12" s="212"/>
      <c r="DS12" s="212"/>
      <c r="DT12" s="204"/>
      <c r="DU12" s="204"/>
      <c r="DV12" s="204"/>
      <c r="DW12" s="214"/>
      <c r="DX12" s="207"/>
      <c r="DY12" s="204"/>
      <c r="DZ12" s="200"/>
      <c r="EA12" s="204"/>
      <c r="EB12" s="204"/>
      <c r="EC12" s="215"/>
      <c r="ED12" s="200"/>
      <c r="EE12" s="215"/>
      <c r="EF12" s="215"/>
      <c r="EG12" s="215"/>
      <c r="EH12" s="215"/>
      <c r="EI12" s="216"/>
      <c r="EJ12" s="215"/>
      <c r="EK12" s="200"/>
      <c r="EL12" s="204"/>
      <c r="EM12" s="204"/>
      <c r="EN12" s="204"/>
      <c r="EO12" s="204"/>
      <c r="EP12" s="204"/>
      <c r="EQ12" s="184"/>
      <c r="ER12" s="181"/>
    </row>
    <row r="13" spans="1:149" s="179" customFormat="1" ht="64.95" customHeight="1" thickTop="1" thickBot="1">
      <c r="A13" s="163"/>
      <c r="B13" s="163"/>
      <c r="C13" s="190"/>
      <c r="D13" s="190"/>
      <c r="E13" s="190"/>
      <c r="F13" s="163"/>
      <c r="G13" s="190"/>
      <c r="H13" s="190"/>
      <c r="I13" s="190"/>
      <c r="J13" s="189"/>
      <c r="K13" s="190"/>
      <c r="L13" s="190"/>
      <c r="M13" s="220"/>
      <c r="N13" s="218"/>
      <c r="O13" s="191"/>
      <c r="P13" s="189"/>
      <c r="Q13" s="190"/>
      <c r="R13" s="190"/>
      <c r="S13" s="190"/>
      <c r="T13" s="190"/>
      <c r="U13" s="189"/>
      <c r="V13" s="190"/>
      <c r="W13" s="190"/>
      <c r="X13" s="190"/>
      <c r="Y13" s="190"/>
      <c r="Z13" s="192"/>
      <c r="AA13" s="190"/>
      <c r="AB13" s="190"/>
      <c r="AC13" s="190"/>
      <c r="AD13" s="190"/>
      <c r="AE13" s="190"/>
      <c r="AF13" s="190"/>
      <c r="AG13" s="190"/>
      <c r="AH13" s="193"/>
      <c r="AI13" s="190"/>
      <c r="AJ13" s="190"/>
      <c r="AK13" s="190"/>
      <c r="AL13" s="190"/>
      <c r="AM13" s="190"/>
      <c r="AN13" s="189"/>
      <c r="AO13" s="190"/>
      <c r="AP13" s="190"/>
      <c r="AQ13" s="189"/>
      <c r="AR13" s="194"/>
      <c r="AS13" s="194"/>
      <c r="AT13" s="189"/>
      <c r="AU13" s="190"/>
      <c r="AV13" s="190"/>
      <c r="AW13" s="190"/>
      <c r="AX13" s="190"/>
      <c r="AY13" s="190"/>
      <c r="AZ13" s="190"/>
      <c r="BA13" s="190"/>
      <c r="BB13" s="190"/>
      <c r="BC13" s="190"/>
      <c r="BD13" s="190"/>
      <c r="BE13" s="190"/>
      <c r="BF13" s="190"/>
      <c r="BG13" s="190"/>
      <c r="BH13" s="190"/>
      <c r="BI13" s="190"/>
      <c r="BJ13" s="190"/>
      <c r="BK13" s="190"/>
      <c r="BL13" s="190"/>
      <c r="BM13" s="190"/>
      <c r="BN13" s="190"/>
      <c r="BO13" s="190"/>
      <c r="BP13" s="190"/>
      <c r="BQ13" s="190"/>
      <c r="BR13" s="190"/>
      <c r="BS13" s="190"/>
      <c r="BT13" s="190"/>
      <c r="BU13" s="190"/>
      <c r="BV13" s="190"/>
      <c r="BW13" s="189"/>
      <c r="BX13" s="190"/>
      <c r="BY13" s="190"/>
      <c r="BZ13" s="190"/>
      <c r="CA13" s="190"/>
      <c r="CB13" s="190"/>
      <c r="CC13" s="190"/>
      <c r="CD13" s="190"/>
      <c r="CE13" s="190"/>
      <c r="CF13" s="189"/>
      <c r="CG13" s="195"/>
      <c r="CH13" s="196"/>
      <c r="CI13" s="197"/>
      <c r="CJ13" s="197"/>
      <c r="CK13" s="197"/>
      <c r="CL13" s="197"/>
      <c r="CM13" s="197"/>
      <c r="CN13" s="197"/>
      <c r="CO13" s="197"/>
      <c r="CP13" s="197"/>
      <c r="CQ13" s="198"/>
      <c r="CR13" s="199"/>
      <c r="CS13" s="200"/>
      <c r="CT13" s="190"/>
      <c r="CU13" s="190"/>
      <c r="CV13" s="190"/>
      <c r="CW13" s="190"/>
      <c r="CX13" s="190"/>
      <c r="CY13" s="190"/>
      <c r="CZ13" s="200"/>
      <c r="DA13" s="190"/>
      <c r="DB13" s="190"/>
      <c r="DC13" s="190"/>
      <c r="DD13" s="200"/>
      <c r="DE13" s="201"/>
      <c r="DF13" s="201"/>
      <c r="DG13" s="201"/>
      <c r="DH13" s="201"/>
      <c r="DI13" s="201"/>
      <c r="DJ13" s="201"/>
      <c r="DK13" s="193"/>
      <c r="DL13" s="190"/>
      <c r="DM13" s="190"/>
      <c r="DN13" s="198"/>
      <c r="DO13" s="198"/>
      <c r="DP13" s="198"/>
      <c r="DQ13" s="198"/>
      <c r="DR13" s="198"/>
      <c r="DS13" s="198"/>
      <c r="DT13" s="190"/>
      <c r="DU13" s="190"/>
      <c r="DV13" s="190"/>
      <c r="DW13" s="201"/>
      <c r="DX13" s="193"/>
      <c r="DY13" s="190"/>
      <c r="DZ13" s="200"/>
      <c r="EA13" s="190"/>
      <c r="EB13" s="190"/>
      <c r="EC13" s="202"/>
      <c r="ED13" s="200"/>
      <c r="EE13" s="202"/>
      <c r="EF13" s="202"/>
      <c r="EG13" s="202"/>
      <c r="EH13" s="202"/>
      <c r="EI13" s="203"/>
      <c r="EJ13" s="202"/>
      <c r="EK13" s="200"/>
      <c r="EL13" s="190"/>
      <c r="EM13" s="190"/>
      <c r="EN13" s="190"/>
      <c r="EO13" s="190"/>
      <c r="EP13" s="190"/>
      <c r="EQ13" s="184"/>
      <c r="ER13" s="181"/>
    </row>
    <row r="14" spans="1:149" s="179" customFormat="1" ht="64.95" customHeight="1" thickTop="1" thickBot="1">
      <c r="A14" s="163"/>
      <c r="B14" s="163"/>
      <c r="C14" s="204"/>
      <c r="D14" s="204"/>
      <c r="E14" s="204"/>
      <c r="F14" s="163"/>
      <c r="G14" s="204"/>
      <c r="H14" s="204"/>
      <c r="I14" s="204"/>
      <c r="J14" s="189"/>
      <c r="K14" s="204"/>
      <c r="L14" s="204"/>
      <c r="M14" s="221"/>
      <c r="N14" s="219"/>
      <c r="O14" s="205"/>
      <c r="P14" s="189"/>
      <c r="Q14" s="204"/>
      <c r="R14" s="204"/>
      <c r="S14" s="204"/>
      <c r="T14" s="204"/>
      <c r="U14" s="189"/>
      <c r="V14" s="204"/>
      <c r="W14" s="204"/>
      <c r="X14" s="204"/>
      <c r="Y14" s="204"/>
      <c r="Z14" s="206"/>
      <c r="AA14" s="204"/>
      <c r="AB14" s="204"/>
      <c r="AC14" s="204"/>
      <c r="AD14" s="204"/>
      <c r="AE14" s="204"/>
      <c r="AF14" s="204"/>
      <c r="AG14" s="204"/>
      <c r="AH14" s="207"/>
      <c r="AI14" s="204"/>
      <c r="AJ14" s="204"/>
      <c r="AK14" s="204"/>
      <c r="AL14" s="204"/>
      <c r="AM14" s="204"/>
      <c r="AN14" s="189"/>
      <c r="AO14" s="204"/>
      <c r="AP14" s="204"/>
      <c r="AQ14" s="189"/>
      <c r="AR14" s="208"/>
      <c r="AS14" s="208"/>
      <c r="AT14" s="189"/>
      <c r="AU14" s="204"/>
      <c r="AV14" s="204"/>
      <c r="AW14" s="204"/>
      <c r="AX14" s="204"/>
      <c r="AY14" s="204"/>
      <c r="AZ14" s="204"/>
      <c r="BA14" s="204"/>
      <c r="BB14" s="204"/>
      <c r="BC14" s="204"/>
      <c r="BD14" s="204"/>
      <c r="BE14" s="204"/>
      <c r="BF14" s="204"/>
      <c r="BG14" s="204"/>
      <c r="BH14" s="204"/>
      <c r="BI14" s="204"/>
      <c r="BJ14" s="204"/>
      <c r="BK14" s="204"/>
      <c r="BL14" s="204"/>
      <c r="BM14" s="204"/>
      <c r="BN14" s="204"/>
      <c r="BO14" s="204"/>
      <c r="BP14" s="204"/>
      <c r="BQ14" s="204"/>
      <c r="BR14" s="204"/>
      <c r="BS14" s="204"/>
      <c r="BT14" s="204"/>
      <c r="BU14" s="204"/>
      <c r="BV14" s="204"/>
      <c r="BW14" s="189"/>
      <c r="BX14" s="204"/>
      <c r="BY14" s="204"/>
      <c r="BZ14" s="204"/>
      <c r="CA14" s="204"/>
      <c r="CB14" s="204"/>
      <c r="CC14" s="204"/>
      <c r="CD14" s="204"/>
      <c r="CE14" s="204"/>
      <c r="CF14" s="189"/>
      <c r="CG14" s="209"/>
      <c r="CH14" s="210"/>
      <c r="CI14" s="211"/>
      <c r="CJ14" s="211"/>
      <c r="CK14" s="211"/>
      <c r="CL14" s="211"/>
      <c r="CM14" s="211"/>
      <c r="CN14" s="211"/>
      <c r="CO14" s="211"/>
      <c r="CP14" s="211"/>
      <c r="CQ14" s="212"/>
      <c r="CR14" s="213"/>
      <c r="CS14" s="200"/>
      <c r="CT14" s="204"/>
      <c r="CU14" s="204"/>
      <c r="CV14" s="204"/>
      <c r="CW14" s="204"/>
      <c r="CX14" s="204"/>
      <c r="CY14" s="204"/>
      <c r="CZ14" s="200"/>
      <c r="DA14" s="204"/>
      <c r="DB14" s="204"/>
      <c r="DC14" s="204"/>
      <c r="DD14" s="200"/>
      <c r="DE14" s="214"/>
      <c r="DF14" s="214"/>
      <c r="DG14" s="214"/>
      <c r="DH14" s="214"/>
      <c r="DI14" s="214"/>
      <c r="DJ14" s="214"/>
      <c r="DK14" s="207"/>
      <c r="DL14" s="204"/>
      <c r="DM14" s="204"/>
      <c r="DN14" s="212"/>
      <c r="DO14" s="212"/>
      <c r="DP14" s="212"/>
      <c r="DQ14" s="212"/>
      <c r="DR14" s="212"/>
      <c r="DS14" s="212"/>
      <c r="DT14" s="204"/>
      <c r="DU14" s="204"/>
      <c r="DV14" s="204"/>
      <c r="DW14" s="214"/>
      <c r="DX14" s="207"/>
      <c r="DY14" s="204"/>
      <c r="DZ14" s="200"/>
      <c r="EA14" s="204"/>
      <c r="EB14" s="204"/>
      <c r="EC14" s="215"/>
      <c r="ED14" s="200"/>
      <c r="EE14" s="215"/>
      <c r="EF14" s="215"/>
      <c r="EG14" s="215"/>
      <c r="EH14" s="215"/>
      <c r="EI14" s="216"/>
      <c r="EJ14" s="215"/>
      <c r="EK14" s="200"/>
      <c r="EL14" s="204"/>
      <c r="EM14" s="204"/>
      <c r="EN14" s="204"/>
      <c r="EO14" s="204"/>
      <c r="EP14" s="204"/>
      <c r="EQ14" s="184"/>
      <c r="ER14" s="181"/>
    </row>
    <row r="15" spans="1:149" s="179" customFormat="1" ht="64.95" customHeight="1" thickTop="1" thickBot="1">
      <c r="A15" s="163"/>
      <c r="B15" s="163"/>
      <c r="C15" s="190"/>
      <c r="D15" s="190"/>
      <c r="E15" s="190"/>
      <c r="F15" s="163"/>
      <c r="G15" s="190"/>
      <c r="H15" s="190"/>
      <c r="I15" s="190"/>
      <c r="J15" s="189"/>
      <c r="K15" s="190"/>
      <c r="L15" s="190"/>
      <c r="M15" s="220"/>
      <c r="N15" s="218"/>
      <c r="O15" s="191"/>
      <c r="P15" s="189"/>
      <c r="Q15" s="190"/>
      <c r="R15" s="190"/>
      <c r="S15" s="190"/>
      <c r="T15" s="190"/>
      <c r="U15" s="189"/>
      <c r="V15" s="190"/>
      <c r="W15" s="190"/>
      <c r="X15" s="190"/>
      <c r="Y15" s="190"/>
      <c r="Z15" s="192"/>
      <c r="AA15" s="190"/>
      <c r="AB15" s="190"/>
      <c r="AC15" s="190"/>
      <c r="AD15" s="190"/>
      <c r="AE15" s="190"/>
      <c r="AF15" s="190"/>
      <c r="AG15" s="190"/>
      <c r="AH15" s="193"/>
      <c r="AI15" s="190"/>
      <c r="AJ15" s="190"/>
      <c r="AK15" s="190"/>
      <c r="AL15" s="190"/>
      <c r="AM15" s="190"/>
      <c r="AN15" s="189"/>
      <c r="AO15" s="190"/>
      <c r="AP15" s="190"/>
      <c r="AQ15" s="189"/>
      <c r="AR15" s="194"/>
      <c r="AS15" s="194"/>
      <c r="AT15" s="189"/>
      <c r="AU15" s="190"/>
      <c r="AV15" s="190"/>
      <c r="AW15" s="190"/>
      <c r="AX15" s="190"/>
      <c r="AY15" s="190"/>
      <c r="AZ15" s="190"/>
      <c r="BA15" s="190"/>
      <c r="BB15" s="190"/>
      <c r="BC15" s="190"/>
      <c r="BD15" s="190"/>
      <c r="BE15" s="190"/>
      <c r="BF15" s="190"/>
      <c r="BG15" s="190"/>
      <c r="BH15" s="190"/>
      <c r="BI15" s="190"/>
      <c r="BJ15" s="190"/>
      <c r="BK15" s="190"/>
      <c r="BL15" s="190"/>
      <c r="BM15" s="190"/>
      <c r="BN15" s="190"/>
      <c r="BO15" s="190"/>
      <c r="BP15" s="190"/>
      <c r="BQ15" s="190"/>
      <c r="BR15" s="190"/>
      <c r="BS15" s="190"/>
      <c r="BT15" s="190"/>
      <c r="BU15" s="190"/>
      <c r="BV15" s="190"/>
      <c r="BW15" s="189"/>
      <c r="BX15" s="190"/>
      <c r="BY15" s="190"/>
      <c r="BZ15" s="190"/>
      <c r="CA15" s="190"/>
      <c r="CB15" s="190"/>
      <c r="CC15" s="190"/>
      <c r="CD15" s="190"/>
      <c r="CE15" s="190"/>
      <c r="CF15" s="189"/>
      <c r="CG15" s="195"/>
      <c r="CH15" s="196"/>
      <c r="CI15" s="197"/>
      <c r="CJ15" s="197"/>
      <c r="CK15" s="197"/>
      <c r="CL15" s="197"/>
      <c r="CM15" s="197"/>
      <c r="CN15" s="197"/>
      <c r="CO15" s="197"/>
      <c r="CP15" s="197"/>
      <c r="CQ15" s="198"/>
      <c r="CR15" s="199"/>
      <c r="CS15" s="200"/>
      <c r="CT15" s="190"/>
      <c r="CU15" s="190"/>
      <c r="CV15" s="190"/>
      <c r="CW15" s="190"/>
      <c r="CX15" s="190"/>
      <c r="CY15" s="190"/>
      <c r="CZ15" s="200"/>
      <c r="DA15" s="190"/>
      <c r="DB15" s="190"/>
      <c r="DC15" s="190"/>
      <c r="DD15" s="200"/>
      <c r="DE15" s="201"/>
      <c r="DF15" s="201"/>
      <c r="DG15" s="201"/>
      <c r="DH15" s="201"/>
      <c r="DI15" s="201"/>
      <c r="DJ15" s="201"/>
      <c r="DK15" s="193"/>
      <c r="DL15" s="190"/>
      <c r="DM15" s="190"/>
      <c r="DN15" s="198"/>
      <c r="DO15" s="198"/>
      <c r="DP15" s="198"/>
      <c r="DQ15" s="198"/>
      <c r="DR15" s="198"/>
      <c r="DS15" s="198"/>
      <c r="DT15" s="190"/>
      <c r="DU15" s="190"/>
      <c r="DV15" s="190"/>
      <c r="DW15" s="201"/>
      <c r="DX15" s="193"/>
      <c r="DY15" s="190"/>
      <c r="DZ15" s="200"/>
      <c r="EA15" s="190"/>
      <c r="EB15" s="190"/>
      <c r="EC15" s="202"/>
      <c r="ED15" s="200"/>
      <c r="EE15" s="202"/>
      <c r="EF15" s="202"/>
      <c r="EG15" s="202"/>
      <c r="EH15" s="202"/>
      <c r="EI15" s="203"/>
      <c r="EJ15" s="202"/>
      <c r="EK15" s="200"/>
      <c r="EL15" s="190"/>
      <c r="EM15" s="190"/>
      <c r="EN15" s="190"/>
      <c r="EO15" s="190"/>
      <c r="EP15" s="190"/>
      <c r="EQ15" s="184"/>
      <c r="ER15" s="181"/>
    </row>
    <row r="16" spans="1:149" s="179" customFormat="1" ht="64.95" customHeight="1" thickTop="1" thickBot="1">
      <c r="A16" s="163"/>
      <c r="B16" s="163"/>
      <c r="C16" s="204"/>
      <c r="D16" s="204"/>
      <c r="E16" s="204"/>
      <c r="F16" s="163"/>
      <c r="G16" s="204"/>
      <c r="H16" s="204"/>
      <c r="I16" s="204"/>
      <c r="J16" s="189"/>
      <c r="K16" s="204"/>
      <c r="L16" s="204"/>
      <c r="M16" s="221"/>
      <c r="N16" s="219"/>
      <c r="O16" s="205"/>
      <c r="P16" s="189"/>
      <c r="Q16" s="204"/>
      <c r="R16" s="204"/>
      <c r="S16" s="204"/>
      <c r="T16" s="204"/>
      <c r="U16" s="189"/>
      <c r="V16" s="204"/>
      <c r="W16" s="204"/>
      <c r="X16" s="204"/>
      <c r="Y16" s="204"/>
      <c r="Z16" s="206"/>
      <c r="AA16" s="204"/>
      <c r="AB16" s="204"/>
      <c r="AC16" s="204"/>
      <c r="AD16" s="204"/>
      <c r="AE16" s="204"/>
      <c r="AF16" s="204"/>
      <c r="AG16" s="204"/>
      <c r="AH16" s="207"/>
      <c r="AI16" s="204"/>
      <c r="AJ16" s="204"/>
      <c r="AK16" s="204"/>
      <c r="AL16" s="204"/>
      <c r="AM16" s="204"/>
      <c r="AN16" s="189"/>
      <c r="AO16" s="204"/>
      <c r="AP16" s="204"/>
      <c r="AQ16" s="189"/>
      <c r="AR16" s="208"/>
      <c r="AS16" s="208"/>
      <c r="AT16" s="189"/>
      <c r="AU16" s="204"/>
      <c r="AV16" s="204"/>
      <c r="AW16" s="204"/>
      <c r="AX16" s="204"/>
      <c r="AY16" s="204"/>
      <c r="AZ16" s="204"/>
      <c r="BA16" s="204"/>
      <c r="BB16" s="204"/>
      <c r="BC16" s="204"/>
      <c r="BD16" s="204"/>
      <c r="BE16" s="204"/>
      <c r="BF16" s="204"/>
      <c r="BG16" s="204"/>
      <c r="BH16" s="204"/>
      <c r="BI16" s="204"/>
      <c r="BJ16" s="204"/>
      <c r="BK16" s="204"/>
      <c r="BL16" s="204"/>
      <c r="BM16" s="204"/>
      <c r="BN16" s="204"/>
      <c r="BO16" s="204"/>
      <c r="BP16" s="204"/>
      <c r="BQ16" s="204"/>
      <c r="BR16" s="204"/>
      <c r="BS16" s="204"/>
      <c r="BT16" s="204"/>
      <c r="BU16" s="204"/>
      <c r="BV16" s="204"/>
      <c r="BW16" s="189"/>
      <c r="BX16" s="204"/>
      <c r="BY16" s="204"/>
      <c r="BZ16" s="204"/>
      <c r="CA16" s="204"/>
      <c r="CB16" s="204"/>
      <c r="CC16" s="204"/>
      <c r="CD16" s="204"/>
      <c r="CE16" s="204"/>
      <c r="CF16" s="189"/>
      <c r="CG16" s="209"/>
      <c r="CH16" s="210"/>
      <c r="CI16" s="211"/>
      <c r="CJ16" s="211"/>
      <c r="CK16" s="211"/>
      <c r="CL16" s="211"/>
      <c r="CM16" s="211"/>
      <c r="CN16" s="211"/>
      <c r="CO16" s="211"/>
      <c r="CP16" s="211"/>
      <c r="CQ16" s="212"/>
      <c r="CR16" s="213"/>
      <c r="CS16" s="200"/>
      <c r="CT16" s="204"/>
      <c r="CU16" s="204"/>
      <c r="CV16" s="204"/>
      <c r="CW16" s="204"/>
      <c r="CX16" s="204"/>
      <c r="CY16" s="204"/>
      <c r="CZ16" s="200"/>
      <c r="DA16" s="204"/>
      <c r="DB16" s="204"/>
      <c r="DC16" s="204"/>
      <c r="DD16" s="200"/>
      <c r="DE16" s="214"/>
      <c r="DF16" s="214"/>
      <c r="DG16" s="214"/>
      <c r="DH16" s="214"/>
      <c r="DI16" s="214"/>
      <c r="DJ16" s="214"/>
      <c r="DK16" s="207"/>
      <c r="DL16" s="204"/>
      <c r="DM16" s="204"/>
      <c r="DN16" s="212"/>
      <c r="DO16" s="212"/>
      <c r="DP16" s="212"/>
      <c r="DQ16" s="212"/>
      <c r="DR16" s="212"/>
      <c r="DS16" s="212"/>
      <c r="DT16" s="204"/>
      <c r="DU16" s="204"/>
      <c r="DV16" s="204"/>
      <c r="DW16" s="214"/>
      <c r="DX16" s="207"/>
      <c r="DY16" s="204"/>
      <c r="DZ16" s="200"/>
      <c r="EA16" s="204"/>
      <c r="EB16" s="204"/>
      <c r="EC16" s="215"/>
      <c r="ED16" s="200"/>
      <c r="EE16" s="215"/>
      <c r="EF16" s="215"/>
      <c r="EG16" s="215"/>
      <c r="EH16" s="215"/>
      <c r="EI16" s="216"/>
      <c r="EJ16" s="215"/>
      <c r="EK16" s="200"/>
      <c r="EL16" s="204"/>
      <c r="EM16" s="204"/>
      <c r="EN16" s="204"/>
      <c r="EO16" s="204"/>
      <c r="EP16" s="204"/>
      <c r="EQ16" s="184"/>
      <c r="ER16" s="181"/>
    </row>
    <row r="17" spans="1:148" s="179" customFormat="1" ht="64.95" customHeight="1" thickTop="1" thickBot="1">
      <c r="A17" s="163"/>
      <c r="B17" s="163"/>
      <c r="C17" s="190"/>
      <c r="D17" s="190"/>
      <c r="E17" s="190"/>
      <c r="F17" s="163"/>
      <c r="G17" s="190"/>
      <c r="H17" s="190"/>
      <c r="I17" s="190"/>
      <c r="J17" s="189"/>
      <c r="K17" s="190"/>
      <c r="L17" s="190"/>
      <c r="M17" s="220"/>
      <c r="N17" s="218"/>
      <c r="O17" s="191"/>
      <c r="P17" s="189"/>
      <c r="Q17" s="190"/>
      <c r="R17" s="190"/>
      <c r="S17" s="190"/>
      <c r="T17" s="190"/>
      <c r="U17" s="189"/>
      <c r="V17" s="190"/>
      <c r="W17" s="190"/>
      <c r="X17" s="190"/>
      <c r="Y17" s="190"/>
      <c r="Z17" s="192"/>
      <c r="AA17" s="190"/>
      <c r="AB17" s="190"/>
      <c r="AC17" s="190"/>
      <c r="AD17" s="190"/>
      <c r="AE17" s="190"/>
      <c r="AF17" s="190"/>
      <c r="AG17" s="190"/>
      <c r="AH17" s="193"/>
      <c r="AI17" s="190"/>
      <c r="AJ17" s="190"/>
      <c r="AK17" s="190"/>
      <c r="AL17" s="190"/>
      <c r="AM17" s="190"/>
      <c r="AN17" s="189"/>
      <c r="AO17" s="190"/>
      <c r="AP17" s="190"/>
      <c r="AQ17" s="189"/>
      <c r="AR17" s="194"/>
      <c r="AS17" s="194"/>
      <c r="AT17" s="189"/>
      <c r="AU17" s="190"/>
      <c r="AV17" s="190"/>
      <c r="AW17" s="190"/>
      <c r="AX17" s="190"/>
      <c r="AY17" s="190"/>
      <c r="AZ17" s="190"/>
      <c r="BA17" s="190"/>
      <c r="BB17" s="190"/>
      <c r="BC17" s="190"/>
      <c r="BD17" s="190"/>
      <c r="BE17" s="190"/>
      <c r="BF17" s="190"/>
      <c r="BG17" s="190"/>
      <c r="BH17" s="190"/>
      <c r="BI17" s="190"/>
      <c r="BJ17" s="190"/>
      <c r="BK17" s="190"/>
      <c r="BL17" s="190"/>
      <c r="BM17" s="190"/>
      <c r="BN17" s="190"/>
      <c r="BO17" s="190"/>
      <c r="BP17" s="190"/>
      <c r="BQ17" s="190"/>
      <c r="BR17" s="190"/>
      <c r="BS17" s="190"/>
      <c r="BT17" s="190"/>
      <c r="BU17" s="190"/>
      <c r="BV17" s="190"/>
      <c r="BW17" s="189"/>
      <c r="BX17" s="190"/>
      <c r="BY17" s="190"/>
      <c r="BZ17" s="190"/>
      <c r="CA17" s="190"/>
      <c r="CB17" s="190"/>
      <c r="CC17" s="190"/>
      <c r="CD17" s="190"/>
      <c r="CE17" s="190"/>
      <c r="CF17" s="189"/>
      <c r="CG17" s="195"/>
      <c r="CH17" s="196"/>
      <c r="CI17" s="197"/>
      <c r="CJ17" s="197"/>
      <c r="CK17" s="197"/>
      <c r="CL17" s="197"/>
      <c r="CM17" s="197"/>
      <c r="CN17" s="197"/>
      <c r="CO17" s="197"/>
      <c r="CP17" s="197"/>
      <c r="CQ17" s="198"/>
      <c r="CR17" s="199"/>
      <c r="CS17" s="200"/>
      <c r="CT17" s="190"/>
      <c r="CU17" s="190"/>
      <c r="CV17" s="190"/>
      <c r="CW17" s="190"/>
      <c r="CX17" s="190"/>
      <c r="CY17" s="190"/>
      <c r="CZ17" s="200"/>
      <c r="DA17" s="190"/>
      <c r="DB17" s="190"/>
      <c r="DC17" s="190"/>
      <c r="DD17" s="200"/>
      <c r="DE17" s="201"/>
      <c r="DF17" s="201"/>
      <c r="DG17" s="201"/>
      <c r="DH17" s="201"/>
      <c r="DI17" s="201"/>
      <c r="DJ17" s="201"/>
      <c r="DK17" s="193"/>
      <c r="DL17" s="190"/>
      <c r="DM17" s="190"/>
      <c r="DN17" s="198"/>
      <c r="DO17" s="198"/>
      <c r="DP17" s="198"/>
      <c r="DQ17" s="198"/>
      <c r="DR17" s="198"/>
      <c r="DS17" s="198"/>
      <c r="DT17" s="190"/>
      <c r="DU17" s="190"/>
      <c r="DV17" s="190"/>
      <c r="DW17" s="201"/>
      <c r="DX17" s="193"/>
      <c r="DY17" s="190"/>
      <c r="DZ17" s="200"/>
      <c r="EA17" s="190"/>
      <c r="EB17" s="190"/>
      <c r="EC17" s="202"/>
      <c r="ED17" s="200"/>
      <c r="EE17" s="202"/>
      <c r="EF17" s="202"/>
      <c r="EG17" s="202"/>
      <c r="EH17" s="202"/>
      <c r="EI17" s="203"/>
      <c r="EJ17" s="202"/>
      <c r="EK17" s="200"/>
      <c r="EL17" s="190"/>
      <c r="EM17" s="190"/>
      <c r="EN17" s="190"/>
      <c r="EO17" s="190"/>
      <c r="EP17" s="190"/>
      <c r="EQ17" s="184"/>
      <c r="ER17" s="181"/>
    </row>
    <row r="18" spans="1:148" s="179" customFormat="1" ht="64.95" customHeight="1" thickTop="1" thickBot="1">
      <c r="A18" s="163"/>
      <c r="B18" s="163"/>
      <c r="C18" s="204"/>
      <c r="D18" s="204"/>
      <c r="E18" s="204"/>
      <c r="F18" s="163"/>
      <c r="G18" s="204"/>
      <c r="H18" s="204"/>
      <c r="I18" s="204"/>
      <c r="J18" s="189"/>
      <c r="K18" s="204"/>
      <c r="L18" s="204"/>
      <c r="M18" s="221"/>
      <c r="N18" s="219"/>
      <c r="O18" s="205"/>
      <c r="P18" s="189"/>
      <c r="Q18" s="204"/>
      <c r="R18" s="204"/>
      <c r="S18" s="204"/>
      <c r="T18" s="204"/>
      <c r="U18" s="189"/>
      <c r="V18" s="204"/>
      <c r="W18" s="204"/>
      <c r="X18" s="204"/>
      <c r="Y18" s="204"/>
      <c r="Z18" s="206"/>
      <c r="AA18" s="204"/>
      <c r="AB18" s="204"/>
      <c r="AC18" s="204"/>
      <c r="AD18" s="204"/>
      <c r="AE18" s="204"/>
      <c r="AF18" s="204"/>
      <c r="AG18" s="204"/>
      <c r="AH18" s="207"/>
      <c r="AI18" s="204"/>
      <c r="AJ18" s="204"/>
      <c r="AK18" s="204"/>
      <c r="AL18" s="204"/>
      <c r="AM18" s="204"/>
      <c r="AN18" s="189"/>
      <c r="AO18" s="204"/>
      <c r="AP18" s="204"/>
      <c r="AQ18" s="189"/>
      <c r="AR18" s="208"/>
      <c r="AS18" s="208"/>
      <c r="AT18" s="189"/>
      <c r="AU18" s="204"/>
      <c r="AV18" s="204"/>
      <c r="AW18" s="204"/>
      <c r="AX18" s="204"/>
      <c r="AY18" s="204"/>
      <c r="AZ18" s="204"/>
      <c r="BA18" s="204"/>
      <c r="BB18" s="204"/>
      <c r="BC18" s="204"/>
      <c r="BD18" s="204"/>
      <c r="BE18" s="204"/>
      <c r="BF18" s="204"/>
      <c r="BG18" s="204"/>
      <c r="BH18" s="204"/>
      <c r="BI18" s="204"/>
      <c r="BJ18" s="204"/>
      <c r="BK18" s="204"/>
      <c r="BL18" s="204"/>
      <c r="BM18" s="204"/>
      <c r="BN18" s="204"/>
      <c r="BO18" s="204"/>
      <c r="BP18" s="204"/>
      <c r="BQ18" s="204"/>
      <c r="BR18" s="204"/>
      <c r="BS18" s="204"/>
      <c r="BT18" s="204"/>
      <c r="BU18" s="204"/>
      <c r="BV18" s="204"/>
      <c r="BW18" s="189"/>
      <c r="BX18" s="204"/>
      <c r="BY18" s="204"/>
      <c r="BZ18" s="204"/>
      <c r="CA18" s="204"/>
      <c r="CB18" s="204"/>
      <c r="CC18" s="204"/>
      <c r="CD18" s="204"/>
      <c r="CE18" s="204"/>
      <c r="CF18" s="189"/>
      <c r="CG18" s="209"/>
      <c r="CH18" s="210"/>
      <c r="CI18" s="211"/>
      <c r="CJ18" s="211"/>
      <c r="CK18" s="211"/>
      <c r="CL18" s="211"/>
      <c r="CM18" s="211"/>
      <c r="CN18" s="211"/>
      <c r="CO18" s="211"/>
      <c r="CP18" s="211"/>
      <c r="CQ18" s="212"/>
      <c r="CR18" s="213"/>
      <c r="CS18" s="200"/>
      <c r="CT18" s="204"/>
      <c r="CU18" s="204"/>
      <c r="CV18" s="204"/>
      <c r="CW18" s="204"/>
      <c r="CX18" s="204"/>
      <c r="CY18" s="204"/>
      <c r="CZ18" s="200"/>
      <c r="DA18" s="204"/>
      <c r="DB18" s="204"/>
      <c r="DC18" s="204"/>
      <c r="DD18" s="200"/>
      <c r="DE18" s="214"/>
      <c r="DF18" s="214"/>
      <c r="DG18" s="214"/>
      <c r="DH18" s="214"/>
      <c r="DI18" s="214"/>
      <c r="DJ18" s="214"/>
      <c r="DK18" s="207"/>
      <c r="DL18" s="204"/>
      <c r="DM18" s="204"/>
      <c r="DN18" s="212"/>
      <c r="DO18" s="212"/>
      <c r="DP18" s="212"/>
      <c r="DQ18" s="212"/>
      <c r="DR18" s="212"/>
      <c r="DS18" s="212"/>
      <c r="DT18" s="204"/>
      <c r="DU18" s="204"/>
      <c r="DV18" s="204"/>
      <c r="DW18" s="214"/>
      <c r="DX18" s="207"/>
      <c r="DY18" s="204"/>
      <c r="DZ18" s="200"/>
      <c r="EA18" s="204"/>
      <c r="EB18" s="204"/>
      <c r="EC18" s="215"/>
      <c r="ED18" s="200"/>
      <c r="EE18" s="215"/>
      <c r="EF18" s="215"/>
      <c r="EG18" s="215"/>
      <c r="EH18" s="215"/>
      <c r="EI18" s="216"/>
      <c r="EJ18" s="215"/>
      <c r="EK18" s="200"/>
      <c r="EL18" s="204"/>
      <c r="EM18" s="204"/>
      <c r="EN18" s="204"/>
      <c r="EO18" s="204"/>
      <c r="EP18" s="204"/>
      <c r="EQ18" s="184"/>
      <c r="ER18" s="181"/>
    </row>
    <row r="19" spans="1:148" s="179" customFormat="1" ht="64.95" customHeight="1" thickTop="1" thickBot="1">
      <c r="A19" s="163"/>
      <c r="B19" s="163"/>
      <c r="C19" s="190"/>
      <c r="D19" s="190"/>
      <c r="E19" s="190"/>
      <c r="F19" s="163"/>
      <c r="G19" s="190"/>
      <c r="H19" s="190"/>
      <c r="I19" s="190"/>
      <c r="J19" s="189"/>
      <c r="K19" s="190"/>
      <c r="L19" s="190"/>
      <c r="M19" s="220"/>
      <c r="N19" s="218"/>
      <c r="O19" s="191"/>
      <c r="P19" s="189"/>
      <c r="Q19" s="190"/>
      <c r="R19" s="190"/>
      <c r="S19" s="190"/>
      <c r="T19" s="190"/>
      <c r="U19" s="189"/>
      <c r="V19" s="190"/>
      <c r="W19" s="190"/>
      <c r="X19" s="190"/>
      <c r="Y19" s="190"/>
      <c r="Z19" s="192"/>
      <c r="AA19" s="190"/>
      <c r="AB19" s="190"/>
      <c r="AC19" s="190"/>
      <c r="AD19" s="190"/>
      <c r="AE19" s="190"/>
      <c r="AF19" s="190"/>
      <c r="AG19" s="190"/>
      <c r="AH19" s="193"/>
      <c r="AI19" s="190"/>
      <c r="AJ19" s="190"/>
      <c r="AK19" s="190"/>
      <c r="AL19" s="190"/>
      <c r="AM19" s="190"/>
      <c r="AN19" s="189"/>
      <c r="AO19" s="190"/>
      <c r="AP19" s="190"/>
      <c r="AQ19" s="189"/>
      <c r="AR19" s="194"/>
      <c r="AS19" s="194"/>
      <c r="AT19" s="189"/>
      <c r="AU19" s="190"/>
      <c r="AV19" s="190"/>
      <c r="AW19" s="190"/>
      <c r="AX19" s="190"/>
      <c r="AY19" s="190"/>
      <c r="AZ19" s="190"/>
      <c r="BA19" s="190"/>
      <c r="BB19" s="190"/>
      <c r="BC19" s="190"/>
      <c r="BD19" s="190"/>
      <c r="BE19" s="190"/>
      <c r="BF19" s="190"/>
      <c r="BG19" s="190"/>
      <c r="BH19" s="190"/>
      <c r="BI19" s="190"/>
      <c r="BJ19" s="190"/>
      <c r="BK19" s="190"/>
      <c r="BL19" s="190"/>
      <c r="BM19" s="190"/>
      <c r="BN19" s="190"/>
      <c r="BO19" s="190"/>
      <c r="BP19" s="190"/>
      <c r="BQ19" s="190"/>
      <c r="BR19" s="190"/>
      <c r="BS19" s="190"/>
      <c r="BT19" s="190"/>
      <c r="BU19" s="190"/>
      <c r="BV19" s="190"/>
      <c r="BW19" s="189"/>
      <c r="BX19" s="190"/>
      <c r="BY19" s="190"/>
      <c r="BZ19" s="190"/>
      <c r="CA19" s="190"/>
      <c r="CB19" s="190"/>
      <c r="CC19" s="190"/>
      <c r="CD19" s="190"/>
      <c r="CE19" s="190"/>
      <c r="CF19" s="189"/>
      <c r="CG19" s="195"/>
      <c r="CH19" s="196"/>
      <c r="CI19" s="197"/>
      <c r="CJ19" s="197"/>
      <c r="CK19" s="197"/>
      <c r="CL19" s="197"/>
      <c r="CM19" s="197"/>
      <c r="CN19" s="197"/>
      <c r="CO19" s="197"/>
      <c r="CP19" s="197"/>
      <c r="CQ19" s="198"/>
      <c r="CR19" s="199"/>
      <c r="CS19" s="200"/>
      <c r="CT19" s="190"/>
      <c r="CU19" s="190"/>
      <c r="CV19" s="190"/>
      <c r="CW19" s="190"/>
      <c r="CX19" s="190"/>
      <c r="CY19" s="190"/>
      <c r="CZ19" s="200"/>
      <c r="DA19" s="190"/>
      <c r="DB19" s="190"/>
      <c r="DC19" s="190"/>
      <c r="DD19" s="200"/>
      <c r="DE19" s="201"/>
      <c r="DF19" s="201"/>
      <c r="DG19" s="201"/>
      <c r="DH19" s="201"/>
      <c r="DI19" s="201"/>
      <c r="DJ19" s="201"/>
      <c r="DK19" s="193"/>
      <c r="DL19" s="190"/>
      <c r="DM19" s="190"/>
      <c r="DN19" s="198"/>
      <c r="DO19" s="198"/>
      <c r="DP19" s="198"/>
      <c r="DQ19" s="198"/>
      <c r="DR19" s="198"/>
      <c r="DS19" s="198"/>
      <c r="DT19" s="190"/>
      <c r="DU19" s="190"/>
      <c r="DV19" s="190"/>
      <c r="DW19" s="201"/>
      <c r="DX19" s="193"/>
      <c r="DY19" s="190"/>
      <c r="DZ19" s="200"/>
      <c r="EA19" s="190"/>
      <c r="EB19" s="190"/>
      <c r="EC19" s="202"/>
      <c r="ED19" s="200"/>
      <c r="EE19" s="202"/>
      <c r="EF19" s="202"/>
      <c r="EG19" s="202"/>
      <c r="EH19" s="202"/>
      <c r="EI19" s="203"/>
      <c r="EJ19" s="202"/>
      <c r="EK19" s="200"/>
      <c r="EL19" s="190"/>
      <c r="EM19" s="190"/>
      <c r="EN19" s="190"/>
      <c r="EO19" s="190"/>
      <c r="EP19" s="190"/>
      <c r="EQ19" s="184"/>
      <c r="ER19" s="181"/>
    </row>
    <row r="20" spans="1:148" s="179" customFormat="1" ht="64.95" customHeight="1" thickTop="1" thickBot="1">
      <c r="A20" s="163"/>
      <c r="B20" s="163"/>
      <c r="C20" s="204"/>
      <c r="D20" s="204"/>
      <c r="E20" s="204"/>
      <c r="F20" s="163"/>
      <c r="G20" s="204"/>
      <c r="H20" s="204"/>
      <c r="I20" s="204"/>
      <c r="J20" s="189"/>
      <c r="K20" s="204"/>
      <c r="L20" s="204"/>
      <c r="M20" s="221"/>
      <c r="N20" s="219"/>
      <c r="O20" s="205"/>
      <c r="P20" s="189"/>
      <c r="Q20" s="204"/>
      <c r="R20" s="204"/>
      <c r="S20" s="204"/>
      <c r="T20" s="204"/>
      <c r="U20" s="189"/>
      <c r="V20" s="204"/>
      <c r="W20" s="204"/>
      <c r="X20" s="204"/>
      <c r="Y20" s="204"/>
      <c r="Z20" s="206"/>
      <c r="AA20" s="204"/>
      <c r="AB20" s="204"/>
      <c r="AC20" s="204"/>
      <c r="AD20" s="204"/>
      <c r="AE20" s="204"/>
      <c r="AF20" s="204"/>
      <c r="AG20" s="204"/>
      <c r="AH20" s="207"/>
      <c r="AI20" s="204"/>
      <c r="AJ20" s="204"/>
      <c r="AK20" s="204"/>
      <c r="AL20" s="204"/>
      <c r="AM20" s="204"/>
      <c r="AN20" s="189"/>
      <c r="AO20" s="204"/>
      <c r="AP20" s="204"/>
      <c r="AQ20" s="189"/>
      <c r="AR20" s="208"/>
      <c r="AS20" s="208"/>
      <c r="AT20" s="189"/>
      <c r="AU20" s="204"/>
      <c r="AV20" s="204"/>
      <c r="AW20" s="204"/>
      <c r="AX20" s="204"/>
      <c r="AY20" s="204"/>
      <c r="AZ20" s="204"/>
      <c r="BA20" s="204"/>
      <c r="BB20" s="204"/>
      <c r="BC20" s="204"/>
      <c r="BD20" s="204"/>
      <c r="BE20" s="204"/>
      <c r="BF20" s="204"/>
      <c r="BG20" s="204"/>
      <c r="BH20" s="204"/>
      <c r="BI20" s="204"/>
      <c r="BJ20" s="204"/>
      <c r="BK20" s="204"/>
      <c r="BL20" s="204"/>
      <c r="BM20" s="204"/>
      <c r="BN20" s="204"/>
      <c r="BO20" s="204"/>
      <c r="BP20" s="204"/>
      <c r="BQ20" s="204"/>
      <c r="BR20" s="204"/>
      <c r="BS20" s="204"/>
      <c r="BT20" s="204"/>
      <c r="BU20" s="204"/>
      <c r="BV20" s="204"/>
      <c r="BW20" s="189"/>
      <c r="BX20" s="204"/>
      <c r="BY20" s="204"/>
      <c r="BZ20" s="204"/>
      <c r="CA20" s="204"/>
      <c r="CB20" s="204"/>
      <c r="CC20" s="204"/>
      <c r="CD20" s="204"/>
      <c r="CE20" s="204"/>
      <c r="CF20" s="189"/>
      <c r="CG20" s="209"/>
      <c r="CH20" s="210"/>
      <c r="CI20" s="211"/>
      <c r="CJ20" s="211"/>
      <c r="CK20" s="211"/>
      <c r="CL20" s="211"/>
      <c r="CM20" s="211"/>
      <c r="CN20" s="211"/>
      <c r="CO20" s="211"/>
      <c r="CP20" s="211"/>
      <c r="CQ20" s="212"/>
      <c r="CR20" s="213"/>
      <c r="CS20" s="200"/>
      <c r="CT20" s="204"/>
      <c r="CU20" s="204"/>
      <c r="CV20" s="204"/>
      <c r="CW20" s="204"/>
      <c r="CX20" s="204"/>
      <c r="CY20" s="204"/>
      <c r="CZ20" s="200"/>
      <c r="DA20" s="204"/>
      <c r="DB20" s="204"/>
      <c r="DC20" s="204"/>
      <c r="DD20" s="200"/>
      <c r="DE20" s="214"/>
      <c r="DF20" s="214"/>
      <c r="DG20" s="214"/>
      <c r="DH20" s="214"/>
      <c r="DI20" s="214"/>
      <c r="DJ20" s="214"/>
      <c r="DK20" s="207"/>
      <c r="DL20" s="204"/>
      <c r="DM20" s="204"/>
      <c r="DN20" s="212"/>
      <c r="DO20" s="212"/>
      <c r="DP20" s="212"/>
      <c r="DQ20" s="212"/>
      <c r="DR20" s="212"/>
      <c r="DS20" s="212"/>
      <c r="DT20" s="204"/>
      <c r="DU20" s="204"/>
      <c r="DV20" s="204"/>
      <c r="DW20" s="214"/>
      <c r="DX20" s="207"/>
      <c r="DY20" s="204"/>
      <c r="DZ20" s="200"/>
      <c r="EA20" s="204"/>
      <c r="EB20" s="204"/>
      <c r="EC20" s="215"/>
      <c r="ED20" s="200"/>
      <c r="EE20" s="215"/>
      <c r="EF20" s="215"/>
      <c r="EG20" s="215"/>
      <c r="EH20" s="215"/>
      <c r="EI20" s="216"/>
      <c r="EJ20" s="215"/>
      <c r="EK20" s="200"/>
      <c r="EL20" s="204"/>
      <c r="EM20" s="204"/>
      <c r="EN20" s="204"/>
      <c r="EO20" s="204"/>
      <c r="EP20" s="204"/>
      <c r="EQ20" s="184"/>
      <c r="ER20" s="181"/>
    </row>
    <row r="21" spans="1:148" s="179" customFormat="1" ht="64.95" customHeight="1" thickTop="1" thickBot="1">
      <c r="A21" s="163"/>
      <c r="B21" s="163"/>
      <c r="C21" s="190"/>
      <c r="D21" s="190"/>
      <c r="E21" s="190"/>
      <c r="F21" s="163"/>
      <c r="G21" s="190"/>
      <c r="H21" s="190"/>
      <c r="I21" s="190"/>
      <c r="J21" s="189"/>
      <c r="K21" s="190"/>
      <c r="L21" s="190"/>
      <c r="M21" s="220"/>
      <c r="N21" s="218"/>
      <c r="O21" s="191"/>
      <c r="P21" s="189"/>
      <c r="Q21" s="190"/>
      <c r="R21" s="190"/>
      <c r="S21" s="190"/>
      <c r="T21" s="190"/>
      <c r="U21" s="189"/>
      <c r="V21" s="190"/>
      <c r="W21" s="190"/>
      <c r="X21" s="190"/>
      <c r="Y21" s="190"/>
      <c r="Z21" s="192"/>
      <c r="AA21" s="190"/>
      <c r="AB21" s="190"/>
      <c r="AC21" s="190"/>
      <c r="AD21" s="190"/>
      <c r="AE21" s="190"/>
      <c r="AF21" s="190"/>
      <c r="AG21" s="190"/>
      <c r="AH21" s="193"/>
      <c r="AI21" s="190"/>
      <c r="AJ21" s="190"/>
      <c r="AK21" s="190"/>
      <c r="AL21" s="190"/>
      <c r="AM21" s="190"/>
      <c r="AN21" s="189"/>
      <c r="AO21" s="190"/>
      <c r="AP21" s="190"/>
      <c r="AQ21" s="189"/>
      <c r="AR21" s="194"/>
      <c r="AS21" s="194"/>
      <c r="AT21" s="189"/>
      <c r="AU21" s="190"/>
      <c r="AV21" s="190"/>
      <c r="AW21" s="190"/>
      <c r="AX21" s="190"/>
      <c r="AY21" s="190"/>
      <c r="AZ21" s="190"/>
      <c r="BA21" s="190"/>
      <c r="BB21" s="190"/>
      <c r="BC21" s="190"/>
      <c r="BD21" s="190"/>
      <c r="BE21" s="190"/>
      <c r="BF21" s="190"/>
      <c r="BG21" s="190"/>
      <c r="BH21" s="190"/>
      <c r="BI21" s="190"/>
      <c r="BJ21" s="190"/>
      <c r="BK21" s="190"/>
      <c r="BL21" s="190"/>
      <c r="BM21" s="190"/>
      <c r="BN21" s="190"/>
      <c r="BO21" s="190"/>
      <c r="BP21" s="190"/>
      <c r="BQ21" s="190"/>
      <c r="BR21" s="190"/>
      <c r="BS21" s="190"/>
      <c r="BT21" s="190"/>
      <c r="BU21" s="190"/>
      <c r="BV21" s="190"/>
      <c r="BW21" s="189"/>
      <c r="BX21" s="190"/>
      <c r="BY21" s="190"/>
      <c r="BZ21" s="190"/>
      <c r="CA21" s="190"/>
      <c r="CB21" s="190"/>
      <c r="CC21" s="190"/>
      <c r="CD21" s="190"/>
      <c r="CE21" s="190"/>
      <c r="CF21" s="189"/>
      <c r="CG21" s="195"/>
      <c r="CH21" s="196"/>
      <c r="CI21" s="197"/>
      <c r="CJ21" s="197"/>
      <c r="CK21" s="197"/>
      <c r="CL21" s="197"/>
      <c r="CM21" s="197"/>
      <c r="CN21" s="197"/>
      <c r="CO21" s="197"/>
      <c r="CP21" s="197"/>
      <c r="CQ21" s="198"/>
      <c r="CR21" s="199"/>
      <c r="CS21" s="200"/>
      <c r="CT21" s="190"/>
      <c r="CU21" s="190"/>
      <c r="CV21" s="190"/>
      <c r="CW21" s="190"/>
      <c r="CX21" s="190"/>
      <c r="CY21" s="190"/>
      <c r="CZ21" s="200"/>
      <c r="DA21" s="190"/>
      <c r="DB21" s="190"/>
      <c r="DC21" s="190"/>
      <c r="DD21" s="200"/>
      <c r="DE21" s="201"/>
      <c r="DF21" s="201"/>
      <c r="DG21" s="201"/>
      <c r="DH21" s="201"/>
      <c r="DI21" s="201"/>
      <c r="DJ21" s="201"/>
      <c r="DK21" s="193"/>
      <c r="DL21" s="190"/>
      <c r="DM21" s="190"/>
      <c r="DN21" s="198"/>
      <c r="DO21" s="198"/>
      <c r="DP21" s="198"/>
      <c r="DQ21" s="198"/>
      <c r="DR21" s="198"/>
      <c r="DS21" s="198"/>
      <c r="DT21" s="190"/>
      <c r="DU21" s="190"/>
      <c r="DV21" s="190"/>
      <c r="DW21" s="201"/>
      <c r="DX21" s="193"/>
      <c r="DY21" s="190"/>
      <c r="DZ21" s="200"/>
      <c r="EA21" s="190"/>
      <c r="EB21" s="190"/>
      <c r="EC21" s="202"/>
      <c r="ED21" s="200"/>
      <c r="EE21" s="202"/>
      <c r="EF21" s="202"/>
      <c r="EG21" s="202"/>
      <c r="EH21" s="202"/>
      <c r="EI21" s="203"/>
      <c r="EJ21" s="202"/>
      <c r="EK21" s="200"/>
      <c r="EL21" s="190"/>
      <c r="EM21" s="190"/>
      <c r="EN21" s="190"/>
      <c r="EO21" s="190"/>
      <c r="EP21" s="190"/>
      <c r="EQ21" s="184"/>
      <c r="ER21" s="181"/>
    </row>
    <row r="22" spans="1:148" s="179" customFormat="1" ht="64.95" customHeight="1" thickTop="1" thickBot="1">
      <c r="A22" s="163"/>
      <c r="B22" s="163"/>
      <c r="C22" s="204"/>
      <c r="D22" s="204"/>
      <c r="E22" s="204"/>
      <c r="F22" s="163"/>
      <c r="G22" s="204"/>
      <c r="H22" s="204"/>
      <c r="I22" s="204"/>
      <c r="J22" s="189"/>
      <c r="K22" s="204"/>
      <c r="L22" s="204"/>
      <c r="M22" s="221"/>
      <c r="N22" s="219"/>
      <c r="O22" s="205"/>
      <c r="P22" s="189"/>
      <c r="Q22" s="204"/>
      <c r="R22" s="204"/>
      <c r="S22" s="204"/>
      <c r="T22" s="204"/>
      <c r="U22" s="189"/>
      <c r="V22" s="204"/>
      <c r="W22" s="204"/>
      <c r="X22" s="204"/>
      <c r="Y22" s="204"/>
      <c r="Z22" s="206"/>
      <c r="AA22" s="204"/>
      <c r="AB22" s="204"/>
      <c r="AC22" s="204"/>
      <c r="AD22" s="204"/>
      <c r="AE22" s="204"/>
      <c r="AF22" s="204"/>
      <c r="AG22" s="204"/>
      <c r="AH22" s="207"/>
      <c r="AI22" s="204"/>
      <c r="AJ22" s="204"/>
      <c r="AK22" s="204"/>
      <c r="AL22" s="204"/>
      <c r="AM22" s="204"/>
      <c r="AN22" s="189"/>
      <c r="AO22" s="204"/>
      <c r="AP22" s="204"/>
      <c r="AQ22" s="189"/>
      <c r="AR22" s="208"/>
      <c r="AS22" s="208"/>
      <c r="AT22" s="189"/>
      <c r="AU22" s="204"/>
      <c r="AV22" s="204"/>
      <c r="AW22" s="204"/>
      <c r="AX22" s="204"/>
      <c r="AY22" s="204"/>
      <c r="AZ22" s="204"/>
      <c r="BA22" s="204"/>
      <c r="BB22" s="204"/>
      <c r="BC22" s="204"/>
      <c r="BD22" s="204"/>
      <c r="BE22" s="204"/>
      <c r="BF22" s="204"/>
      <c r="BG22" s="204"/>
      <c r="BH22" s="204"/>
      <c r="BI22" s="204"/>
      <c r="BJ22" s="204"/>
      <c r="BK22" s="204"/>
      <c r="BL22" s="204"/>
      <c r="BM22" s="204"/>
      <c r="BN22" s="204"/>
      <c r="BO22" s="204"/>
      <c r="BP22" s="204"/>
      <c r="BQ22" s="204"/>
      <c r="BR22" s="204"/>
      <c r="BS22" s="204"/>
      <c r="BT22" s="204"/>
      <c r="BU22" s="204"/>
      <c r="BV22" s="204"/>
      <c r="BW22" s="189"/>
      <c r="BX22" s="204"/>
      <c r="BY22" s="204"/>
      <c r="BZ22" s="204"/>
      <c r="CA22" s="204"/>
      <c r="CB22" s="204"/>
      <c r="CC22" s="204"/>
      <c r="CD22" s="204"/>
      <c r="CE22" s="204"/>
      <c r="CF22" s="189"/>
      <c r="CG22" s="209"/>
      <c r="CH22" s="210"/>
      <c r="CI22" s="211"/>
      <c r="CJ22" s="211"/>
      <c r="CK22" s="211"/>
      <c r="CL22" s="211"/>
      <c r="CM22" s="211"/>
      <c r="CN22" s="211"/>
      <c r="CO22" s="211"/>
      <c r="CP22" s="211"/>
      <c r="CQ22" s="212"/>
      <c r="CR22" s="213"/>
      <c r="CS22" s="200"/>
      <c r="CT22" s="204"/>
      <c r="CU22" s="204"/>
      <c r="CV22" s="204"/>
      <c r="CW22" s="204"/>
      <c r="CX22" s="204"/>
      <c r="CY22" s="204"/>
      <c r="CZ22" s="200"/>
      <c r="DA22" s="204"/>
      <c r="DB22" s="204"/>
      <c r="DC22" s="204"/>
      <c r="DD22" s="200"/>
      <c r="DE22" s="214"/>
      <c r="DF22" s="214"/>
      <c r="DG22" s="214"/>
      <c r="DH22" s="214"/>
      <c r="DI22" s="214"/>
      <c r="DJ22" s="214"/>
      <c r="DK22" s="207"/>
      <c r="DL22" s="204"/>
      <c r="DM22" s="204"/>
      <c r="DN22" s="212"/>
      <c r="DO22" s="212"/>
      <c r="DP22" s="212"/>
      <c r="DQ22" s="212"/>
      <c r="DR22" s="212"/>
      <c r="DS22" s="212"/>
      <c r="DT22" s="204"/>
      <c r="DU22" s="204"/>
      <c r="DV22" s="204"/>
      <c r="DW22" s="214"/>
      <c r="DX22" s="207"/>
      <c r="DY22" s="204"/>
      <c r="DZ22" s="200"/>
      <c r="EA22" s="204"/>
      <c r="EB22" s="204"/>
      <c r="EC22" s="215"/>
      <c r="ED22" s="200"/>
      <c r="EE22" s="215"/>
      <c r="EF22" s="215"/>
      <c r="EG22" s="215"/>
      <c r="EH22" s="215"/>
      <c r="EI22" s="216"/>
      <c r="EJ22" s="215"/>
      <c r="EK22" s="200"/>
      <c r="EL22" s="204"/>
      <c r="EM22" s="204"/>
      <c r="EN22" s="204"/>
      <c r="EO22" s="204"/>
      <c r="EP22" s="204"/>
      <c r="EQ22" s="184"/>
      <c r="ER22" s="181"/>
    </row>
    <row r="23" spans="1:148" s="179" customFormat="1" ht="64.95" customHeight="1" thickTop="1" thickBot="1">
      <c r="A23" s="163"/>
      <c r="B23" s="163"/>
      <c r="C23" s="190"/>
      <c r="D23" s="190"/>
      <c r="E23" s="190"/>
      <c r="F23" s="163"/>
      <c r="G23" s="190"/>
      <c r="H23" s="190"/>
      <c r="I23" s="190"/>
      <c r="J23" s="189"/>
      <c r="K23" s="190"/>
      <c r="L23" s="190"/>
      <c r="M23" s="220"/>
      <c r="N23" s="218"/>
      <c r="O23" s="191"/>
      <c r="P23" s="189"/>
      <c r="Q23" s="190"/>
      <c r="R23" s="190"/>
      <c r="S23" s="190"/>
      <c r="T23" s="190"/>
      <c r="U23" s="189"/>
      <c r="V23" s="190"/>
      <c r="W23" s="190"/>
      <c r="X23" s="190"/>
      <c r="Y23" s="190"/>
      <c r="Z23" s="192"/>
      <c r="AA23" s="190"/>
      <c r="AB23" s="190"/>
      <c r="AC23" s="190"/>
      <c r="AD23" s="190"/>
      <c r="AE23" s="190"/>
      <c r="AF23" s="190"/>
      <c r="AG23" s="190"/>
      <c r="AH23" s="193"/>
      <c r="AI23" s="190"/>
      <c r="AJ23" s="190"/>
      <c r="AK23" s="190"/>
      <c r="AL23" s="190"/>
      <c r="AM23" s="190"/>
      <c r="AN23" s="189"/>
      <c r="AO23" s="190"/>
      <c r="AP23" s="190"/>
      <c r="AQ23" s="189"/>
      <c r="AR23" s="194"/>
      <c r="AS23" s="194"/>
      <c r="AT23" s="189"/>
      <c r="AU23" s="190"/>
      <c r="AV23" s="190"/>
      <c r="AW23" s="190"/>
      <c r="AX23" s="190"/>
      <c r="AY23" s="190"/>
      <c r="AZ23" s="190"/>
      <c r="BA23" s="190"/>
      <c r="BB23" s="190"/>
      <c r="BC23" s="190"/>
      <c r="BD23" s="190"/>
      <c r="BE23" s="190"/>
      <c r="BF23" s="190"/>
      <c r="BG23" s="190"/>
      <c r="BH23" s="190"/>
      <c r="BI23" s="190"/>
      <c r="BJ23" s="190"/>
      <c r="BK23" s="190"/>
      <c r="BL23" s="190"/>
      <c r="BM23" s="190"/>
      <c r="BN23" s="190"/>
      <c r="BO23" s="190"/>
      <c r="BP23" s="190"/>
      <c r="BQ23" s="190"/>
      <c r="BR23" s="190"/>
      <c r="BS23" s="190"/>
      <c r="BT23" s="190"/>
      <c r="BU23" s="190"/>
      <c r="BV23" s="190"/>
      <c r="BW23" s="189"/>
      <c r="BX23" s="190"/>
      <c r="BY23" s="190"/>
      <c r="BZ23" s="190"/>
      <c r="CA23" s="190"/>
      <c r="CB23" s="190"/>
      <c r="CC23" s="190"/>
      <c r="CD23" s="190"/>
      <c r="CE23" s="190"/>
      <c r="CF23" s="189"/>
      <c r="CG23" s="195"/>
      <c r="CH23" s="196"/>
      <c r="CI23" s="197"/>
      <c r="CJ23" s="197"/>
      <c r="CK23" s="197"/>
      <c r="CL23" s="197"/>
      <c r="CM23" s="197"/>
      <c r="CN23" s="197"/>
      <c r="CO23" s="197"/>
      <c r="CP23" s="197"/>
      <c r="CQ23" s="198"/>
      <c r="CR23" s="199"/>
      <c r="CS23" s="200"/>
      <c r="CT23" s="190"/>
      <c r="CU23" s="190"/>
      <c r="CV23" s="190"/>
      <c r="CW23" s="190"/>
      <c r="CX23" s="190"/>
      <c r="CY23" s="190"/>
      <c r="CZ23" s="200"/>
      <c r="DA23" s="190"/>
      <c r="DB23" s="190"/>
      <c r="DC23" s="190"/>
      <c r="DD23" s="200"/>
      <c r="DE23" s="201"/>
      <c r="DF23" s="201"/>
      <c r="DG23" s="201"/>
      <c r="DH23" s="201"/>
      <c r="DI23" s="201"/>
      <c r="DJ23" s="201"/>
      <c r="DK23" s="193"/>
      <c r="DL23" s="190"/>
      <c r="DM23" s="190"/>
      <c r="DN23" s="198"/>
      <c r="DO23" s="198"/>
      <c r="DP23" s="198"/>
      <c r="DQ23" s="198"/>
      <c r="DR23" s="198"/>
      <c r="DS23" s="198"/>
      <c r="DT23" s="190"/>
      <c r="DU23" s="190"/>
      <c r="DV23" s="190"/>
      <c r="DW23" s="201"/>
      <c r="DX23" s="193"/>
      <c r="DY23" s="190"/>
      <c r="DZ23" s="200"/>
      <c r="EA23" s="190"/>
      <c r="EB23" s="190"/>
      <c r="EC23" s="202"/>
      <c r="ED23" s="200"/>
      <c r="EE23" s="202"/>
      <c r="EF23" s="202"/>
      <c r="EG23" s="202"/>
      <c r="EH23" s="202"/>
      <c r="EI23" s="203"/>
      <c r="EJ23" s="202"/>
      <c r="EK23" s="200"/>
      <c r="EL23" s="190"/>
      <c r="EM23" s="190"/>
      <c r="EN23" s="190"/>
      <c r="EO23" s="190"/>
      <c r="EP23" s="190"/>
      <c r="EQ23" s="184"/>
      <c r="ER23" s="181"/>
    </row>
    <row r="24" spans="1:148" s="179" customFormat="1" ht="64.95" customHeight="1" thickTop="1" thickBot="1">
      <c r="A24" s="163"/>
      <c r="B24" s="163"/>
      <c r="C24" s="204"/>
      <c r="D24" s="204"/>
      <c r="E24" s="204"/>
      <c r="F24" s="163"/>
      <c r="G24" s="204"/>
      <c r="H24" s="204"/>
      <c r="I24" s="204"/>
      <c r="J24" s="189"/>
      <c r="K24" s="204"/>
      <c r="L24" s="204"/>
      <c r="M24" s="221"/>
      <c r="N24" s="219"/>
      <c r="O24" s="205"/>
      <c r="P24" s="189"/>
      <c r="Q24" s="204"/>
      <c r="R24" s="204"/>
      <c r="S24" s="204"/>
      <c r="T24" s="204"/>
      <c r="U24" s="189"/>
      <c r="V24" s="204"/>
      <c r="W24" s="204"/>
      <c r="X24" s="204"/>
      <c r="Y24" s="204"/>
      <c r="Z24" s="206"/>
      <c r="AA24" s="204"/>
      <c r="AB24" s="204"/>
      <c r="AC24" s="204"/>
      <c r="AD24" s="204"/>
      <c r="AE24" s="204"/>
      <c r="AF24" s="204"/>
      <c r="AG24" s="204"/>
      <c r="AH24" s="207"/>
      <c r="AI24" s="204"/>
      <c r="AJ24" s="204"/>
      <c r="AK24" s="204"/>
      <c r="AL24" s="204"/>
      <c r="AM24" s="204"/>
      <c r="AN24" s="189"/>
      <c r="AO24" s="204"/>
      <c r="AP24" s="204"/>
      <c r="AQ24" s="189"/>
      <c r="AR24" s="208"/>
      <c r="AS24" s="208"/>
      <c r="AT24" s="189"/>
      <c r="AU24" s="204"/>
      <c r="AV24" s="204"/>
      <c r="AW24" s="204"/>
      <c r="AX24" s="204"/>
      <c r="AY24" s="204"/>
      <c r="AZ24" s="204"/>
      <c r="BA24" s="204"/>
      <c r="BB24" s="204"/>
      <c r="BC24" s="204"/>
      <c r="BD24" s="204"/>
      <c r="BE24" s="204"/>
      <c r="BF24" s="204"/>
      <c r="BG24" s="204"/>
      <c r="BH24" s="204"/>
      <c r="BI24" s="204"/>
      <c r="BJ24" s="204"/>
      <c r="BK24" s="204"/>
      <c r="BL24" s="204"/>
      <c r="BM24" s="204"/>
      <c r="BN24" s="204"/>
      <c r="BO24" s="204"/>
      <c r="BP24" s="204"/>
      <c r="BQ24" s="204"/>
      <c r="BR24" s="204"/>
      <c r="BS24" s="204"/>
      <c r="BT24" s="204"/>
      <c r="BU24" s="204"/>
      <c r="BV24" s="204"/>
      <c r="BW24" s="189"/>
      <c r="BX24" s="204"/>
      <c r="BY24" s="204"/>
      <c r="BZ24" s="204"/>
      <c r="CA24" s="204"/>
      <c r="CB24" s="204"/>
      <c r="CC24" s="204"/>
      <c r="CD24" s="204"/>
      <c r="CE24" s="204"/>
      <c r="CF24" s="189"/>
      <c r="CG24" s="209"/>
      <c r="CH24" s="210"/>
      <c r="CI24" s="211"/>
      <c r="CJ24" s="211"/>
      <c r="CK24" s="211"/>
      <c r="CL24" s="211"/>
      <c r="CM24" s="211"/>
      <c r="CN24" s="211"/>
      <c r="CO24" s="211"/>
      <c r="CP24" s="211"/>
      <c r="CQ24" s="212"/>
      <c r="CR24" s="213"/>
      <c r="CS24" s="200"/>
      <c r="CT24" s="204"/>
      <c r="CU24" s="204"/>
      <c r="CV24" s="204"/>
      <c r="CW24" s="204"/>
      <c r="CX24" s="204"/>
      <c r="CY24" s="204"/>
      <c r="CZ24" s="200"/>
      <c r="DA24" s="204"/>
      <c r="DB24" s="204"/>
      <c r="DC24" s="204"/>
      <c r="DD24" s="200"/>
      <c r="DE24" s="214"/>
      <c r="DF24" s="214"/>
      <c r="DG24" s="214"/>
      <c r="DH24" s="214"/>
      <c r="DI24" s="214"/>
      <c r="DJ24" s="214"/>
      <c r="DK24" s="207"/>
      <c r="DL24" s="204"/>
      <c r="DM24" s="204"/>
      <c r="DN24" s="212"/>
      <c r="DO24" s="212"/>
      <c r="DP24" s="212"/>
      <c r="DQ24" s="212"/>
      <c r="DR24" s="212"/>
      <c r="DS24" s="212"/>
      <c r="DT24" s="204"/>
      <c r="DU24" s="204"/>
      <c r="DV24" s="204"/>
      <c r="DW24" s="214"/>
      <c r="DX24" s="207"/>
      <c r="DY24" s="204"/>
      <c r="DZ24" s="200"/>
      <c r="EA24" s="204"/>
      <c r="EB24" s="204"/>
      <c r="EC24" s="215"/>
      <c r="ED24" s="200"/>
      <c r="EE24" s="215"/>
      <c r="EF24" s="215"/>
      <c r="EG24" s="215"/>
      <c r="EH24" s="215"/>
      <c r="EI24" s="216"/>
      <c r="EJ24" s="215"/>
      <c r="EK24" s="200"/>
      <c r="EL24" s="204"/>
      <c r="EM24" s="204"/>
      <c r="EN24" s="204"/>
      <c r="EO24" s="204"/>
      <c r="EP24" s="204"/>
      <c r="EQ24" s="184"/>
      <c r="ER24" s="181"/>
    </row>
    <row r="25" spans="1:148" s="179" customFormat="1" ht="64.95" customHeight="1" thickTop="1" thickBot="1">
      <c r="A25" s="163"/>
      <c r="B25" s="163"/>
      <c r="C25" s="188"/>
      <c r="D25" s="188"/>
      <c r="E25" s="188"/>
      <c r="F25" s="163"/>
      <c r="G25" s="188"/>
      <c r="H25" s="188"/>
      <c r="I25" s="188"/>
      <c r="J25" s="189"/>
      <c r="K25" s="190"/>
      <c r="L25" s="190"/>
      <c r="M25" s="220"/>
      <c r="N25" s="218"/>
      <c r="O25" s="191"/>
      <c r="P25" s="189"/>
      <c r="Q25" s="190"/>
      <c r="R25" s="190"/>
      <c r="S25" s="190"/>
      <c r="T25" s="190"/>
      <c r="U25" s="189"/>
      <c r="V25" s="190"/>
      <c r="W25" s="190"/>
      <c r="X25" s="190"/>
      <c r="Y25" s="190"/>
      <c r="Z25" s="192"/>
      <c r="AA25" s="190"/>
      <c r="AB25" s="190"/>
      <c r="AC25" s="190"/>
      <c r="AD25" s="190"/>
      <c r="AE25" s="190"/>
      <c r="AF25" s="190"/>
      <c r="AG25" s="190"/>
      <c r="AH25" s="193"/>
      <c r="AI25" s="190"/>
      <c r="AJ25" s="190"/>
      <c r="AK25" s="190"/>
      <c r="AL25" s="190"/>
      <c r="AM25" s="190"/>
      <c r="AN25" s="189"/>
      <c r="AO25" s="190"/>
      <c r="AP25" s="190"/>
      <c r="AQ25" s="189"/>
      <c r="AR25" s="194"/>
      <c r="AS25" s="194"/>
      <c r="AT25" s="189"/>
      <c r="AU25" s="190"/>
      <c r="AV25" s="190"/>
      <c r="AW25" s="190"/>
      <c r="AX25" s="190"/>
      <c r="AY25" s="190"/>
      <c r="AZ25" s="190"/>
      <c r="BA25" s="190"/>
      <c r="BB25" s="190"/>
      <c r="BC25" s="190"/>
      <c r="BD25" s="190"/>
      <c r="BE25" s="190"/>
      <c r="BF25" s="190"/>
      <c r="BG25" s="190"/>
      <c r="BH25" s="190"/>
      <c r="BI25" s="190"/>
      <c r="BJ25" s="190"/>
      <c r="BK25" s="190"/>
      <c r="BL25" s="190"/>
      <c r="BM25" s="190"/>
      <c r="BN25" s="190"/>
      <c r="BO25" s="190"/>
      <c r="BP25" s="190"/>
      <c r="BQ25" s="190"/>
      <c r="BR25" s="190"/>
      <c r="BS25" s="190"/>
      <c r="BT25" s="190"/>
      <c r="BU25" s="190"/>
      <c r="BV25" s="190"/>
      <c r="BW25" s="189"/>
      <c r="BX25" s="190"/>
      <c r="BY25" s="190"/>
      <c r="BZ25" s="190"/>
      <c r="CA25" s="190"/>
      <c r="CB25" s="190"/>
      <c r="CC25" s="190"/>
      <c r="CD25" s="190"/>
      <c r="CE25" s="190"/>
      <c r="CF25" s="189"/>
      <c r="CG25" s="195"/>
      <c r="CH25" s="196"/>
      <c r="CI25" s="197"/>
      <c r="CJ25" s="197"/>
      <c r="CK25" s="197"/>
      <c r="CL25" s="197"/>
      <c r="CM25" s="197"/>
      <c r="CN25" s="197"/>
      <c r="CO25" s="197"/>
      <c r="CP25" s="197"/>
      <c r="CQ25" s="198"/>
      <c r="CR25" s="199"/>
      <c r="CS25" s="200"/>
      <c r="CT25" s="190"/>
      <c r="CU25" s="190"/>
      <c r="CV25" s="190"/>
      <c r="CW25" s="190"/>
      <c r="CX25" s="190"/>
      <c r="CY25" s="190"/>
      <c r="CZ25" s="200"/>
      <c r="DA25" s="190"/>
      <c r="DB25" s="190"/>
      <c r="DC25" s="190"/>
      <c r="DD25" s="200"/>
      <c r="DE25" s="201"/>
      <c r="DF25" s="201"/>
      <c r="DG25" s="201"/>
      <c r="DH25" s="201"/>
      <c r="DI25" s="201"/>
      <c r="DJ25" s="201"/>
      <c r="DK25" s="193"/>
      <c r="DL25" s="190"/>
      <c r="DM25" s="190"/>
      <c r="DN25" s="198"/>
      <c r="DO25" s="198"/>
      <c r="DP25" s="198"/>
      <c r="DQ25" s="198"/>
      <c r="DR25" s="198"/>
      <c r="DS25" s="198"/>
      <c r="DT25" s="190"/>
      <c r="DU25" s="190"/>
      <c r="DV25" s="190"/>
      <c r="DW25" s="201"/>
      <c r="DX25" s="193"/>
      <c r="DY25" s="190"/>
      <c r="DZ25" s="200"/>
      <c r="EA25" s="190"/>
      <c r="EB25" s="190"/>
      <c r="EC25" s="202"/>
      <c r="ED25" s="200"/>
      <c r="EE25" s="202"/>
      <c r="EF25" s="202"/>
      <c r="EG25" s="202"/>
      <c r="EH25" s="202"/>
      <c r="EI25" s="203"/>
      <c r="EJ25" s="202"/>
      <c r="EK25" s="200"/>
      <c r="EL25" s="190"/>
      <c r="EM25" s="190"/>
      <c r="EN25" s="190"/>
      <c r="EO25" s="190"/>
      <c r="EP25" s="190"/>
      <c r="EQ25" s="184"/>
      <c r="ER25" s="181"/>
    </row>
    <row r="26" spans="1:148" s="179" customFormat="1" ht="64.95" customHeight="1" thickTop="1" thickBot="1">
      <c r="A26" s="163"/>
      <c r="B26" s="163"/>
      <c r="C26" s="204"/>
      <c r="D26" s="204"/>
      <c r="E26" s="204"/>
      <c r="F26" s="163"/>
      <c r="G26" s="204"/>
      <c r="H26" s="204"/>
      <c r="I26" s="204"/>
      <c r="J26" s="189"/>
      <c r="K26" s="204"/>
      <c r="L26" s="204"/>
      <c r="M26" s="221"/>
      <c r="N26" s="219"/>
      <c r="O26" s="205"/>
      <c r="P26" s="189"/>
      <c r="Q26" s="204"/>
      <c r="R26" s="204"/>
      <c r="S26" s="204"/>
      <c r="T26" s="204"/>
      <c r="U26" s="189"/>
      <c r="V26" s="204"/>
      <c r="W26" s="204"/>
      <c r="X26" s="204"/>
      <c r="Y26" s="204"/>
      <c r="Z26" s="206"/>
      <c r="AA26" s="204"/>
      <c r="AB26" s="204"/>
      <c r="AC26" s="204"/>
      <c r="AD26" s="204"/>
      <c r="AE26" s="204"/>
      <c r="AF26" s="204"/>
      <c r="AG26" s="204"/>
      <c r="AH26" s="207"/>
      <c r="AI26" s="204"/>
      <c r="AJ26" s="204"/>
      <c r="AK26" s="204"/>
      <c r="AL26" s="204"/>
      <c r="AM26" s="204"/>
      <c r="AN26" s="189"/>
      <c r="AO26" s="204"/>
      <c r="AP26" s="204"/>
      <c r="AQ26" s="189"/>
      <c r="AR26" s="208"/>
      <c r="AS26" s="208"/>
      <c r="AT26" s="189"/>
      <c r="AU26" s="204"/>
      <c r="AV26" s="204"/>
      <c r="AW26" s="204"/>
      <c r="AX26" s="204"/>
      <c r="AY26" s="204"/>
      <c r="AZ26" s="204"/>
      <c r="BA26" s="204"/>
      <c r="BB26" s="204"/>
      <c r="BC26" s="204"/>
      <c r="BD26" s="204"/>
      <c r="BE26" s="204"/>
      <c r="BF26" s="204"/>
      <c r="BG26" s="204"/>
      <c r="BH26" s="204"/>
      <c r="BI26" s="204"/>
      <c r="BJ26" s="204"/>
      <c r="BK26" s="204"/>
      <c r="BL26" s="204"/>
      <c r="BM26" s="204"/>
      <c r="BN26" s="204"/>
      <c r="BO26" s="204"/>
      <c r="BP26" s="204"/>
      <c r="BQ26" s="204"/>
      <c r="BR26" s="204"/>
      <c r="BS26" s="204"/>
      <c r="BT26" s="204"/>
      <c r="BU26" s="204"/>
      <c r="BV26" s="204"/>
      <c r="BW26" s="189"/>
      <c r="BX26" s="204"/>
      <c r="BY26" s="204"/>
      <c r="BZ26" s="204"/>
      <c r="CA26" s="204"/>
      <c r="CB26" s="204"/>
      <c r="CC26" s="204"/>
      <c r="CD26" s="204"/>
      <c r="CE26" s="204"/>
      <c r="CF26" s="189"/>
      <c r="CG26" s="209"/>
      <c r="CH26" s="210"/>
      <c r="CI26" s="211"/>
      <c r="CJ26" s="211"/>
      <c r="CK26" s="211"/>
      <c r="CL26" s="211"/>
      <c r="CM26" s="211"/>
      <c r="CN26" s="211"/>
      <c r="CO26" s="211"/>
      <c r="CP26" s="211"/>
      <c r="CQ26" s="212"/>
      <c r="CR26" s="213"/>
      <c r="CS26" s="200"/>
      <c r="CT26" s="204"/>
      <c r="CU26" s="204"/>
      <c r="CV26" s="204"/>
      <c r="CW26" s="204"/>
      <c r="CX26" s="204"/>
      <c r="CY26" s="204"/>
      <c r="CZ26" s="200"/>
      <c r="DA26" s="204"/>
      <c r="DB26" s="204"/>
      <c r="DC26" s="204"/>
      <c r="DD26" s="200"/>
      <c r="DE26" s="214"/>
      <c r="DF26" s="214"/>
      <c r="DG26" s="214"/>
      <c r="DH26" s="214"/>
      <c r="DI26" s="214"/>
      <c r="DJ26" s="214"/>
      <c r="DK26" s="207"/>
      <c r="DL26" s="204"/>
      <c r="DM26" s="204"/>
      <c r="DN26" s="212"/>
      <c r="DO26" s="212"/>
      <c r="DP26" s="212"/>
      <c r="DQ26" s="212"/>
      <c r="DR26" s="212"/>
      <c r="DS26" s="212"/>
      <c r="DT26" s="204"/>
      <c r="DU26" s="204"/>
      <c r="DV26" s="204"/>
      <c r="DW26" s="214"/>
      <c r="DX26" s="207"/>
      <c r="DY26" s="204"/>
      <c r="DZ26" s="200"/>
      <c r="EA26" s="204"/>
      <c r="EB26" s="204"/>
      <c r="EC26" s="215"/>
      <c r="ED26" s="200"/>
      <c r="EE26" s="215"/>
      <c r="EF26" s="215"/>
      <c r="EG26" s="215"/>
      <c r="EH26" s="215"/>
      <c r="EI26" s="216"/>
      <c r="EJ26" s="215"/>
      <c r="EK26" s="200"/>
      <c r="EL26" s="204"/>
      <c r="EM26" s="204"/>
      <c r="EN26" s="204"/>
      <c r="EO26" s="204"/>
      <c r="EP26" s="204"/>
      <c r="EQ26" s="184"/>
      <c r="ER26" s="181"/>
    </row>
    <row r="27" spans="1:148" s="179" customFormat="1" ht="64.95" customHeight="1" thickTop="1" thickBot="1">
      <c r="A27" s="163"/>
      <c r="B27" s="163"/>
      <c r="C27" s="190"/>
      <c r="D27" s="190"/>
      <c r="E27" s="190"/>
      <c r="F27" s="163"/>
      <c r="G27" s="190"/>
      <c r="H27" s="190"/>
      <c r="I27" s="190"/>
      <c r="J27" s="189"/>
      <c r="K27" s="190"/>
      <c r="L27" s="190"/>
      <c r="M27" s="220"/>
      <c r="N27" s="218"/>
      <c r="O27" s="191"/>
      <c r="P27" s="189"/>
      <c r="Q27" s="190"/>
      <c r="R27" s="190"/>
      <c r="S27" s="190"/>
      <c r="T27" s="190"/>
      <c r="U27" s="189"/>
      <c r="V27" s="190"/>
      <c r="W27" s="190"/>
      <c r="X27" s="190"/>
      <c r="Y27" s="190"/>
      <c r="Z27" s="192"/>
      <c r="AA27" s="190"/>
      <c r="AB27" s="190"/>
      <c r="AC27" s="190"/>
      <c r="AD27" s="190"/>
      <c r="AE27" s="190"/>
      <c r="AF27" s="190"/>
      <c r="AG27" s="190"/>
      <c r="AH27" s="193"/>
      <c r="AI27" s="190"/>
      <c r="AJ27" s="190"/>
      <c r="AK27" s="190"/>
      <c r="AL27" s="190"/>
      <c r="AM27" s="190"/>
      <c r="AN27" s="189"/>
      <c r="AO27" s="190"/>
      <c r="AP27" s="190"/>
      <c r="AQ27" s="189"/>
      <c r="AR27" s="194"/>
      <c r="AS27" s="194"/>
      <c r="AT27" s="189"/>
      <c r="AU27" s="190"/>
      <c r="AV27" s="190"/>
      <c r="AW27" s="190"/>
      <c r="AX27" s="190"/>
      <c r="AY27" s="190"/>
      <c r="AZ27" s="190"/>
      <c r="BA27" s="190"/>
      <c r="BB27" s="190"/>
      <c r="BC27" s="190"/>
      <c r="BD27" s="190"/>
      <c r="BE27" s="190"/>
      <c r="BF27" s="190"/>
      <c r="BG27" s="190"/>
      <c r="BH27" s="190"/>
      <c r="BI27" s="190"/>
      <c r="BJ27" s="190"/>
      <c r="BK27" s="190"/>
      <c r="BL27" s="190"/>
      <c r="BM27" s="190"/>
      <c r="BN27" s="190"/>
      <c r="BO27" s="190"/>
      <c r="BP27" s="190"/>
      <c r="BQ27" s="190"/>
      <c r="BR27" s="190"/>
      <c r="BS27" s="190"/>
      <c r="BT27" s="190"/>
      <c r="BU27" s="190"/>
      <c r="BV27" s="190"/>
      <c r="BW27" s="189"/>
      <c r="BX27" s="190"/>
      <c r="BY27" s="190"/>
      <c r="BZ27" s="190"/>
      <c r="CA27" s="190"/>
      <c r="CB27" s="190"/>
      <c r="CC27" s="190"/>
      <c r="CD27" s="190"/>
      <c r="CE27" s="190"/>
      <c r="CF27" s="189"/>
      <c r="CG27" s="195"/>
      <c r="CH27" s="196"/>
      <c r="CI27" s="197"/>
      <c r="CJ27" s="197"/>
      <c r="CK27" s="197"/>
      <c r="CL27" s="197"/>
      <c r="CM27" s="197"/>
      <c r="CN27" s="197"/>
      <c r="CO27" s="197"/>
      <c r="CP27" s="197"/>
      <c r="CQ27" s="198"/>
      <c r="CR27" s="199"/>
      <c r="CS27" s="200"/>
      <c r="CT27" s="190"/>
      <c r="CU27" s="190"/>
      <c r="CV27" s="190"/>
      <c r="CW27" s="190"/>
      <c r="CX27" s="190"/>
      <c r="CY27" s="190"/>
      <c r="CZ27" s="200"/>
      <c r="DA27" s="190"/>
      <c r="DB27" s="190"/>
      <c r="DC27" s="190"/>
      <c r="DD27" s="200"/>
      <c r="DE27" s="201"/>
      <c r="DF27" s="201"/>
      <c r="DG27" s="201"/>
      <c r="DH27" s="201"/>
      <c r="DI27" s="201"/>
      <c r="DJ27" s="201"/>
      <c r="DK27" s="193"/>
      <c r="DL27" s="190"/>
      <c r="DM27" s="190"/>
      <c r="DN27" s="198"/>
      <c r="DO27" s="198"/>
      <c r="DP27" s="198"/>
      <c r="DQ27" s="198"/>
      <c r="DR27" s="198"/>
      <c r="DS27" s="198"/>
      <c r="DT27" s="190"/>
      <c r="DU27" s="190"/>
      <c r="DV27" s="190"/>
      <c r="DW27" s="201"/>
      <c r="DX27" s="193"/>
      <c r="DY27" s="190"/>
      <c r="DZ27" s="200"/>
      <c r="EA27" s="190"/>
      <c r="EB27" s="190"/>
      <c r="EC27" s="202"/>
      <c r="ED27" s="200"/>
      <c r="EE27" s="202"/>
      <c r="EF27" s="202"/>
      <c r="EG27" s="202"/>
      <c r="EH27" s="202"/>
      <c r="EI27" s="203"/>
      <c r="EJ27" s="202"/>
      <c r="EK27" s="200"/>
      <c r="EL27" s="190"/>
      <c r="EM27" s="190"/>
      <c r="EN27" s="190"/>
      <c r="EO27" s="190"/>
      <c r="EP27" s="190"/>
      <c r="EQ27" s="184"/>
      <c r="ER27" s="181"/>
    </row>
    <row r="28" spans="1:148" s="179" customFormat="1" ht="64.95" customHeight="1" thickTop="1" thickBot="1">
      <c r="A28" s="163"/>
      <c r="B28" s="163"/>
      <c r="C28" s="204"/>
      <c r="D28" s="204"/>
      <c r="E28" s="204"/>
      <c r="F28" s="163"/>
      <c r="G28" s="204"/>
      <c r="H28" s="204"/>
      <c r="I28" s="204"/>
      <c r="J28" s="189"/>
      <c r="K28" s="204"/>
      <c r="L28" s="204"/>
      <c r="M28" s="221"/>
      <c r="N28" s="219"/>
      <c r="O28" s="205"/>
      <c r="P28" s="189"/>
      <c r="Q28" s="204"/>
      <c r="R28" s="204"/>
      <c r="S28" s="204"/>
      <c r="T28" s="204"/>
      <c r="U28" s="189"/>
      <c r="V28" s="204"/>
      <c r="W28" s="204"/>
      <c r="X28" s="204"/>
      <c r="Y28" s="204"/>
      <c r="Z28" s="206"/>
      <c r="AA28" s="204"/>
      <c r="AB28" s="204"/>
      <c r="AC28" s="204"/>
      <c r="AD28" s="204"/>
      <c r="AE28" s="204"/>
      <c r="AF28" s="204"/>
      <c r="AG28" s="204"/>
      <c r="AH28" s="207"/>
      <c r="AI28" s="204"/>
      <c r="AJ28" s="204"/>
      <c r="AK28" s="204"/>
      <c r="AL28" s="204"/>
      <c r="AM28" s="204"/>
      <c r="AN28" s="189"/>
      <c r="AO28" s="204"/>
      <c r="AP28" s="204"/>
      <c r="AQ28" s="189"/>
      <c r="AR28" s="208"/>
      <c r="AS28" s="208"/>
      <c r="AT28" s="189"/>
      <c r="AU28" s="204"/>
      <c r="AV28" s="204"/>
      <c r="AW28" s="204"/>
      <c r="AX28" s="204"/>
      <c r="AY28" s="204"/>
      <c r="AZ28" s="204"/>
      <c r="BA28" s="204"/>
      <c r="BB28" s="204"/>
      <c r="BC28" s="204"/>
      <c r="BD28" s="204"/>
      <c r="BE28" s="204"/>
      <c r="BF28" s="204"/>
      <c r="BG28" s="204"/>
      <c r="BH28" s="204"/>
      <c r="BI28" s="204"/>
      <c r="BJ28" s="204"/>
      <c r="BK28" s="204"/>
      <c r="BL28" s="204"/>
      <c r="BM28" s="204"/>
      <c r="BN28" s="204"/>
      <c r="BO28" s="204"/>
      <c r="BP28" s="204"/>
      <c r="BQ28" s="204"/>
      <c r="BR28" s="204"/>
      <c r="BS28" s="204"/>
      <c r="BT28" s="204"/>
      <c r="BU28" s="204"/>
      <c r="BV28" s="204"/>
      <c r="BW28" s="189"/>
      <c r="BX28" s="204"/>
      <c r="BY28" s="204"/>
      <c r="BZ28" s="204"/>
      <c r="CA28" s="204"/>
      <c r="CB28" s="204"/>
      <c r="CC28" s="204"/>
      <c r="CD28" s="204"/>
      <c r="CE28" s="204"/>
      <c r="CF28" s="189"/>
      <c r="CG28" s="209"/>
      <c r="CH28" s="210"/>
      <c r="CI28" s="211"/>
      <c r="CJ28" s="211"/>
      <c r="CK28" s="211"/>
      <c r="CL28" s="211"/>
      <c r="CM28" s="211"/>
      <c r="CN28" s="211"/>
      <c r="CO28" s="211"/>
      <c r="CP28" s="211"/>
      <c r="CQ28" s="212"/>
      <c r="CR28" s="213"/>
      <c r="CS28" s="200"/>
      <c r="CT28" s="204"/>
      <c r="CU28" s="204"/>
      <c r="CV28" s="204"/>
      <c r="CW28" s="204"/>
      <c r="CX28" s="204"/>
      <c r="CY28" s="204"/>
      <c r="CZ28" s="200"/>
      <c r="DA28" s="204"/>
      <c r="DB28" s="204"/>
      <c r="DC28" s="204"/>
      <c r="DD28" s="200"/>
      <c r="DE28" s="214"/>
      <c r="DF28" s="214"/>
      <c r="DG28" s="214"/>
      <c r="DH28" s="214"/>
      <c r="DI28" s="214"/>
      <c r="DJ28" s="214"/>
      <c r="DK28" s="207"/>
      <c r="DL28" s="204"/>
      <c r="DM28" s="204"/>
      <c r="DN28" s="212"/>
      <c r="DO28" s="212"/>
      <c r="DP28" s="212"/>
      <c r="DQ28" s="212"/>
      <c r="DR28" s="212"/>
      <c r="DS28" s="212"/>
      <c r="DT28" s="204"/>
      <c r="DU28" s="204"/>
      <c r="DV28" s="204"/>
      <c r="DW28" s="214"/>
      <c r="DX28" s="207"/>
      <c r="DY28" s="204"/>
      <c r="DZ28" s="200"/>
      <c r="EA28" s="204"/>
      <c r="EB28" s="204"/>
      <c r="EC28" s="215"/>
      <c r="ED28" s="200"/>
      <c r="EE28" s="215"/>
      <c r="EF28" s="215"/>
      <c r="EG28" s="215"/>
      <c r="EH28" s="215"/>
      <c r="EI28" s="216"/>
      <c r="EJ28" s="215"/>
      <c r="EK28" s="200"/>
      <c r="EL28" s="204"/>
      <c r="EM28" s="204"/>
      <c r="EN28" s="204"/>
      <c r="EO28" s="204"/>
      <c r="EP28" s="204"/>
      <c r="EQ28" s="184"/>
      <c r="ER28" s="181"/>
    </row>
    <row r="29" spans="1:148" s="179" customFormat="1" ht="64.95" customHeight="1" thickTop="1" thickBot="1">
      <c r="A29" s="163"/>
      <c r="B29" s="163"/>
      <c r="C29" s="190"/>
      <c r="D29" s="190"/>
      <c r="E29" s="190"/>
      <c r="F29" s="163"/>
      <c r="G29" s="190"/>
      <c r="H29" s="190"/>
      <c r="I29" s="190"/>
      <c r="J29" s="189"/>
      <c r="K29" s="190"/>
      <c r="L29" s="190"/>
      <c r="M29" s="220"/>
      <c r="N29" s="218"/>
      <c r="O29" s="191"/>
      <c r="P29" s="189"/>
      <c r="Q29" s="190"/>
      <c r="R29" s="190"/>
      <c r="S29" s="190"/>
      <c r="T29" s="190"/>
      <c r="U29" s="189"/>
      <c r="V29" s="190"/>
      <c r="W29" s="190"/>
      <c r="X29" s="190"/>
      <c r="Y29" s="190"/>
      <c r="Z29" s="192"/>
      <c r="AA29" s="190"/>
      <c r="AB29" s="190"/>
      <c r="AC29" s="190"/>
      <c r="AD29" s="190"/>
      <c r="AE29" s="190"/>
      <c r="AF29" s="190"/>
      <c r="AG29" s="190"/>
      <c r="AH29" s="193"/>
      <c r="AI29" s="190"/>
      <c r="AJ29" s="190"/>
      <c r="AK29" s="190"/>
      <c r="AL29" s="190"/>
      <c r="AM29" s="190"/>
      <c r="AN29" s="189"/>
      <c r="AO29" s="190"/>
      <c r="AP29" s="190"/>
      <c r="AQ29" s="189"/>
      <c r="AR29" s="194"/>
      <c r="AS29" s="194"/>
      <c r="AT29" s="189"/>
      <c r="AU29" s="190"/>
      <c r="AV29" s="190"/>
      <c r="AW29" s="190"/>
      <c r="AX29" s="190"/>
      <c r="AY29" s="190"/>
      <c r="AZ29" s="190"/>
      <c r="BA29" s="190"/>
      <c r="BB29" s="190"/>
      <c r="BC29" s="190"/>
      <c r="BD29" s="190"/>
      <c r="BE29" s="190"/>
      <c r="BF29" s="190"/>
      <c r="BG29" s="190"/>
      <c r="BH29" s="190"/>
      <c r="BI29" s="190"/>
      <c r="BJ29" s="190"/>
      <c r="BK29" s="190"/>
      <c r="BL29" s="190"/>
      <c r="BM29" s="190"/>
      <c r="BN29" s="190"/>
      <c r="BO29" s="190"/>
      <c r="BP29" s="190"/>
      <c r="BQ29" s="190"/>
      <c r="BR29" s="190"/>
      <c r="BS29" s="190"/>
      <c r="BT29" s="190"/>
      <c r="BU29" s="190"/>
      <c r="BV29" s="190"/>
      <c r="BW29" s="189"/>
      <c r="BX29" s="190"/>
      <c r="BY29" s="190"/>
      <c r="BZ29" s="190"/>
      <c r="CA29" s="190"/>
      <c r="CB29" s="190"/>
      <c r="CC29" s="190"/>
      <c r="CD29" s="190"/>
      <c r="CE29" s="190"/>
      <c r="CF29" s="189"/>
      <c r="CG29" s="195"/>
      <c r="CH29" s="196"/>
      <c r="CI29" s="197"/>
      <c r="CJ29" s="197"/>
      <c r="CK29" s="197"/>
      <c r="CL29" s="197"/>
      <c r="CM29" s="197"/>
      <c r="CN29" s="197"/>
      <c r="CO29" s="197"/>
      <c r="CP29" s="197"/>
      <c r="CQ29" s="198"/>
      <c r="CR29" s="199"/>
      <c r="CS29" s="200"/>
      <c r="CT29" s="190"/>
      <c r="CU29" s="190"/>
      <c r="CV29" s="190"/>
      <c r="CW29" s="190"/>
      <c r="CX29" s="190"/>
      <c r="CY29" s="190"/>
      <c r="CZ29" s="200"/>
      <c r="DA29" s="190"/>
      <c r="DB29" s="190"/>
      <c r="DC29" s="190"/>
      <c r="DD29" s="200"/>
      <c r="DE29" s="201"/>
      <c r="DF29" s="201"/>
      <c r="DG29" s="201"/>
      <c r="DH29" s="201"/>
      <c r="DI29" s="201"/>
      <c r="DJ29" s="201"/>
      <c r="DK29" s="193"/>
      <c r="DL29" s="190"/>
      <c r="DM29" s="190"/>
      <c r="DN29" s="198"/>
      <c r="DO29" s="198"/>
      <c r="DP29" s="198"/>
      <c r="DQ29" s="198"/>
      <c r="DR29" s="198"/>
      <c r="DS29" s="198"/>
      <c r="DT29" s="190"/>
      <c r="DU29" s="190"/>
      <c r="DV29" s="190"/>
      <c r="DW29" s="201"/>
      <c r="DX29" s="193"/>
      <c r="DY29" s="190"/>
      <c r="DZ29" s="200"/>
      <c r="EA29" s="190"/>
      <c r="EB29" s="190"/>
      <c r="EC29" s="202"/>
      <c r="ED29" s="200"/>
      <c r="EE29" s="202"/>
      <c r="EF29" s="202"/>
      <c r="EG29" s="202"/>
      <c r="EH29" s="202"/>
      <c r="EI29" s="203"/>
      <c r="EJ29" s="202"/>
      <c r="EK29" s="200"/>
      <c r="EL29" s="190"/>
      <c r="EM29" s="190"/>
      <c r="EN29" s="190"/>
      <c r="EO29" s="190"/>
      <c r="EP29" s="190"/>
      <c r="EQ29" s="184"/>
      <c r="ER29" s="181"/>
    </row>
    <row r="30" spans="1:148" s="179" customFormat="1" ht="64.95" customHeight="1" thickTop="1" thickBot="1">
      <c r="A30" s="163"/>
      <c r="B30" s="163"/>
      <c r="C30" s="204"/>
      <c r="D30" s="204"/>
      <c r="E30" s="204"/>
      <c r="F30" s="163"/>
      <c r="G30" s="204"/>
      <c r="H30" s="204"/>
      <c r="I30" s="204"/>
      <c r="J30" s="189"/>
      <c r="K30" s="204"/>
      <c r="L30" s="204"/>
      <c r="M30" s="221"/>
      <c r="N30" s="219"/>
      <c r="O30" s="205"/>
      <c r="P30" s="189"/>
      <c r="Q30" s="204"/>
      <c r="R30" s="204"/>
      <c r="S30" s="204"/>
      <c r="T30" s="204"/>
      <c r="U30" s="189"/>
      <c r="V30" s="204"/>
      <c r="W30" s="204"/>
      <c r="X30" s="204"/>
      <c r="Y30" s="204"/>
      <c r="Z30" s="206"/>
      <c r="AA30" s="204"/>
      <c r="AB30" s="204"/>
      <c r="AC30" s="204"/>
      <c r="AD30" s="204"/>
      <c r="AE30" s="204"/>
      <c r="AF30" s="204"/>
      <c r="AG30" s="204"/>
      <c r="AH30" s="207"/>
      <c r="AI30" s="204"/>
      <c r="AJ30" s="204"/>
      <c r="AK30" s="204"/>
      <c r="AL30" s="204"/>
      <c r="AM30" s="204"/>
      <c r="AN30" s="189"/>
      <c r="AO30" s="204"/>
      <c r="AP30" s="204"/>
      <c r="AQ30" s="189"/>
      <c r="AR30" s="208"/>
      <c r="AS30" s="208"/>
      <c r="AT30" s="189"/>
      <c r="AU30" s="204"/>
      <c r="AV30" s="204"/>
      <c r="AW30" s="204"/>
      <c r="AX30" s="204"/>
      <c r="AY30" s="204"/>
      <c r="AZ30" s="204"/>
      <c r="BA30" s="204"/>
      <c r="BB30" s="204"/>
      <c r="BC30" s="204"/>
      <c r="BD30" s="204"/>
      <c r="BE30" s="204"/>
      <c r="BF30" s="204"/>
      <c r="BG30" s="204"/>
      <c r="BH30" s="204"/>
      <c r="BI30" s="204"/>
      <c r="BJ30" s="204"/>
      <c r="BK30" s="204"/>
      <c r="BL30" s="204"/>
      <c r="BM30" s="204"/>
      <c r="BN30" s="204"/>
      <c r="BO30" s="204"/>
      <c r="BP30" s="204"/>
      <c r="BQ30" s="204"/>
      <c r="BR30" s="204"/>
      <c r="BS30" s="204"/>
      <c r="BT30" s="204"/>
      <c r="BU30" s="204"/>
      <c r="BV30" s="204"/>
      <c r="BW30" s="189"/>
      <c r="BX30" s="204"/>
      <c r="BY30" s="204"/>
      <c r="BZ30" s="204"/>
      <c r="CA30" s="204"/>
      <c r="CB30" s="204"/>
      <c r="CC30" s="204"/>
      <c r="CD30" s="204"/>
      <c r="CE30" s="204"/>
      <c r="CF30" s="189"/>
      <c r="CG30" s="209"/>
      <c r="CH30" s="210"/>
      <c r="CI30" s="211"/>
      <c r="CJ30" s="211"/>
      <c r="CK30" s="211"/>
      <c r="CL30" s="211"/>
      <c r="CM30" s="211"/>
      <c r="CN30" s="211"/>
      <c r="CO30" s="211"/>
      <c r="CP30" s="211"/>
      <c r="CQ30" s="212"/>
      <c r="CR30" s="213"/>
      <c r="CS30" s="200"/>
      <c r="CT30" s="204"/>
      <c r="CU30" s="204"/>
      <c r="CV30" s="204"/>
      <c r="CW30" s="204"/>
      <c r="CX30" s="204"/>
      <c r="CY30" s="204"/>
      <c r="CZ30" s="200"/>
      <c r="DA30" s="204"/>
      <c r="DB30" s="204"/>
      <c r="DC30" s="204"/>
      <c r="DD30" s="200"/>
      <c r="DE30" s="214"/>
      <c r="DF30" s="214"/>
      <c r="DG30" s="214"/>
      <c r="DH30" s="214"/>
      <c r="DI30" s="214"/>
      <c r="DJ30" s="214"/>
      <c r="DK30" s="207"/>
      <c r="DL30" s="204"/>
      <c r="DM30" s="204"/>
      <c r="DN30" s="212"/>
      <c r="DO30" s="212"/>
      <c r="DP30" s="212"/>
      <c r="DQ30" s="212"/>
      <c r="DR30" s="212"/>
      <c r="DS30" s="212"/>
      <c r="DT30" s="204"/>
      <c r="DU30" s="204"/>
      <c r="DV30" s="204"/>
      <c r="DW30" s="214"/>
      <c r="DX30" s="207"/>
      <c r="DY30" s="204"/>
      <c r="DZ30" s="200"/>
      <c r="EA30" s="204"/>
      <c r="EB30" s="204"/>
      <c r="EC30" s="215"/>
      <c r="ED30" s="200"/>
      <c r="EE30" s="215"/>
      <c r="EF30" s="215"/>
      <c r="EG30" s="215"/>
      <c r="EH30" s="215"/>
      <c r="EI30" s="216"/>
      <c r="EJ30" s="215"/>
      <c r="EK30" s="200"/>
      <c r="EL30" s="204"/>
      <c r="EM30" s="204"/>
      <c r="EN30" s="204"/>
      <c r="EO30" s="204"/>
      <c r="EP30" s="204"/>
      <c r="EQ30" s="184"/>
      <c r="ER30" s="181"/>
    </row>
    <row r="31" spans="1:148" s="179" customFormat="1" ht="64.95" customHeight="1" thickTop="1" thickBot="1">
      <c r="A31" s="163"/>
      <c r="B31" s="163"/>
      <c r="C31" s="190"/>
      <c r="D31" s="190"/>
      <c r="E31" s="190"/>
      <c r="F31" s="163"/>
      <c r="G31" s="190"/>
      <c r="H31" s="190"/>
      <c r="I31" s="190"/>
      <c r="J31" s="189"/>
      <c r="K31" s="190"/>
      <c r="L31" s="190"/>
      <c r="M31" s="220"/>
      <c r="N31" s="218"/>
      <c r="O31" s="191"/>
      <c r="P31" s="189"/>
      <c r="Q31" s="190"/>
      <c r="R31" s="190"/>
      <c r="S31" s="190"/>
      <c r="T31" s="190"/>
      <c r="U31" s="189"/>
      <c r="V31" s="190"/>
      <c r="W31" s="190"/>
      <c r="X31" s="190"/>
      <c r="Y31" s="190"/>
      <c r="Z31" s="192"/>
      <c r="AA31" s="190"/>
      <c r="AB31" s="190"/>
      <c r="AC31" s="190"/>
      <c r="AD31" s="190"/>
      <c r="AE31" s="190"/>
      <c r="AF31" s="190"/>
      <c r="AG31" s="190"/>
      <c r="AH31" s="193"/>
      <c r="AI31" s="190"/>
      <c r="AJ31" s="190"/>
      <c r="AK31" s="190"/>
      <c r="AL31" s="190"/>
      <c r="AM31" s="190"/>
      <c r="AN31" s="189"/>
      <c r="AO31" s="190"/>
      <c r="AP31" s="190"/>
      <c r="AQ31" s="189"/>
      <c r="AR31" s="194"/>
      <c r="AS31" s="194"/>
      <c r="AT31" s="189"/>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89"/>
      <c r="BX31" s="190"/>
      <c r="BY31" s="190"/>
      <c r="BZ31" s="190"/>
      <c r="CA31" s="190"/>
      <c r="CB31" s="190"/>
      <c r="CC31" s="190"/>
      <c r="CD31" s="190"/>
      <c r="CE31" s="190"/>
      <c r="CF31" s="189"/>
      <c r="CG31" s="195"/>
      <c r="CH31" s="196"/>
      <c r="CI31" s="197"/>
      <c r="CJ31" s="197"/>
      <c r="CK31" s="197"/>
      <c r="CL31" s="197"/>
      <c r="CM31" s="197"/>
      <c r="CN31" s="197"/>
      <c r="CO31" s="197"/>
      <c r="CP31" s="197"/>
      <c r="CQ31" s="198"/>
      <c r="CR31" s="199"/>
      <c r="CS31" s="200"/>
      <c r="CT31" s="190"/>
      <c r="CU31" s="190"/>
      <c r="CV31" s="190"/>
      <c r="CW31" s="190"/>
      <c r="CX31" s="190"/>
      <c r="CY31" s="190"/>
      <c r="CZ31" s="200"/>
      <c r="DA31" s="190"/>
      <c r="DB31" s="190"/>
      <c r="DC31" s="190"/>
      <c r="DD31" s="200"/>
      <c r="DE31" s="201"/>
      <c r="DF31" s="201"/>
      <c r="DG31" s="201"/>
      <c r="DH31" s="201"/>
      <c r="DI31" s="201"/>
      <c r="DJ31" s="201"/>
      <c r="DK31" s="193"/>
      <c r="DL31" s="190"/>
      <c r="DM31" s="190"/>
      <c r="DN31" s="198"/>
      <c r="DO31" s="198"/>
      <c r="DP31" s="198"/>
      <c r="DQ31" s="198"/>
      <c r="DR31" s="198"/>
      <c r="DS31" s="198"/>
      <c r="DT31" s="190"/>
      <c r="DU31" s="190"/>
      <c r="DV31" s="190"/>
      <c r="DW31" s="201"/>
      <c r="DX31" s="193"/>
      <c r="DY31" s="190"/>
      <c r="DZ31" s="200"/>
      <c r="EA31" s="190"/>
      <c r="EB31" s="190"/>
      <c r="EC31" s="202"/>
      <c r="ED31" s="200"/>
      <c r="EE31" s="202"/>
      <c r="EF31" s="202"/>
      <c r="EG31" s="202"/>
      <c r="EH31" s="202"/>
      <c r="EI31" s="203"/>
      <c r="EJ31" s="202"/>
      <c r="EK31" s="200"/>
      <c r="EL31" s="190"/>
      <c r="EM31" s="190"/>
      <c r="EN31" s="190"/>
      <c r="EO31" s="190"/>
      <c r="EP31" s="190"/>
      <c r="EQ31" s="184"/>
      <c r="ER31" s="181"/>
    </row>
    <row r="32" spans="1:148" s="179" customFormat="1" ht="64.95" customHeight="1" thickTop="1" thickBot="1">
      <c r="A32" s="163"/>
      <c r="B32" s="163"/>
      <c r="C32" s="204"/>
      <c r="D32" s="204"/>
      <c r="E32" s="204"/>
      <c r="F32" s="163"/>
      <c r="G32" s="204"/>
      <c r="H32" s="204"/>
      <c r="I32" s="204"/>
      <c r="J32" s="189"/>
      <c r="K32" s="204"/>
      <c r="L32" s="204"/>
      <c r="M32" s="221"/>
      <c r="N32" s="219"/>
      <c r="O32" s="205"/>
      <c r="P32" s="189"/>
      <c r="Q32" s="204"/>
      <c r="R32" s="204"/>
      <c r="S32" s="204"/>
      <c r="T32" s="204"/>
      <c r="U32" s="189"/>
      <c r="V32" s="204"/>
      <c r="W32" s="204"/>
      <c r="X32" s="204"/>
      <c r="Y32" s="204"/>
      <c r="Z32" s="206"/>
      <c r="AA32" s="204"/>
      <c r="AB32" s="204"/>
      <c r="AC32" s="204"/>
      <c r="AD32" s="204"/>
      <c r="AE32" s="204"/>
      <c r="AF32" s="204"/>
      <c r="AG32" s="204"/>
      <c r="AH32" s="207"/>
      <c r="AI32" s="204"/>
      <c r="AJ32" s="204"/>
      <c r="AK32" s="204"/>
      <c r="AL32" s="204"/>
      <c r="AM32" s="204"/>
      <c r="AN32" s="189"/>
      <c r="AO32" s="204"/>
      <c r="AP32" s="204"/>
      <c r="AQ32" s="189"/>
      <c r="AR32" s="208"/>
      <c r="AS32" s="208"/>
      <c r="AT32" s="189"/>
      <c r="AU32" s="204"/>
      <c r="AV32" s="204"/>
      <c r="AW32" s="204"/>
      <c r="AX32" s="204"/>
      <c r="AY32" s="204"/>
      <c r="AZ32" s="204"/>
      <c r="BA32" s="204"/>
      <c r="BB32" s="204"/>
      <c r="BC32" s="204"/>
      <c r="BD32" s="204"/>
      <c r="BE32" s="204"/>
      <c r="BF32" s="204"/>
      <c r="BG32" s="204"/>
      <c r="BH32" s="204"/>
      <c r="BI32" s="204"/>
      <c r="BJ32" s="204"/>
      <c r="BK32" s="204"/>
      <c r="BL32" s="204"/>
      <c r="BM32" s="204"/>
      <c r="BN32" s="204"/>
      <c r="BO32" s="204"/>
      <c r="BP32" s="204"/>
      <c r="BQ32" s="204"/>
      <c r="BR32" s="204"/>
      <c r="BS32" s="204"/>
      <c r="BT32" s="204"/>
      <c r="BU32" s="204"/>
      <c r="BV32" s="204"/>
      <c r="BW32" s="189"/>
      <c r="BX32" s="204"/>
      <c r="BY32" s="204"/>
      <c r="BZ32" s="204"/>
      <c r="CA32" s="204"/>
      <c r="CB32" s="204"/>
      <c r="CC32" s="204"/>
      <c r="CD32" s="204"/>
      <c r="CE32" s="204"/>
      <c r="CF32" s="189"/>
      <c r="CG32" s="209"/>
      <c r="CH32" s="210"/>
      <c r="CI32" s="211"/>
      <c r="CJ32" s="211"/>
      <c r="CK32" s="211"/>
      <c r="CL32" s="211"/>
      <c r="CM32" s="211"/>
      <c r="CN32" s="211"/>
      <c r="CO32" s="211"/>
      <c r="CP32" s="211"/>
      <c r="CQ32" s="212"/>
      <c r="CR32" s="213"/>
      <c r="CS32" s="200"/>
      <c r="CT32" s="204"/>
      <c r="CU32" s="204"/>
      <c r="CV32" s="204"/>
      <c r="CW32" s="204"/>
      <c r="CX32" s="204"/>
      <c r="CY32" s="204"/>
      <c r="CZ32" s="200"/>
      <c r="DA32" s="204"/>
      <c r="DB32" s="204"/>
      <c r="DC32" s="204"/>
      <c r="DD32" s="200"/>
      <c r="DE32" s="214"/>
      <c r="DF32" s="214"/>
      <c r="DG32" s="214"/>
      <c r="DH32" s="214"/>
      <c r="DI32" s="214"/>
      <c r="DJ32" s="214"/>
      <c r="DK32" s="207"/>
      <c r="DL32" s="204"/>
      <c r="DM32" s="204"/>
      <c r="DN32" s="212"/>
      <c r="DO32" s="212"/>
      <c r="DP32" s="212"/>
      <c r="DQ32" s="212"/>
      <c r="DR32" s="212"/>
      <c r="DS32" s="212"/>
      <c r="DT32" s="204"/>
      <c r="DU32" s="204"/>
      <c r="DV32" s="204"/>
      <c r="DW32" s="214"/>
      <c r="DX32" s="207"/>
      <c r="DY32" s="204"/>
      <c r="DZ32" s="200"/>
      <c r="EA32" s="204"/>
      <c r="EB32" s="204"/>
      <c r="EC32" s="215"/>
      <c r="ED32" s="200"/>
      <c r="EE32" s="215"/>
      <c r="EF32" s="215"/>
      <c r="EG32" s="215"/>
      <c r="EH32" s="215"/>
      <c r="EI32" s="216"/>
      <c r="EJ32" s="215"/>
      <c r="EK32" s="200"/>
      <c r="EL32" s="204"/>
      <c r="EM32" s="204"/>
      <c r="EN32" s="204"/>
      <c r="EO32" s="204"/>
      <c r="EP32" s="204"/>
      <c r="EQ32" s="184"/>
      <c r="ER32" s="181"/>
    </row>
    <row r="33" spans="1:148" s="179" customFormat="1" ht="64.95" customHeight="1" thickTop="1" thickBot="1">
      <c r="A33" s="163"/>
      <c r="B33" s="163"/>
      <c r="C33" s="190"/>
      <c r="D33" s="190"/>
      <c r="E33" s="190"/>
      <c r="F33" s="163"/>
      <c r="G33" s="190"/>
      <c r="H33" s="190"/>
      <c r="I33" s="190"/>
      <c r="J33" s="189"/>
      <c r="K33" s="190"/>
      <c r="L33" s="190"/>
      <c r="M33" s="220"/>
      <c r="N33" s="218"/>
      <c r="O33" s="191"/>
      <c r="P33" s="189"/>
      <c r="Q33" s="190"/>
      <c r="R33" s="190"/>
      <c r="S33" s="190"/>
      <c r="T33" s="190"/>
      <c r="U33" s="189"/>
      <c r="V33" s="190"/>
      <c r="W33" s="190"/>
      <c r="X33" s="190"/>
      <c r="Y33" s="190"/>
      <c r="Z33" s="192"/>
      <c r="AA33" s="190"/>
      <c r="AB33" s="190"/>
      <c r="AC33" s="190"/>
      <c r="AD33" s="190"/>
      <c r="AE33" s="190"/>
      <c r="AF33" s="190"/>
      <c r="AG33" s="190"/>
      <c r="AH33" s="193"/>
      <c r="AI33" s="190"/>
      <c r="AJ33" s="190"/>
      <c r="AK33" s="190"/>
      <c r="AL33" s="190"/>
      <c r="AM33" s="190"/>
      <c r="AN33" s="189"/>
      <c r="AO33" s="190"/>
      <c r="AP33" s="190"/>
      <c r="AQ33" s="189"/>
      <c r="AR33" s="194"/>
      <c r="AS33" s="194"/>
      <c r="AT33" s="189"/>
      <c r="AU33" s="190"/>
      <c r="AV33" s="190"/>
      <c r="AW33" s="190"/>
      <c r="AX33" s="190"/>
      <c r="AY33" s="190"/>
      <c r="AZ33" s="190"/>
      <c r="BA33" s="190"/>
      <c r="BB33" s="190"/>
      <c r="BC33" s="190"/>
      <c r="BD33" s="190"/>
      <c r="BE33" s="190"/>
      <c r="BF33" s="190"/>
      <c r="BG33" s="190"/>
      <c r="BH33" s="190"/>
      <c r="BI33" s="190"/>
      <c r="BJ33" s="190"/>
      <c r="BK33" s="190"/>
      <c r="BL33" s="190"/>
      <c r="BM33" s="190"/>
      <c r="BN33" s="190"/>
      <c r="BO33" s="190"/>
      <c r="BP33" s="190"/>
      <c r="BQ33" s="190"/>
      <c r="BR33" s="190"/>
      <c r="BS33" s="190"/>
      <c r="BT33" s="190"/>
      <c r="BU33" s="190"/>
      <c r="BV33" s="190"/>
      <c r="BW33" s="189"/>
      <c r="BX33" s="190"/>
      <c r="BY33" s="190"/>
      <c r="BZ33" s="190"/>
      <c r="CA33" s="190"/>
      <c r="CB33" s="190"/>
      <c r="CC33" s="190"/>
      <c r="CD33" s="190"/>
      <c r="CE33" s="190"/>
      <c r="CF33" s="189"/>
      <c r="CG33" s="195"/>
      <c r="CH33" s="196"/>
      <c r="CI33" s="197"/>
      <c r="CJ33" s="197"/>
      <c r="CK33" s="197"/>
      <c r="CL33" s="197"/>
      <c r="CM33" s="197"/>
      <c r="CN33" s="197"/>
      <c r="CO33" s="197"/>
      <c r="CP33" s="197"/>
      <c r="CQ33" s="198"/>
      <c r="CR33" s="199"/>
      <c r="CS33" s="200"/>
      <c r="CT33" s="190"/>
      <c r="CU33" s="190"/>
      <c r="CV33" s="190"/>
      <c r="CW33" s="190"/>
      <c r="CX33" s="190"/>
      <c r="CY33" s="190"/>
      <c r="CZ33" s="200"/>
      <c r="DA33" s="190"/>
      <c r="DB33" s="190"/>
      <c r="DC33" s="190"/>
      <c r="DD33" s="200"/>
      <c r="DE33" s="201"/>
      <c r="DF33" s="201"/>
      <c r="DG33" s="201"/>
      <c r="DH33" s="201"/>
      <c r="DI33" s="201"/>
      <c r="DJ33" s="201"/>
      <c r="DK33" s="193"/>
      <c r="DL33" s="190"/>
      <c r="DM33" s="190"/>
      <c r="DN33" s="198"/>
      <c r="DO33" s="198"/>
      <c r="DP33" s="198"/>
      <c r="DQ33" s="198"/>
      <c r="DR33" s="198"/>
      <c r="DS33" s="198"/>
      <c r="DT33" s="190"/>
      <c r="DU33" s="190"/>
      <c r="DV33" s="190"/>
      <c r="DW33" s="201"/>
      <c r="DX33" s="193"/>
      <c r="DY33" s="190"/>
      <c r="DZ33" s="200"/>
      <c r="EA33" s="190"/>
      <c r="EB33" s="190"/>
      <c r="EC33" s="202"/>
      <c r="ED33" s="200"/>
      <c r="EE33" s="202"/>
      <c r="EF33" s="202"/>
      <c r="EG33" s="202"/>
      <c r="EH33" s="202"/>
      <c r="EI33" s="203"/>
      <c r="EJ33" s="202"/>
      <c r="EK33" s="200"/>
      <c r="EL33" s="190"/>
      <c r="EM33" s="190"/>
      <c r="EN33" s="190"/>
      <c r="EO33" s="190"/>
      <c r="EP33" s="190"/>
      <c r="EQ33" s="184"/>
      <c r="ER33" s="181"/>
    </row>
    <row r="34" spans="1:148" s="179" customFormat="1" ht="64.95" customHeight="1" thickTop="1" thickBot="1">
      <c r="A34" s="163"/>
      <c r="B34" s="163"/>
      <c r="C34" s="204"/>
      <c r="D34" s="204"/>
      <c r="E34" s="204"/>
      <c r="F34" s="163"/>
      <c r="G34" s="204"/>
      <c r="H34" s="204"/>
      <c r="I34" s="204"/>
      <c r="J34" s="189"/>
      <c r="K34" s="204"/>
      <c r="L34" s="204"/>
      <c r="M34" s="221"/>
      <c r="N34" s="219"/>
      <c r="O34" s="205"/>
      <c r="P34" s="189"/>
      <c r="Q34" s="204"/>
      <c r="R34" s="204"/>
      <c r="S34" s="204"/>
      <c r="T34" s="204"/>
      <c r="U34" s="189"/>
      <c r="V34" s="204"/>
      <c r="W34" s="204"/>
      <c r="X34" s="204"/>
      <c r="Y34" s="204"/>
      <c r="Z34" s="206"/>
      <c r="AA34" s="204"/>
      <c r="AB34" s="204"/>
      <c r="AC34" s="204"/>
      <c r="AD34" s="204"/>
      <c r="AE34" s="204"/>
      <c r="AF34" s="204"/>
      <c r="AG34" s="204"/>
      <c r="AH34" s="207"/>
      <c r="AI34" s="204"/>
      <c r="AJ34" s="204"/>
      <c r="AK34" s="204"/>
      <c r="AL34" s="204"/>
      <c r="AM34" s="204"/>
      <c r="AN34" s="189"/>
      <c r="AO34" s="204"/>
      <c r="AP34" s="204"/>
      <c r="AQ34" s="189"/>
      <c r="AR34" s="208"/>
      <c r="AS34" s="208"/>
      <c r="AT34" s="189"/>
      <c r="AU34" s="204"/>
      <c r="AV34" s="204"/>
      <c r="AW34" s="204"/>
      <c r="AX34" s="204"/>
      <c r="AY34" s="204"/>
      <c r="AZ34" s="204"/>
      <c r="BA34" s="204"/>
      <c r="BB34" s="204"/>
      <c r="BC34" s="204"/>
      <c r="BD34" s="204"/>
      <c r="BE34" s="204"/>
      <c r="BF34" s="204"/>
      <c r="BG34" s="204"/>
      <c r="BH34" s="204"/>
      <c r="BI34" s="204"/>
      <c r="BJ34" s="204"/>
      <c r="BK34" s="204"/>
      <c r="BL34" s="204"/>
      <c r="BM34" s="204"/>
      <c r="BN34" s="204"/>
      <c r="BO34" s="204"/>
      <c r="BP34" s="204"/>
      <c r="BQ34" s="204"/>
      <c r="BR34" s="204"/>
      <c r="BS34" s="204"/>
      <c r="BT34" s="204"/>
      <c r="BU34" s="204"/>
      <c r="BV34" s="204"/>
      <c r="BW34" s="189"/>
      <c r="BX34" s="204"/>
      <c r="BY34" s="204"/>
      <c r="BZ34" s="204"/>
      <c r="CA34" s="204"/>
      <c r="CB34" s="204"/>
      <c r="CC34" s="204"/>
      <c r="CD34" s="204"/>
      <c r="CE34" s="204"/>
      <c r="CF34" s="189"/>
      <c r="CG34" s="209"/>
      <c r="CH34" s="210"/>
      <c r="CI34" s="211"/>
      <c r="CJ34" s="211"/>
      <c r="CK34" s="211"/>
      <c r="CL34" s="211"/>
      <c r="CM34" s="211"/>
      <c r="CN34" s="211"/>
      <c r="CO34" s="211"/>
      <c r="CP34" s="211"/>
      <c r="CQ34" s="212"/>
      <c r="CR34" s="213"/>
      <c r="CS34" s="200"/>
      <c r="CT34" s="204"/>
      <c r="CU34" s="204"/>
      <c r="CV34" s="204"/>
      <c r="CW34" s="204"/>
      <c r="CX34" s="204"/>
      <c r="CY34" s="204"/>
      <c r="CZ34" s="200"/>
      <c r="DA34" s="204"/>
      <c r="DB34" s="204"/>
      <c r="DC34" s="204"/>
      <c r="DD34" s="200"/>
      <c r="DE34" s="214"/>
      <c r="DF34" s="214"/>
      <c r="DG34" s="214"/>
      <c r="DH34" s="214"/>
      <c r="DI34" s="214"/>
      <c r="DJ34" s="214"/>
      <c r="DK34" s="207"/>
      <c r="DL34" s="204"/>
      <c r="DM34" s="204"/>
      <c r="DN34" s="212"/>
      <c r="DO34" s="212"/>
      <c r="DP34" s="212"/>
      <c r="DQ34" s="212"/>
      <c r="DR34" s="212"/>
      <c r="DS34" s="212"/>
      <c r="DT34" s="204"/>
      <c r="DU34" s="204"/>
      <c r="DV34" s="204"/>
      <c r="DW34" s="214"/>
      <c r="DX34" s="207"/>
      <c r="DY34" s="204"/>
      <c r="DZ34" s="200"/>
      <c r="EA34" s="204"/>
      <c r="EB34" s="204"/>
      <c r="EC34" s="215"/>
      <c r="ED34" s="200"/>
      <c r="EE34" s="215"/>
      <c r="EF34" s="215"/>
      <c r="EG34" s="215"/>
      <c r="EH34" s="215"/>
      <c r="EI34" s="216"/>
      <c r="EJ34" s="215"/>
      <c r="EK34" s="200"/>
      <c r="EL34" s="204"/>
      <c r="EM34" s="204"/>
      <c r="EN34" s="204"/>
      <c r="EO34" s="204"/>
      <c r="EP34" s="204"/>
      <c r="EQ34" s="184"/>
      <c r="ER34" s="181"/>
    </row>
    <row r="35" spans="1:148" s="179" customFormat="1" ht="64.95" customHeight="1" thickTop="1" thickBot="1">
      <c r="A35" s="163"/>
      <c r="B35" s="163"/>
      <c r="C35" s="190"/>
      <c r="D35" s="190"/>
      <c r="E35" s="190"/>
      <c r="F35" s="163"/>
      <c r="G35" s="190"/>
      <c r="H35" s="190"/>
      <c r="I35" s="190"/>
      <c r="J35" s="189"/>
      <c r="K35" s="190"/>
      <c r="L35" s="190"/>
      <c r="M35" s="220"/>
      <c r="N35" s="218"/>
      <c r="O35" s="191"/>
      <c r="P35" s="189"/>
      <c r="Q35" s="190"/>
      <c r="R35" s="190"/>
      <c r="S35" s="190"/>
      <c r="T35" s="190"/>
      <c r="U35" s="189"/>
      <c r="V35" s="190"/>
      <c r="W35" s="190"/>
      <c r="X35" s="190"/>
      <c r="Y35" s="190"/>
      <c r="Z35" s="192"/>
      <c r="AA35" s="190"/>
      <c r="AB35" s="190"/>
      <c r="AC35" s="190"/>
      <c r="AD35" s="190"/>
      <c r="AE35" s="190"/>
      <c r="AF35" s="190"/>
      <c r="AG35" s="190"/>
      <c r="AH35" s="193"/>
      <c r="AI35" s="190"/>
      <c r="AJ35" s="190"/>
      <c r="AK35" s="190"/>
      <c r="AL35" s="190"/>
      <c r="AM35" s="190"/>
      <c r="AN35" s="189"/>
      <c r="AO35" s="190"/>
      <c r="AP35" s="190"/>
      <c r="AQ35" s="189"/>
      <c r="AR35" s="194"/>
      <c r="AS35" s="194"/>
      <c r="AT35" s="189"/>
      <c r="AU35" s="190"/>
      <c r="AV35" s="190"/>
      <c r="AW35" s="190"/>
      <c r="AX35" s="190"/>
      <c r="AY35" s="190"/>
      <c r="AZ35" s="190"/>
      <c r="BA35" s="190"/>
      <c r="BB35" s="190"/>
      <c r="BC35" s="190"/>
      <c r="BD35" s="190"/>
      <c r="BE35" s="190"/>
      <c r="BF35" s="190"/>
      <c r="BG35" s="190"/>
      <c r="BH35" s="190"/>
      <c r="BI35" s="190"/>
      <c r="BJ35" s="190"/>
      <c r="BK35" s="190"/>
      <c r="BL35" s="190"/>
      <c r="BM35" s="190"/>
      <c r="BN35" s="190"/>
      <c r="BO35" s="190"/>
      <c r="BP35" s="190"/>
      <c r="BQ35" s="190"/>
      <c r="BR35" s="190"/>
      <c r="BS35" s="190"/>
      <c r="BT35" s="190"/>
      <c r="BU35" s="190"/>
      <c r="BV35" s="190"/>
      <c r="BW35" s="189"/>
      <c r="BX35" s="190"/>
      <c r="BY35" s="190"/>
      <c r="BZ35" s="190"/>
      <c r="CA35" s="190"/>
      <c r="CB35" s="190"/>
      <c r="CC35" s="190"/>
      <c r="CD35" s="190"/>
      <c r="CE35" s="190"/>
      <c r="CF35" s="189"/>
      <c r="CG35" s="195"/>
      <c r="CH35" s="196"/>
      <c r="CI35" s="197"/>
      <c r="CJ35" s="197"/>
      <c r="CK35" s="197"/>
      <c r="CL35" s="197"/>
      <c r="CM35" s="197"/>
      <c r="CN35" s="197"/>
      <c r="CO35" s="197"/>
      <c r="CP35" s="197"/>
      <c r="CQ35" s="198"/>
      <c r="CR35" s="199"/>
      <c r="CS35" s="200"/>
      <c r="CT35" s="190"/>
      <c r="CU35" s="190"/>
      <c r="CV35" s="190"/>
      <c r="CW35" s="190"/>
      <c r="CX35" s="190"/>
      <c r="CY35" s="190"/>
      <c r="CZ35" s="200"/>
      <c r="DA35" s="190"/>
      <c r="DB35" s="190"/>
      <c r="DC35" s="190"/>
      <c r="DD35" s="200"/>
      <c r="DE35" s="201"/>
      <c r="DF35" s="201"/>
      <c r="DG35" s="201"/>
      <c r="DH35" s="201"/>
      <c r="DI35" s="201"/>
      <c r="DJ35" s="201"/>
      <c r="DK35" s="193"/>
      <c r="DL35" s="190"/>
      <c r="DM35" s="190"/>
      <c r="DN35" s="198"/>
      <c r="DO35" s="198"/>
      <c r="DP35" s="198"/>
      <c r="DQ35" s="198"/>
      <c r="DR35" s="198"/>
      <c r="DS35" s="198"/>
      <c r="DT35" s="190"/>
      <c r="DU35" s="190"/>
      <c r="DV35" s="190"/>
      <c r="DW35" s="201"/>
      <c r="DX35" s="193"/>
      <c r="DY35" s="190"/>
      <c r="DZ35" s="200"/>
      <c r="EA35" s="190"/>
      <c r="EB35" s="190"/>
      <c r="EC35" s="202"/>
      <c r="ED35" s="200"/>
      <c r="EE35" s="202"/>
      <c r="EF35" s="202"/>
      <c r="EG35" s="202"/>
      <c r="EH35" s="202"/>
      <c r="EI35" s="203"/>
      <c r="EJ35" s="202"/>
      <c r="EK35" s="200"/>
      <c r="EL35" s="190"/>
      <c r="EM35" s="190"/>
      <c r="EN35" s="190"/>
      <c r="EO35" s="190"/>
      <c r="EP35" s="190"/>
      <c r="EQ35" s="184"/>
      <c r="ER35" s="181"/>
    </row>
    <row r="36" spans="1:148" s="179" customFormat="1" ht="64.95" customHeight="1" thickTop="1" thickBot="1">
      <c r="A36" s="163"/>
      <c r="B36" s="163"/>
      <c r="C36" s="204"/>
      <c r="D36" s="204"/>
      <c r="E36" s="204"/>
      <c r="F36" s="163"/>
      <c r="G36" s="204"/>
      <c r="H36" s="204"/>
      <c r="I36" s="204"/>
      <c r="J36" s="189"/>
      <c r="K36" s="204"/>
      <c r="L36" s="204"/>
      <c r="M36" s="221"/>
      <c r="N36" s="219"/>
      <c r="O36" s="205"/>
      <c r="P36" s="189"/>
      <c r="Q36" s="204"/>
      <c r="R36" s="204"/>
      <c r="S36" s="204"/>
      <c r="T36" s="204"/>
      <c r="U36" s="189"/>
      <c r="V36" s="204"/>
      <c r="W36" s="204"/>
      <c r="X36" s="204"/>
      <c r="Y36" s="204"/>
      <c r="Z36" s="206"/>
      <c r="AA36" s="204"/>
      <c r="AB36" s="204"/>
      <c r="AC36" s="204"/>
      <c r="AD36" s="204"/>
      <c r="AE36" s="204"/>
      <c r="AF36" s="204"/>
      <c r="AG36" s="204"/>
      <c r="AH36" s="207"/>
      <c r="AI36" s="204"/>
      <c r="AJ36" s="204"/>
      <c r="AK36" s="204"/>
      <c r="AL36" s="204"/>
      <c r="AM36" s="204"/>
      <c r="AN36" s="189"/>
      <c r="AO36" s="204"/>
      <c r="AP36" s="204"/>
      <c r="AQ36" s="189"/>
      <c r="AR36" s="208"/>
      <c r="AS36" s="208"/>
      <c r="AT36" s="189"/>
      <c r="AU36" s="204"/>
      <c r="AV36" s="204"/>
      <c r="AW36" s="204"/>
      <c r="AX36" s="204"/>
      <c r="AY36" s="204"/>
      <c r="AZ36" s="204"/>
      <c r="BA36" s="204"/>
      <c r="BB36" s="204"/>
      <c r="BC36" s="204"/>
      <c r="BD36" s="204"/>
      <c r="BE36" s="204"/>
      <c r="BF36" s="204"/>
      <c r="BG36" s="204"/>
      <c r="BH36" s="204"/>
      <c r="BI36" s="204"/>
      <c r="BJ36" s="204"/>
      <c r="BK36" s="204"/>
      <c r="BL36" s="204"/>
      <c r="BM36" s="204"/>
      <c r="BN36" s="204"/>
      <c r="BO36" s="204"/>
      <c r="BP36" s="204"/>
      <c r="BQ36" s="204"/>
      <c r="BR36" s="204"/>
      <c r="BS36" s="204"/>
      <c r="BT36" s="204"/>
      <c r="BU36" s="204"/>
      <c r="BV36" s="204"/>
      <c r="BW36" s="189"/>
      <c r="BX36" s="204"/>
      <c r="BY36" s="204"/>
      <c r="BZ36" s="204"/>
      <c r="CA36" s="204"/>
      <c r="CB36" s="204"/>
      <c r="CC36" s="204"/>
      <c r="CD36" s="204"/>
      <c r="CE36" s="204"/>
      <c r="CF36" s="189"/>
      <c r="CG36" s="209"/>
      <c r="CH36" s="210"/>
      <c r="CI36" s="211"/>
      <c r="CJ36" s="211"/>
      <c r="CK36" s="211"/>
      <c r="CL36" s="211"/>
      <c r="CM36" s="211"/>
      <c r="CN36" s="211"/>
      <c r="CO36" s="211"/>
      <c r="CP36" s="211"/>
      <c r="CQ36" s="212"/>
      <c r="CR36" s="213"/>
      <c r="CS36" s="200"/>
      <c r="CT36" s="204"/>
      <c r="CU36" s="204"/>
      <c r="CV36" s="204"/>
      <c r="CW36" s="204"/>
      <c r="CX36" s="204"/>
      <c r="CY36" s="204"/>
      <c r="CZ36" s="200"/>
      <c r="DA36" s="204"/>
      <c r="DB36" s="204"/>
      <c r="DC36" s="204"/>
      <c r="DD36" s="200"/>
      <c r="DE36" s="214"/>
      <c r="DF36" s="214"/>
      <c r="DG36" s="214"/>
      <c r="DH36" s="214"/>
      <c r="DI36" s="214"/>
      <c r="DJ36" s="214"/>
      <c r="DK36" s="207"/>
      <c r="DL36" s="204"/>
      <c r="DM36" s="204"/>
      <c r="DN36" s="212"/>
      <c r="DO36" s="212"/>
      <c r="DP36" s="212"/>
      <c r="DQ36" s="212"/>
      <c r="DR36" s="212"/>
      <c r="DS36" s="212"/>
      <c r="DT36" s="204"/>
      <c r="DU36" s="204"/>
      <c r="DV36" s="204"/>
      <c r="DW36" s="214"/>
      <c r="DX36" s="207"/>
      <c r="DY36" s="204"/>
      <c r="DZ36" s="200"/>
      <c r="EA36" s="204"/>
      <c r="EB36" s="204"/>
      <c r="EC36" s="215"/>
      <c r="ED36" s="200"/>
      <c r="EE36" s="215"/>
      <c r="EF36" s="215"/>
      <c r="EG36" s="215"/>
      <c r="EH36" s="215"/>
      <c r="EI36" s="216"/>
      <c r="EJ36" s="215"/>
      <c r="EK36" s="200"/>
      <c r="EL36" s="204"/>
      <c r="EM36" s="204"/>
      <c r="EN36" s="204"/>
      <c r="EO36" s="204"/>
      <c r="EP36" s="204"/>
      <c r="EQ36" s="184"/>
      <c r="ER36" s="181"/>
    </row>
    <row r="37" spans="1:148" s="179" customFormat="1" ht="64.95" customHeight="1" thickTop="1" thickBot="1">
      <c r="A37" s="163"/>
      <c r="B37" s="163"/>
      <c r="C37" s="190"/>
      <c r="D37" s="190"/>
      <c r="E37" s="190"/>
      <c r="F37" s="163"/>
      <c r="G37" s="190"/>
      <c r="H37" s="190"/>
      <c r="I37" s="190"/>
      <c r="J37" s="189"/>
      <c r="K37" s="190"/>
      <c r="L37" s="190"/>
      <c r="M37" s="220"/>
      <c r="N37" s="218"/>
      <c r="O37" s="191"/>
      <c r="P37" s="189"/>
      <c r="Q37" s="190"/>
      <c r="R37" s="190"/>
      <c r="S37" s="190"/>
      <c r="T37" s="190"/>
      <c r="U37" s="189"/>
      <c r="V37" s="190"/>
      <c r="W37" s="190"/>
      <c r="X37" s="190"/>
      <c r="Y37" s="190"/>
      <c r="Z37" s="192"/>
      <c r="AA37" s="190"/>
      <c r="AB37" s="190"/>
      <c r="AC37" s="190"/>
      <c r="AD37" s="190"/>
      <c r="AE37" s="190"/>
      <c r="AF37" s="190"/>
      <c r="AG37" s="190"/>
      <c r="AH37" s="193"/>
      <c r="AI37" s="190"/>
      <c r="AJ37" s="190"/>
      <c r="AK37" s="190"/>
      <c r="AL37" s="190"/>
      <c r="AM37" s="190"/>
      <c r="AN37" s="189"/>
      <c r="AO37" s="190"/>
      <c r="AP37" s="190"/>
      <c r="AQ37" s="189"/>
      <c r="AR37" s="194"/>
      <c r="AS37" s="194"/>
      <c r="AT37" s="189"/>
      <c r="AU37" s="190"/>
      <c r="AV37" s="190"/>
      <c r="AW37" s="190"/>
      <c r="AX37" s="190"/>
      <c r="AY37" s="190"/>
      <c r="AZ37" s="190"/>
      <c r="BA37" s="190"/>
      <c r="BB37" s="190"/>
      <c r="BC37" s="190"/>
      <c r="BD37" s="190"/>
      <c r="BE37" s="190"/>
      <c r="BF37" s="190"/>
      <c r="BG37" s="190"/>
      <c r="BH37" s="190"/>
      <c r="BI37" s="190"/>
      <c r="BJ37" s="190"/>
      <c r="BK37" s="190"/>
      <c r="BL37" s="190"/>
      <c r="BM37" s="190"/>
      <c r="BN37" s="190"/>
      <c r="BO37" s="190"/>
      <c r="BP37" s="190"/>
      <c r="BQ37" s="190"/>
      <c r="BR37" s="190"/>
      <c r="BS37" s="190"/>
      <c r="BT37" s="190"/>
      <c r="BU37" s="190"/>
      <c r="BV37" s="190"/>
      <c r="BW37" s="189"/>
      <c r="BX37" s="190"/>
      <c r="BY37" s="190"/>
      <c r="BZ37" s="190"/>
      <c r="CA37" s="190"/>
      <c r="CB37" s="190"/>
      <c r="CC37" s="190"/>
      <c r="CD37" s="190"/>
      <c r="CE37" s="190"/>
      <c r="CF37" s="189"/>
      <c r="CG37" s="195"/>
      <c r="CH37" s="196"/>
      <c r="CI37" s="197"/>
      <c r="CJ37" s="197"/>
      <c r="CK37" s="197"/>
      <c r="CL37" s="197"/>
      <c r="CM37" s="197"/>
      <c r="CN37" s="197"/>
      <c r="CO37" s="197"/>
      <c r="CP37" s="197"/>
      <c r="CQ37" s="198"/>
      <c r="CR37" s="199"/>
      <c r="CS37" s="200"/>
      <c r="CT37" s="190"/>
      <c r="CU37" s="190"/>
      <c r="CV37" s="190"/>
      <c r="CW37" s="190"/>
      <c r="CX37" s="190"/>
      <c r="CY37" s="190"/>
      <c r="CZ37" s="200"/>
      <c r="DA37" s="190"/>
      <c r="DB37" s="190"/>
      <c r="DC37" s="190"/>
      <c r="DD37" s="200"/>
      <c r="DE37" s="201"/>
      <c r="DF37" s="201"/>
      <c r="DG37" s="201"/>
      <c r="DH37" s="201"/>
      <c r="DI37" s="201"/>
      <c r="DJ37" s="201"/>
      <c r="DK37" s="193"/>
      <c r="DL37" s="190"/>
      <c r="DM37" s="190"/>
      <c r="DN37" s="198"/>
      <c r="DO37" s="198"/>
      <c r="DP37" s="198"/>
      <c r="DQ37" s="198"/>
      <c r="DR37" s="198"/>
      <c r="DS37" s="198"/>
      <c r="DT37" s="190"/>
      <c r="DU37" s="190"/>
      <c r="DV37" s="190"/>
      <c r="DW37" s="201"/>
      <c r="DX37" s="193"/>
      <c r="DY37" s="190"/>
      <c r="DZ37" s="200"/>
      <c r="EA37" s="190"/>
      <c r="EB37" s="190"/>
      <c r="EC37" s="202"/>
      <c r="ED37" s="200"/>
      <c r="EE37" s="202"/>
      <c r="EF37" s="202"/>
      <c r="EG37" s="202"/>
      <c r="EH37" s="202"/>
      <c r="EI37" s="203"/>
      <c r="EJ37" s="202"/>
      <c r="EK37" s="200"/>
      <c r="EL37" s="190"/>
      <c r="EM37" s="190"/>
      <c r="EN37" s="190"/>
      <c r="EO37" s="190"/>
      <c r="EP37" s="190"/>
      <c r="EQ37" s="184"/>
      <c r="ER37" s="181"/>
    </row>
    <row r="38" spans="1:148" s="179" customFormat="1" ht="64.95" customHeight="1" thickTop="1" thickBot="1">
      <c r="A38" s="163"/>
      <c r="B38" s="163"/>
      <c r="C38" s="204"/>
      <c r="D38" s="204"/>
      <c r="E38" s="204"/>
      <c r="F38" s="163"/>
      <c r="G38" s="204"/>
      <c r="H38" s="204"/>
      <c r="I38" s="204"/>
      <c r="J38" s="189"/>
      <c r="K38" s="204"/>
      <c r="L38" s="204"/>
      <c r="M38" s="221"/>
      <c r="N38" s="219"/>
      <c r="O38" s="205"/>
      <c r="P38" s="189"/>
      <c r="Q38" s="204"/>
      <c r="R38" s="204"/>
      <c r="S38" s="204"/>
      <c r="T38" s="204"/>
      <c r="U38" s="189"/>
      <c r="V38" s="204"/>
      <c r="W38" s="204"/>
      <c r="X38" s="204"/>
      <c r="Y38" s="204"/>
      <c r="Z38" s="206"/>
      <c r="AA38" s="204"/>
      <c r="AB38" s="204"/>
      <c r="AC38" s="204"/>
      <c r="AD38" s="204"/>
      <c r="AE38" s="204"/>
      <c r="AF38" s="204"/>
      <c r="AG38" s="204"/>
      <c r="AH38" s="207"/>
      <c r="AI38" s="204"/>
      <c r="AJ38" s="204"/>
      <c r="AK38" s="204"/>
      <c r="AL38" s="204"/>
      <c r="AM38" s="204"/>
      <c r="AN38" s="189"/>
      <c r="AO38" s="204"/>
      <c r="AP38" s="204"/>
      <c r="AQ38" s="189"/>
      <c r="AR38" s="208"/>
      <c r="AS38" s="208"/>
      <c r="AT38" s="189"/>
      <c r="AU38" s="204"/>
      <c r="AV38" s="204"/>
      <c r="AW38" s="204"/>
      <c r="AX38" s="204"/>
      <c r="AY38" s="204"/>
      <c r="AZ38" s="204"/>
      <c r="BA38" s="204"/>
      <c r="BB38" s="204"/>
      <c r="BC38" s="204"/>
      <c r="BD38" s="204"/>
      <c r="BE38" s="204"/>
      <c r="BF38" s="204"/>
      <c r="BG38" s="204"/>
      <c r="BH38" s="204"/>
      <c r="BI38" s="204"/>
      <c r="BJ38" s="204"/>
      <c r="BK38" s="204"/>
      <c r="BL38" s="204"/>
      <c r="BM38" s="204"/>
      <c r="BN38" s="204"/>
      <c r="BO38" s="204"/>
      <c r="BP38" s="204"/>
      <c r="BQ38" s="204"/>
      <c r="BR38" s="204"/>
      <c r="BS38" s="204"/>
      <c r="BT38" s="204"/>
      <c r="BU38" s="204"/>
      <c r="BV38" s="204"/>
      <c r="BW38" s="189"/>
      <c r="BX38" s="204"/>
      <c r="BY38" s="204"/>
      <c r="BZ38" s="204"/>
      <c r="CA38" s="204"/>
      <c r="CB38" s="204"/>
      <c r="CC38" s="204"/>
      <c r="CD38" s="204"/>
      <c r="CE38" s="204"/>
      <c r="CF38" s="189"/>
      <c r="CG38" s="209"/>
      <c r="CH38" s="210"/>
      <c r="CI38" s="211"/>
      <c r="CJ38" s="211"/>
      <c r="CK38" s="211"/>
      <c r="CL38" s="211"/>
      <c r="CM38" s="211"/>
      <c r="CN38" s="211"/>
      <c r="CO38" s="211"/>
      <c r="CP38" s="211"/>
      <c r="CQ38" s="212"/>
      <c r="CR38" s="213"/>
      <c r="CS38" s="200"/>
      <c r="CT38" s="204"/>
      <c r="CU38" s="204"/>
      <c r="CV38" s="204"/>
      <c r="CW38" s="204"/>
      <c r="CX38" s="204"/>
      <c r="CY38" s="204"/>
      <c r="CZ38" s="200"/>
      <c r="DA38" s="204"/>
      <c r="DB38" s="204"/>
      <c r="DC38" s="204"/>
      <c r="DD38" s="200"/>
      <c r="DE38" s="214"/>
      <c r="DF38" s="214"/>
      <c r="DG38" s="214"/>
      <c r="DH38" s="214"/>
      <c r="DI38" s="214"/>
      <c r="DJ38" s="214"/>
      <c r="DK38" s="207"/>
      <c r="DL38" s="204"/>
      <c r="DM38" s="204"/>
      <c r="DN38" s="212"/>
      <c r="DO38" s="212"/>
      <c r="DP38" s="212"/>
      <c r="DQ38" s="212"/>
      <c r="DR38" s="212"/>
      <c r="DS38" s="212"/>
      <c r="DT38" s="204"/>
      <c r="DU38" s="204"/>
      <c r="DV38" s="204"/>
      <c r="DW38" s="214"/>
      <c r="DX38" s="207"/>
      <c r="DY38" s="204"/>
      <c r="DZ38" s="200"/>
      <c r="EA38" s="204"/>
      <c r="EB38" s="204"/>
      <c r="EC38" s="215"/>
      <c r="ED38" s="200"/>
      <c r="EE38" s="215"/>
      <c r="EF38" s="215"/>
      <c r="EG38" s="215"/>
      <c r="EH38" s="215"/>
      <c r="EI38" s="216"/>
      <c r="EJ38" s="215"/>
      <c r="EK38" s="200"/>
      <c r="EL38" s="204"/>
      <c r="EM38" s="204"/>
      <c r="EN38" s="204"/>
      <c r="EO38" s="204"/>
      <c r="EP38" s="204"/>
      <c r="EQ38" s="184"/>
      <c r="ER38" s="181"/>
    </row>
    <row r="39" spans="1:148" s="179" customFormat="1" ht="64.95" customHeight="1" thickTop="1" thickBot="1">
      <c r="A39" s="163"/>
      <c r="B39" s="163"/>
      <c r="C39" s="190"/>
      <c r="D39" s="190"/>
      <c r="E39" s="190"/>
      <c r="F39" s="163"/>
      <c r="G39" s="190"/>
      <c r="H39" s="190"/>
      <c r="I39" s="190"/>
      <c r="J39" s="189"/>
      <c r="K39" s="190"/>
      <c r="L39" s="190"/>
      <c r="M39" s="220"/>
      <c r="N39" s="218"/>
      <c r="O39" s="191"/>
      <c r="P39" s="189"/>
      <c r="Q39" s="190"/>
      <c r="R39" s="190"/>
      <c r="S39" s="190"/>
      <c r="T39" s="190"/>
      <c r="U39" s="189"/>
      <c r="V39" s="190"/>
      <c r="W39" s="190"/>
      <c r="X39" s="190"/>
      <c r="Y39" s="190"/>
      <c r="Z39" s="192"/>
      <c r="AA39" s="190"/>
      <c r="AB39" s="190"/>
      <c r="AC39" s="190"/>
      <c r="AD39" s="190"/>
      <c r="AE39" s="190"/>
      <c r="AF39" s="190"/>
      <c r="AG39" s="190"/>
      <c r="AH39" s="193"/>
      <c r="AI39" s="190"/>
      <c r="AJ39" s="190"/>
      <c r="AK39" s="190"/>
      <c r="AL39" s="190"/>
      <c r="AM39" s="190"/>
      <c r="AN39" s="189"/>
      <c r="AO39" s="190"/>
      <c r="AP39" s="190"/>
      <c r="AQ39" s="189"/>
      <c r="AR39" s="194"/>
      <c r="AS39" s="194"/>
      <c r="AT39" s="189"/>
      <c r="AU39" s="190"/>
      <c r="AV39" s="190"/>
      <c r="AW39" s="190"/>
      <c r="AX39" s="190"/>
      <c r="AY39" s="190"/>
      <c r="AZ39" s="190"/>
      <c r="BA39" s="190"/>
      <c r="BB39" s="190"/>
      <c r="BC39" s="190"/>
      <c r="BD39" s="190"/>
      <c r="BE39" s="190"/>
      <c r="BF39" s="190"/>
      <c r="BG39" s="190"/>
      <c r="BH39" s="190"/>
      <c r="BI39" s="190"/>
      <c r="BJ39" s="190"/>
      <c r="BK39" s="190"/>
      <c r="BL39" s="190"/>
      <c r="BM39" s="190"/>
      <c r="BN39" s="190"/>
      <c r="BO39" s="190"/>
      <c r="BP39" s="190"/>
      <c r="BQ39" s="190"/>
      <c r="BR39" s="190"/>
      <c r="BS39" s="190"/>
      <c r="BT39" s="190"/>
      <c r="BU39" s="190"/>
      <c r="BV39" s="190"/>
      <c r="BW39" s="189"/>
      <c r="BX39" s="190"/>
      <c r="BY39" s="190"/>
      <c r="BZ39" s="190"/>
      <c r="CA39" s="190"/>
      <c r="CB39" s="190"/>
      <c r="CC39" s="190"/>
      <c r="CD39" s="190"/>
      <c r="CE39" s="190"/>
      <c r="CF39" s="189"/>
      <c r="CG39" s="195"/>
      <c r="CH39" s="196"/>
      <c r="CI39" s="197"/>
      <c r="CJ39" s="197"/>
      <c r="CK39" s="197"/>
      <c r="CL39" s="197"/>
      <c r="CM39" s="197"/>
      <c r="CN39" s="197"/>
      <c r="CO39" s="197"/>
      <c r="CP39" s="197"/>
      <c r="CQ39" s="198"/>
      <c r="CR39" s="199"/>
      <c r="CS39" s="200"/>
      <c r="CT39" s="190"/>
      <c r="CU39" s="190"/>
      <c r="CV39" s="190"/>
      <c r="CW39" s="190"/>
      <c r="CX39" s="190"/>
      <c r="CY39" s="190"/>
      <c r="CZ39" s="200"/>
      <c r="DA39" s="190"/>
      <c r="DB39" s="190"/>
      <c r="DC39" s="190"/>
      <c r="DD39" s="200"/>
      <c r="DE39" s="201"/>
      <c r="DF39" s="201"/>
      <c r="DG39" s="201"/>
      <c r="DH39" s="201"/>
      <c r="DI39" s="201"/>
      <c r="DJ39" s="201"/>
      <c r="DK39" s="193"/>
      <c r="DL39" s="190"/>
      <c r="DM39" s="190"/>
      <c r="DN39" s="198"/>
      <c r="DO39" s="198"/>
      <c r="DP39" s="198"/>
      <c r="DQ39" s="198"/>
      <c r="DR39" s="198"/>
      <c r="DS39" s="198"/>
      <c r="DT39" s="190"/>
      <c r="DU39" s="190"/>
      <c r="DV39" s="190"/>
      <c r="DW39" s="201"/>
      <c r="DX39" s="193"/>
      <c r="DY39" s="190"/>
      <c r="DZ39" s="200"/>
      <c r="EA39" s="190"/>
      <c r="EB39" s="190"/>
      <c r="EC39" s="202"/>
      <c r="ED39" s="200"/>
      <c r="EE39" s="202"/>
      <c r="EF39" s="202"/>
      <c r="EG39" s="202"/>
      <c r="EH39" s="202"/>
      <c r="EI39" s="203"/>
      <c r="EJ39" s="202"/>
      <c r="EK39" s="200"/>
      <c r="EL39" s="190"/>
      <c r="EM39" s="190"/>
      <c r="EN39" s="190"/>
      <c r="EO39" s="190"/>
      <c r="EP39" s="190"/>
      <c r="EQ39" s="184"/>
      <c r="ER39" s="181"/>
    </row>
    <row r="40" spans="1:148" s="179" customFormat="1" ht="64.95" customHeight="1" thickTop="1" thickBot="1">
      <c r="A40" s="163"/>
      <c r="B40" s="163"/>
      <c r="C40" s="204"/>
      <c r="D40" s="204"/>
      <c r="E40" s="204"/>
      <c r="F40" s="163"/>
      <c r="G40" s="204"/>
      <c r="H40" s="204"/>
      <c r="I40" s="204"/>
      <c r="J40" s="189"/>
      <c r="K40" s="204"/>
      <c r="L40" s="204"/>
      <c r="M40" s="221"/>
      <c r="N40" s="219"/>
      <c r="O40" s="205"/>
      <c r="P40" s="189"/>
      <c r="Q40" s="204"/>
      <c r="R40" s="204"/>
      <c r="S40" s="204"/>
      <c r="T40" s="204"/>
      <c r="U40" s="189"/>
      <c r="V40" s="204"/>
      <c r="W40" s="204"/>
      <c r="X40" s="204"/>
      <c r="Y40" s="204"/>
      <c r="Z40" s="206"/>
      <c r="AA40" s="204"/>
      <c r="AB40" s="204"/>
      <c r="AC40" s="204"/>
      <c r="AD40" s="204"/>
      <c r="AE40" s="204"/>
      <c r="AF40" s="204"/>
      <c r="AG40" s="204"/>
      <c r="AH40" s="207"/>
      <c r="AI40" s="204"/>
      <c r="AJ40" s="204"/>
      <c r="AK40" s="204"/>
      <c r="AL40" s="204"/>
      <c r="AM40" s="204"/>
      <c r="AN40" s="189"/>
      <c r="AO40" s="204"/>
      <c r="AP40" s="204"/>
      <c r="AQ40" s="189"/>
      <c r="AR40" s="208"/>
      <c r="AS40" s="208"/>
      <c r="AT40" s="189"/>
      <c r="AU40" s="204"/>
      <c r="AV40" s="204"/>
      <c r="AW40" s="204"/>
      <c r="AX40" s="204"/>
      <c r="AY40" s="204"/>
      <c r="AZ40" s="204"/>
      <c r="BA40" s="204"/>
      <c r="BB40" s="204"/>
      <c r="BC40" s="204"/>
      <c r="BD40" s="204"/>
      <c r="BE40" s="204"/>
      <c r="BF40" s="204"/>
      <c r="BG40" s="204"/>
      <c r="BH40" s="204"/>
      <c r="BI40" s="204"/>
      <c r="BJ40" s="204"/>
      <c r="BK40" s="204"/>
      <c r="BL40" s="204"/>
      <c r="BM40" s="204"/>
      <c r="BN40" s="204"/>
      <c r="BO40" s="204"/>
      <c r="BP40" s="204"/>
      <c r="BQ40" s="204"/>
      <c r="BR40" s="204"/>
      <c r="BS40" s="204"/>
      <c r="BT40" s="204"/>
      <c r="BU40" s="204"/>
      <c r="BV40" s="204"/>
      <c r="BW40" s="189"/>
      <c r="BX40" s="204"/>
      <c r="BY40" s="204"/>
      <c r="BZ40" s="204"/>
      <c r="CA40" s="204"/>
      <c r="CB40" s="204"/>
      <c r="CC40" s="204"/>
      <c r="CD40" s="204"/>
      <c r="CE40" s="204"/>
      <c r="CF40" s="189"/>
      <c r="CG40" s="209"/>
      <c r="CH40" s="210"/>
      <c r="CI40" s="211"/>
      <c r="CJ40" s="211"/>
      <c r="CK40" s="211"/>
      <c r="CL40" s="211"/>
      <c r="CM40" s="211"/>
      <c r="CN40" s="211"/>
      <c r="CO40" s="211"/>
      <c r="CP40" s="211"/>
      <c r="CQ40" s="212"/>
      <c r="CR40" s="213"/>
      <c r="CS40" s="200"/>
      <c r="CT40" s="204"/>
      <c r="CU40" s="204"/>
      <c r="CV40" s="204"/>
      <c r="CW40" s="204"/>
      <c r="CX40" s="204"/>
      <c r="CY40" s="204"/>
      <c r="CZ40" s="200"/>
      <c r="DA40" s="204"/>
      <c r="DB40" s="204"/>
      <c r="DC40" s="204"/>
      <c r="DD40" s="200"/>
      <c r="DE40" s="214"/>
      <c r="DF40" s="214"/>
      <c r="DG40" s="214"/>
      <c r="DH40" s="214"/>
      <c r="DI40" s="214"/>
      <c r="DJ40" s="214"/>
      <c r="DK40" s="207"/>
      <c r="DL40" s="204"/>
      <c r="DM40" s="204"/>
      <c r="DN40" s="212"/>
      <c r="DO40" s="212"/>
      <c r="DP40" s="212"/>
      <c r="DQ40" s="212"/>
      <c r="DR40" s="212"/>
      <c r="DS40" s="212"/>
      <c r="DT40" s="204"/>
      <c r="DU40" s="204"/>
      <c r="DV40" s="204"/>
      <c r="DW40" s="214"/>
      <c r="DX40" s="207"/>
      <c r="DY40" s="204"/>
      <c r="DZ40" s="200"/>
      <c r="EA40" s="204"/>
      <c r="EB40" s="204"/>
      <c r="EC40" s="215"/>
      <c r="ED40" s="200"/>
      <c r="EE40" s="215"/>
      <c r="EF40" s="215"/>
      <c r="EG40" s="215"/>
      <c r="EH40" s="215"/>
      <c r="EI40" s="216"/>
      <c r="EJ40" s="215"/>
      <c r="EK40" s="200"/>
      <c r="EL40" s="204"/>
      <c r="EM40" s="204"/>
      <c r="EN40" s="204"/>
      <c r="EO40" s="204"/>
      <c r="EP40" s="204"/>
      <c r="EQ40" s="184"/>
      <c r="ER40" s="181"/>
    </row>
    <row r="41" spans="1:148" s="179" customFormat="1" ht="64.95" customHeight="1" thickTop="1" thickBot="1">
      <c r="A41" s="163"/>
      <c r="B41" s="163"/>
      <c r="C41" s="188"/>
      <c r="D41" s="188"/>
      <c r="E41" s="188"/>
      <c r="F41" s="163"/>
      <c r="G41" s="188"/>
      <c r="H41" s="188"/>
      <c r="I41" s="188"/>
      <c r="J41" s="189"/>
      <c r="K41" s="190"/>
      <c r="L41" s="190"/>
      <c r="M41" s="220"/>
      <c r="N41" s="218"/>
      <c r="O41" s="191"/>
      <c r="P41" s="189"/>
      <c r="Q41" s="190"/>
      <c r="R41" s="190"/>
      <c r="S41" s="190"/>
      <c r="T41" s="190"/>
      <c r="U41" s="189"/>
      <c r="V41" s="190"/>
      <c r="W41" s="190"/>
      <c r="X41" s="190"/>
      <c r="Y41" s="190"/>
      <c r="Z41" s="192"/>
      <c r="AA41" s="190"/>
      <c r="AB41" s="190"/>
      <c r="AC41" s="190"/>
      <c r="AD41" s="190"/>
      <c r="AE41" s="190"/>
      <c r="AF41" s="190"/>
      <c r="AG41" s="190"/>
      <c r="AH41" s="193"/>
      <c r="AI41" s="190"/>
      <c r="AJ41" s="190"/>
      <c r="AK41" s="190"/>
      <c r="AL41" s="190"/>
      <c r="AM41" s="190"/>
      <c r="AN41" s="189"/>
      <c r="AO41" s="190"/>
      <c r="AP41" s="190"/>
      <c r="AQ41" s="189"/>
      <c r="AR41" s="194"/>
      <c r="AS41" s="194"/>
      <c r="AT41" s="189"/>
      <c r="AU41" s="190"/>
      <c r="AV41" s="190"/>
      <c r="AW41" s="190"/>
      <c r="AX41" s="190"/>
      <c r="AY41" s="190"/>
      <c r="AZ41" s="190"/>
      <c r="BA41" s="190"/>
      <c r="BB41" s="190"/>
      <c r="BC41" s="190"/>
      <c r="BD41" s="190"/>
      <c r="BE41" s="190"/>
      <c r="BF41" s="190"/>
      <c r="BG41" s="190"/>
      <c r="BH41" s="190"/>
      <c r="BI41" s="190"/>
      <c r="BJ41" s="190"/>
      <c r="BK41" s="190"/>
      <c r="BL41" s="190"/>
      <c r="BM41" s="190"/>
      <c r="BN41" s="190"/>
      <c r="BO41" s="190"/>
      <c r="BP41" s="190"/>
      <c r="BQ41" s="190"/>
      <c r="BR41" s="190"/>
      <c r="BS41" s="190"/>
      <c r="BT41" s="190"/>
      <c r="BU41" s="190"/>
      <c r="BV41" s="190"/>
      <c r="BW41" s="189"/>
      <c r="BX41" s="190"/>
      <c r="BY41" s="190"/>
      <c r="BZ41" s="190"/>
      <c r="CA41" s="190"/>
      <c r="CB41" s="190"/>
      <c r="CC41" s="190"/>
      <c r="CD41" s="190"/>
      <c r="CE41" s="190"/>
      <c r="CF41" s="189"/>
      <c r="CG41" s="195"/>
      <c r="CH41" s="196"/>
      <c r="CI41" s="197"/>
      <c r="CJ41" s="197"/>
      <c r="CK41" s="197"/>
      <c r="CL41" s="197"/>
      <c r="CM41" s="197"/>
      <c r="CN41" s="197"/>
      <c r="CO41" s="197"/>
      <c r="CP41" s="197"/>
      <c r="CQ41" s="198"/>
      <c r="CR41" s="199"/>
      <c r="CS41" s="200"/>
      <c r="CT41" s="190"/>
      <c r="CU41" s="190"/>
      <c r="CV41" s="190"/>
      <c r="CW41" s="190"/>
      <c r="CX41" s="190"/>
      <c r="CY41" s="190"/>
      <c r="CZ41" s="200"/>
      <c r="DA41" s="190"/>
      <c r="DB41" s="190"/>
      <c r="DC41" s="190"/>
      <c r="DD41" s="200"/>
      <c r="DE41" s="201"/>
      <c r="DF41" s="201"/>
      <c r="DG41" s="201"/>
      <c r="DH41" s="201"/>
      <c r="DI41" s="201"/>
      <c r="DJ41" s="201"/>
      <c r="DK41" s="193"/>
      <c r="DL41" s="190"/>
      <c r="DM41" s="190"/>
      <c r="DN41" s="198"/>
      <c r="DO41" s="198"/>
      <c r="DP41" s="198"/>
      <c r="DQ41" s="198"/>
      <c r="DR41" s="198"/>
      <c r="DS41" s="198"/>
      <c r="DT41" s="190"/>
      <c r="DU41" s="190"/>
      <c r="DV41" s="190"/>
      <c r="DW41" s="201"/>
      <c r="DX41" s="193"/>
      <c r="DY41" s="190"/>
      <c r="DZ41" s="200"/>
      <c r="EA41" s="190"/>
      <c r="EB41" s="190"/>
      <c r="EC41" s="202"/>
      <c r="ED41" s="200"/>
      <c r="EE41" s="202"/>
      <c r="EF41" s="202"/>
      <c r="EG41" s="202"/>
      <c r="EH41" s="202"/>
      <c r="EI41" s="203"/>
      <c r="EJ41" s="202"/>
      <c r="EK41" s="200"/>
      <c r="EL41" s="190"/>
      <c r="EM41" s="190"/>
      <c r="EN41" s="190"/>
      <c r="EO41" s="190"/>
      <c r="EP41" s="190"/>
      <c r="EQ41" s="184"/>
      <c r="ER41" s="181"/>
    </row>
    <row r="42" spans="1:148" s="179" customFormat="1" ht="64.95" customHeight="1" thickTop="1" thickBot="1">
      <c r="A42" s="163"/>
      <c r="B42" s="163"/>
      <c r="C42" s="204"/>
      <c r="D42" s="204"/>
      <c r="E42" s="204"/>
      <c r="F42" s="163"/>
      <c r="G42" s="204"/>
      <c r="H42" s="204"/>
      <c r="I42" s="204"/>
      <c r="J42" s="189"/>
      <c r="K42" s="204"/>
      <c r="L42" s="204"/>
      <c r="M42" s="221"/>
      <c r="N42" s="219"/>
      <c r="O42" s="205"/>
      <c r="P42" s="189"/>
      <c r="Q42" s="204"/>
      <c r="R42" s="204"/>
      <c r="S42" s="204"/>
      <c r="T42" s="204"/>
      <c r="U42" s="189"/>
      <c r="V42" s="204"/>
      <c r="W42" s="204"/>
      <c r="X42" s="204"/>
      <c r="Y42" s="204"/>
      <c r="Z42" s="206"/>
      <c r="AA42" s="204"/>
      <c r="AB42" s="204"/>
      <c r="AC42" s="204"/>
      <c r="AD42" s="204"/>
      <c r="AE42" s="204"/>
      <c r="AF42" s="204"/>
      <c r="AG42" s="204"/>
      <c r="AH42" s="207"/>
      <c r="AI42" s="204"/>
      <c r="AJ42" s="204"/>
      <c r="AK42" s="204"/>
      <c r="AL42" s="204"/>
      <c r="AM42" s="204"/>
      <c r="AN42" s="189"/>
      <c r="AO42" s="204"/>
      <c r="AP42" s="204"/>
      <c r="AQ42" s="189"/>
      <c r="AR42" s="208"/>
      <c r="AS42" s="208"/>
      <c r="AT42" s="189"/>
      <c r="AU42" s="204"/>
      <c r="AV42" s="204"/>
      <c r="AW42" s="204"/>
      <c r="AX42" s="204"/>
      <c r="AY42" s="204"/>
      <c r="AZ42" s="204"/>
      <c r="BA42" s="204"/>
      <c r="BB42" s="204"/>
      <c r="BC42" s="204"/>
      <c r="BD42" s="204"/>
      <c r="BE42" s="204"/>
      <c r="BF42" s="204"/>
      <c r="BG42" s="204"/>
      <c r="BH42" s="204"/>
      <c r="BI42" s="204"/>
      <c r="BJ42" s="204"/>
      <c r="BK42" s="204"/>
      <c r="BL42" s="204"/>
      <c r="BM42" s="204"/>
      <c r="BN42" s="204"/>
      <c r="BO42" s="204"/>
      <c r="BP42" s="204"/>
      <c r="BQ42" s="204"/>
      <c r="BR42" s="204"/>
      <c r="BS42" s="204"/>
      <c r="BT42" s="204"/>
      <c r="BU42" s="204"/>
      <c r="BV42" s="204"/>
      <c r="BW42" s="189"/>
      <c r="BX42" s="204"/>
      <c r="BY42" s="204"/>
      <c r="BZ42" s="204"/>
      <c r="CA42" s="204"/>
      <c r="CB42" s="204"/>
      <c r="CC42" s="204"/>
      <c r="CD42" s="204"/>
      <c r="CE42" s="204"/>
      <c r="CF42" s="189"/>
      <c r="CG42" s="209"/>
      <c r="CH42" s="210"/>
      <c r="CI42" s="211"/>
      <c r="CJ42" s="211"/>
      <c r="CK42" s="211"/>
      <c r="CL42" s="211"/>
      <c r="CM42" s="211"/>
      <c r="CN42" s="211"/>
      <c r="CO42" s="211"/>
      <c r="CP42" s="211"/>
      <c r="CQ42" s="212"/>
      <c r="CR42" s="213"/>
      <c r="CS42" s="200"/>
      <c r="CT42" s="204"/>
      <c r="CU42" s="204"/>
      <c r="CV42" s="204"/>
      <c r="CW42" s="204"/>
      <c r="CX42" s="204"/>
      <c r="CY42" s="204"/>
      <c r="CZ42" s="200"/>
      <c r="DA42" s="204"/>
      <c r="DB42" s="204"/>
      <c r="DC42" s="204"/>
      <c r="DD42" s="200"/>
      <c r="DE42" s="214"/>
      <c r="DF42" s="214"/>
      <c r="DG42" s="214"/>
      <c r="DH42" s="214"/>
      <c r="DI42" s="214"/>
      <c r="DJ42" s="214"/>
      <c r="DK42" s="207"/>
      <c r="DL42" s="204"/>
      <c r="DM42" s="204"/>
      <c r="DN42" s="212"/>
      <c r="DO42" s="212"/>
      <c r="DP42" s="212"/>
      <c r="DQ42" s="212"/>
      <c r="DR42" s="212"/>
      <c r="DS42" s="212"/>
      <c r="DT42" s="204"/>
      <c r="DU42" s="204"/>
      <c r="DV42" s="204"/>
      <c r="DW42" s="214"/>
      <c r="DX42" s="207"/>
      <c r="DY42" s="204"/>
      <c r="DZ42" s="200"/>
      <c r="EA42" s="204"/>
      <c r="EB42" s="204"/>
      <c r="EC42" s="215"/>
      <c r="ED42" s="200"/>
      <c r="EE42" s="215"/>
      <c r="EF42" s="215"/>
      <c r="EG42" s="215"/>
      <c r="EH42" s="215"/>
      <c r="EI42" s="216"/>
      <c r="EJ42" s="215"/>
      <c r="EK42" s="200"/>
      <c r="EL42" s="204"/>
      <c r="EM42" s="204"/>
      <c r="EN42" s="204"/>
      <c r="EO42" s="204"/>
      <c r="EP42" s="204"/>
      <c r="EQ42" s="184"/>
      <c r="ER42" s="181"/>
    </row>
    <row r="43" spans="1:148" s="179" customFormat="1" ht="64.95" customHeight="1" thickTop="1" thickBot="1">
      <c r="A43" s="163"/>
      <c r="B43" s="163"/>
      <c r="C43" s="190"/>
      <c r="D43" s="190"/>
      <c r="E43" s="190"/>
      <c r="F43" s="163"/>
      <c r="G43" s="190"/>
      <c r="H43" s="190"/>
      <c r="I43" s="190"/>
      <c r="J43" s="189"/>
      <c r="K43" s="190"/>
      <c r="L43" s="190"/>
      <c r="M43" s="220"/>
      <c r="N43" s="218"/>
      <c r="O43" s="191"/>
      <c r="P43" s="189"/>
      <c r="Q43" s="190"/>
      <c r="R43" s="190"/>
      <c r="S43" s="190"/>
      <c r="T43" s="190"/>
      <c r="U43" s="189"/>
      <c r="V43" s="190"/>
      <c r="W43" s="190"/>
      <c r="X43" s="190"/>
      <c r="Y43" s="190"/>
      <c r="Z43" s="192"/>
      <c r="AA43" s="190"/>
      <c r="AB43" s="190"/>
      <c r="AC43" s="190"/>
      <c r="AD43" s="190"/>
      <c r="AE43" s="190"/>
      <c r="AF43" s="190"/>
      <c r="AG43" s="190"/>
      <c r="AH43" s="193"/>
      <c r="AI43" s="190"/>
      <c r="AJ43" s="190"/>
      <c r="AK43" s="190"/>
      <c r="AL43" s="190"/>
      <c r="AM43" s="190"/>
      <c r="AN43" s="189"/>
      <c r="AO43" s="190"/>
      <c r="AP43" s="190"/>
      <c r="AQ43" s="189"/>
      <c r="AR43" s="194"/>
      <c r="AS43" s="194"/>
      <c r="AT43" s="189"/>
      <c r="AU43" s="190"/>
      <c r="AV43" s="190"/>
      <c r="AW43" s="190"/>
      <c r="AX43" s="190"/>
      <c r="AY43" s="190"/>
      <c r="AZ43" s="190"/>
      <c r="BA43" s="190"/>
      <c r="BB43" s="190"/>
      <c r="BC43" s="190"/>
      <c r="BD43" s="190"/>
      <c r="BE43" s="190"/>
      <c r="BF43" s="190"/>
      <c r="BG43" s="190"/>
      <c r="BH43" s="190"/>
      <c r="BI43" s="190"/>
      <c r="BJ43" s="190"/>
      <c r="BK43" s="190"/>
      <c r="BL43" s="190"/>
      <c r="BM43" s="190"/>
      <c r="BN43" s="190"/>
      <c r="BO43" s="190"/>
      <c r="BP43" s="190"/>
      <c r="BQ43" s="190"/>
      <c r="BR43" s="190"/>
      <c r="BS43" s="190"/>
      <c r="BT43" s="190"/>
      <c r="BU43" s="190"/>
      <c r="BV43" s="190"/>
      <c r="BW43" s="189"/>
      <c r="BX43" s="190"/>
      <c r="BY43" s="190"/>
      <c r="BZ43" s="190"/>
      <c r="CA43" s="190"/>
      <c r="CB43" s="190"/>
      <c r="CC43" s="190"/>
      <c r="CD43" s="190"/>
      <c r="CE43" s="190"/>
      <c r="CF43" s="189"/>
      <c r="CG43" s="195"/>
      <c r="CH43" s="196"/>
      <c r="CI43" s="197"/>
      <c r="CJ43" s="197"/>
      <c r="CK43" s="197"/>
      <c r="CL43" s="197"/>
      <c r="CM43" s="197"/>
      <c r="CN43" s="197"/>
      <c r="CO43" s="197"/>
      <c r="CP43" s="197"/>
      <c r="CQ43" s="198"/>
      <c r="CR43" s="199"/>
      <c r="CS43" s="200"/>
      <c r="CT43" s="190"/>
      <c r="CU43" s="190"/>
      <c r="CV43" s="190"/>
      <c r="CW43" s="190"/>
      <c r="CX43" s="190"/>
      <c r="CY43" s="190"/>
      <c r="CZ43" s="200"/>
      <c r="DA43" s="190"/>
      <c r="DB43" s="190"/>
      <c r="DC43" s="190"/>
      <c r="DD43" s="200"/>
      <c r="DE43" s="201"/>
      <c r="DF43" s="201"/>
      <c r="DG43" s="201"/>
      <c r="DH43" s="201"/>
      <c r="DI43" s="201"/>
      <c r="DJ43" s="201"/>
      <c r="DK43" s="193"/>
      <c r="DL43" s="190"/>
      <c r="DM43" s="190"/>
      <c r="DN43" s="198"/>
      <c r="DO43" s="198"/>
      <c r="DP43" s="198"/>
      <c r="DQ43" s="198"/>
      <c r="DR43" s="198"/>
      <c r="DS43" s="198"/>
      <c r="DT43" s="190"/>
      <c r="DU43" s="190"/>
      <c r="DV43" s="190"/>
      <c r="DW43" s="201"/>
      <c r="DX43" s="193"/>
      <c r="DY43" s="190"/>
      <c r="DZ43" s="200"/>
      <c r="EA43" s="190"/>
      <c r="EB43" s="190"/>
      <c r="EC43" s="202"/>
      <c r="ED43" s="200"/>
      <c r="EE43" s="202"/>
      <c r="EF43" s="202"/>
      <c r="EG43" s="202"/>
      <c r="EH43" s="202"/>
      <c r="EI43" s="203"/>
      <c r="EJ43" s="202"/>
      <c r="EK43" s="200"/>
      <c r="EL43" s="190"/>
      <c r="EM43" s="190"/>
      <c r="EN43" s="190"/>
      <c r="EO43" s="190"/>
      <c r="EP43" s="190"/>
      <c r="EQ43" s="184"/>
      <c r="ER43" s="181"/>
    </row>
    <row r="44" spans="1:148" s="179" customFormat="1" ht="64.95" customHeight="1" thickTop="1" thickBot="1">
      <c r="A44" s="163"/>
      <c r="B44" s="163"/>
      <c r="C44" s="204"/>
      <c r="D44" s="204"/>
      <c r="E44" s="204"/>
      <c r="F44" s="163"/>
      <c r="G44" s="204"/>
      <c r="H44" s="204"/>
      <c r="I44" s="204"/>
      <c r="J44" s="189"/>
      <c r="K44" s="204"/>
      <c r="L44" s="204"/>
      <c r="M44" s="221"/>
      <c r="N44" s="219"/>
      <c r="O44" s="205"/>
      <c r="P44" s="189"/>
      <c r="Q44" s="204"/>
      <c r="R44" s="204"/>
      <c r="S44" s="204"/>
      <c r="T44" s="204"/>
      <c r="U44" s="189"/>
      <c r="V44" s="204"/>
      <c r="W44" s="204"/>
      <c r="X44" s="204"/>
      <c r="Y44" s="204"/>
      <c r="Z44" s="206"/>
      <c r="AA44" s="204"/>
      <c r="AB44" s="204"/>
      <c r="AC44" s="204"/>
      <c r="AD44" s="204"/>
      <c r="AE44" s="204"/>
      <c r="AF44" s="204"/>
      <c r="AG44" s="204"/>
      <c r="AH44" s="207"/>
      <c r="AI44" s="204"/>
      <c r="AJ44" s="204"/>
      <c r="AK44" s="204"/>
      <c r="AL44" s="204"/>
      <c r="AM44" s="204"/>
      <c r="AN44" s="189"/>
      <c r="AO44" s="204"/>
      <c r="AP44" s="204"/>
      <c r="AQ44" s="189"/>
      <c r="AR44" s="208"/>
      <c r="AS44" s="208"/>
      <c r="AT44" s="189"/>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189"/>
      <c r="BX44" s="204"/>
      <c r="BY44" s="204"/>
      <c r="BZ44" s="204"/>
      <c r="CA44" s="204"/>
      <c r="CB44" s="204"/>
      <c r="CC44" s="204"/>
      <c r="CD44" s="204"/>
      <c r="CE44" s="204"/>
      <c r="CF44" s="189"/>
      <c r="CG44" s="209"/>
      <c r="CH44" s="210"/>
      <c r="CI44" s="211"/>
      <c r="CJ44" s="211"/>
      <c r="CK44" s="211"/>
      <c r="CL44" s="211"/>
      <c r="CM44" s="211"/>
      <c r="CN44" s="211"/>
      <c r="CO44" s="211"/>
      <c r="CP44" s="211"/>
      <c r="CQ44" s="212"/>
      <c r="CR44" s="213"/>
      <c r="CS44" s="200"/>
      <c r="CT44" s="204"/>
      <c r="CU44" s="204"/>
      <c r="CV44" s="204"/>
      <c r="CW44" s="204"/>
      <c r="CX44" s="204"/>
      <c r="CY44" s="204"/>
      <c r="CZ44" s="200"/>
      <c r="DA44" s="204"/>
      <c r="DB44" s="204"/>
      <c r="DC44" s="204"/>
      <c r="DD44" s="200"/>
      <c r="DE44" s="214"/>
      <c r="DF44" s="214"/>
      <c r="DG44" s="214"/>
      <c r="DH44" s="214"/>
      <c r="DI44" s="214"/>
      <c r="DJ44" s="214"/>
      <c r="DK44" s="207"/>
      <c r="DL44" s="204"/>
      <c r="DM44" s="204"/>
      <c r="DN44" s="212"/>
      <c r="DO44" s="212"/>
      <c r="DP44" s="212"/>
      <c r="DQ44" s="212"/>
      <c r="DR44" s="212"/>
      <c r="DS44" s="212"/>
      <c r="DT44" s="204"/>
      <c r="DU44" s="204"/>
      <c r="DV44" s="204"/>
      <c r="DW44" s="214"/>
      <c r="DX44" s="207"/>
      <c r="DY44" s="204"/>
      <c r="DZ44" s="200"/>
      <c r="EA44" s="204"/>
      <c r="EB44" s="204"/>
      <c r="EC44" s="215"/>
      <c r="ED44" s="200"/>
      <c r="EE44" s="215"/>
      <c r="EF44" s="215"/>
      <c r="EG44" s="215"/>
      <c r="EH44" s="215"/>
      <c r="EI44" s="216"/>
      <c r="EJ44" s="215"/>
      <c r="EK44" s="200"/>
      <c r="EL44" s="204"/>
      <c r="EM44" s="204"/>
      <c r="EN44" s="204"/>
      <c r="EO44" s="204"/>
      <c r="EP44" s="204"/>
      <c r="EQ44" s="184"/>
      <c r="ER44" s="181"/>
    </row>
    <row r="45" spans="1:148" s="179" customFormat="1" ht="64.95" customHeight="1" thickTop="1" thickBot="1">
      <c r="A45" s="163"/>
      <c r="B45" s="163"/>
      <c r="C45" s="190"/>
      <c r="D45" s="190"/>
      <c r="E45" s="190"/>
      <c r="F45" s="163"/>
      <c r="G45" s="190"/>
      <c r="H45" s="190"/>
      <c r="I45" s="190"/>
      <c r="J45" s="189"/>
      <c r="K45" s="190"/>
      <c r="L45" s="190"/>
      <c r="M45" s="220"/>
      <c r="N45" s="218"/>
      <c r="O45" s="191"/>
      <c r="P45" s="189"/>
      <c r="Q45" s="190"/>
      <c r="R45" s="190"/>
      <c r="S45" s="190"/>
      <c r="T45" s="190"/>
      <c r="U45" s="189"/>
      <c r="V45" s="190"/>
      <c r="W45" s="190"/>
      <c r="X45" s="190"/>
      <c r="Y45" s="190"/>
      <c r="Z45" s="192"/>
      <c r="AA45" s="190"/>
      <c r="AB45" s="190"/>
      <c r="AC45" s="190"/>
      <c r="AD45" s="190"/>
      <c r="AE45" s="190"/>
      <c r="AF45" s="190"/>
      <c r="AG45" s="190"/>
      <c r="AH45" s="193"/>
      <c r="AI45" s="190"/>
      <c r="AJ45" s="190"/>
      <c r="AK45" s="190"/>
      <c r="AL45" s="190"/>
      <c r="AM45" s="190"/>
      <c r="AN45" s="189"/>
      <c r="AO45" s="190"/>
      <c r="AP45" s="190"/>
      <c r="AQ45" s="189"/>
      <c r="AR45" s="194"/>
      <c r="AS45" s="194"/>
      <c r="AT45" s="189"/>
      <c r="AU45" s="190"/>
      <c r="AV45" s="190"/>
      <c r="AW45" s="190"/>
      <c r="AX45" s="190"/>
      <c r="AY45" s="190"/>
      <c r="AZ45" s="190"/>
      <c r="BA45" s="190"/>
      <c r="BB45" s="190"/>
      <c r="BC45" s="190"/>
      <c r="BD45" s="190"/>
      <c r="BE45" s="190"/>
      <c r="BF45" s="190"/>
      <c r="BG45" s="190"/>
      <c r="BH45" s="190"/>
      <c r="BI45" s="190"/>
      <c r="BJ45" s="190"/>
      <c r="BK45" s="190"/>
      <c r="BL45" s="190"/>
      <c r="BM45" s="190"/>
      <c r="BN45" s="190"/>
      <c r="BO45" s="190"/>
      <c r="BP45" s="190"/>
      <c r="BQ45" s="190"/>
      <c r="BR45" s="190"/>
      <c r="BS45" s="190"/>
      <c r="BT45" s="190"/>
      <c r="BU45" s="190"/>
      <c r="BV45" s="190"/>
      <c r="BW45" s="189"/>
      <c r="BX45" s="190"/>
      <c r="BY45" s="190"/>
      <c r="BZ45" s="190"/>
      <c r="CA45" s="190"/>
      <c r="CB45" s="190"/>
      <c r="CC45" s="190"/>
      <c r="CD45" s="190"/>
      <c r="CE45" s="190"/>
      <c r="CF45" s="189"/>
      <c r="CG45" s="195"/>
      <c r="CH45" s="196"/>
      <c r="CI45" s="197"/>
      <c r="CJ45" s="197"/>
      <c r="CK45" s="197"/>
      <c r="CL45" s="197"/>
      <c r="CM45" s="197"/>
      <c r="CN45" s="197"/>
      <c r="CO45" s="197"/>
      <c r="CP45" s="197"/>
      <c r="CQ45" s="198"/>
      <c r="CR45" s="199"/>
      <c r="CS45" s="200"/>
      <c r="CT45" s="190"/>
      <c r="CU45" s="190"/>
      <c r="CV45" s="190"/>
      <c r="CW45" s="190"/>
      <c r="CX45" s="190"/>
      <c r="CY45" s="190"/>
      <c r="CZ45" s="200"/>
      <c r="DA45" s="190"/>
      <c r="DB45" s="190"/>
      <c r="DC45" s="190"/>
      <c r="DD45" s="200"/>
      <c r="DE45" s="201"/>
      <c r="DF45" s="201"/>
      <c r="DG45" s="201"/>
      <c r="DH45" s="201"/>
      <c r="DI45" s="201"/>
      <c r="DJ45" s="201"/>
      <c r="DK45" s="193"/>
      <c r="DL45" s="190"/>
      <c r="DM45" s="190"/>
      <c r="DN45" s="198"/>
      <c r="DO45" s="198"/>
      <c r="DP45" s="198"/>
      <c r="DQ45" s="198"/>
      <c r="DR45" s="198"/>
      <c r="DS45" s="198"/>
      <c r="DT45" s="190"/>
      <c r="DU45" s="190"/>
      <c r="DV45" s="190"/>
      <c r="DW45" s="201"/>
      <c r="DX45" s="193"/>
      <c r="DY45" s="190"/>
      <c r="DZ45" s="200"/>
      <c r="EA45" s="190"/>
      <c r="EB45" s="190"/>
      <c r="EC45" s="202"/>
      <c r="ED45" s="200"/>
      <c r="EE45" s="202"/>
      <c r="EF45" s="202"/>
      <c r="EG45" s="202"/>
      <c r="EH45" s="202"/>
      <c r="EI45" s="203"/>
      <c r="EJ45" s="202"/>
      <c r="EK45" s="200"/>
      <c r="EL45" s="190"/>
      <c r="EM45" s="190"/>
      <c r="EN45" s="190"/>
      <c r="EO45" s="190"/>
      <c r="EP45" s="190"/>
      <c r="EQ45" s="184"/>
      <c r="ER45" s="181"/>
    </row>
    <row r="46" spans="1:148" s="179" customFormat="1" ht="64.95" customHeight="1" thickTop="1" thickBot="1">
      <c r="A46" s="163"/>
      <c r="B46" s="163"/>
      <c r="C46" s="204"/>
      <c r="D46" s="204"/>
      <c r="E46" s="204"/>
      <c r="F46" s="163"/>
      <c r="G46" s="204"/>
      <c r="H46" s="204"/>
      <c r="I46" s="204"/>
      <c r="J46" s="189"/>
      <c r="K46" s="204"/>
      <c r="L46" s="204"/>
      <c r="M46" s="221"/>
      <c r="N46" s="219"/>
      <c r="O46" s="205"/>
      <c r="P46" s="189"/>
      <c r="Q46" s="204"/>
      <c r="R46" s="204"/>
      <c r="S46" s="204"/>
      <c r="T46" s="204"/>
      <c r="U46" s="189"/>
      <c r="V46" s="204"/>
      <c r="W46" s="204"/>
      <c r="X46" s="204"/>
      <c r="Y46" s="204"/>
      <c r="Z46" s="206"/>
      <c r="AA46" s="204"/>
      <c r="AB46" s="204"/>
      <c r="AC46" s="204"/>
      <c r="AD46" s="204"/>
      <c r="AE46" s="204"/>
      <c r="AF46" s="204"/>
      <c r="AG46" s="204"/>
      <c r="AH46" s="207"/>
      <c r="AI46" s="204"/>
      <c r="AJ46" s="204"/>
      <c r="AK46" s="204"/>
      <c r="AL46" s="204"/>
      <c r="AM46" s="204"/>
      <c r="AN46" s="189"/>
      <c r="AO46" s="204"/>
      <c r="AP46" s="204"/>
      <c r="AQ46" s="189"/>
      <c r="AR46" s="208"/>
      <c r="AS46" s="208"/>
      <c r="AT46" s="189"/>
      <c r="AU46" s="204"/>
      <c r="AV46" s="204"/>
      <c r="AW46" s="204"/>
      <c r="AX46" s="204"/>
      <c r="AY46" s="204"/>
      <c r="AZ46" s="204"/>
      <c r="BA46" s="204"/>
      <c r="BB46" s="204"/>
      <c r="BC46" s="204"/>
      <c r="BD46" s="204"/>
      <c r="BE46" s="204"/>
      <c r="BF46" s="204"/>
      <c r="BG46" s="204"/>
      <c r="BH46" s="204"/>
      <c r="BI46" s="204"/>
      <c r="BJ46" s="204"/>
      <c r="BK46" s="204"/>
      <c r="BL46" s="204"/>
      <c r="BM46" s="204"/>
      <c r="BN46" s="204"/>
      <c r="BO46" s="204"/>
      <c r="BP46" s="204"/>
      <c r="BQ46" s="204"/>
      <c r="BR46" s="204"/>
      <c r="BS46" s="204"/>
      <c r="BT46" s="204"/>
      <c r="BU46" s="204"/>
      <c r="BV46" s="204"/>
      <c r="BW46" s="189"/>
      <c r="BX46" s="204"/>
      <c r="BY46" s="204"/>
      <c r="BZ46" s="204"/>
      <c r="CA46" s="204"/>
      <c r="CB46" s="204"/>
      <c r="CC46" s="204"/>
      <c r="CD46" s="204"/>
      <c r="CE46" s="204"/>
      <c r="CF46" s="189"/>
      <c r="CG46" s="209"/>
      <c r="CH46" s="210"/>
      <c r="CI46" s="211"/>
      <c r="CJ46" s="211"/>
      <c r="CK46" s="211"/>
      <c r="CL46" s="211"/>
      <c r="CM46" s="211"/>
      <c r="CN46" s="211"/>
      <c r="CO46" s="211"/>
      <c r="CP46" s="211"/>
      <c r="CQ46" s="212"/>
      <c r="CR46" s="213"/>
      <c r="CS46" s="200"/>
      <c r="CT46" s="204"/>
      <c r="CU46" s="204"/>
      <c r="CV46" s="204"/>
      <c r="CW46" s="204"/>
      <c r="CX46" s="204"/>
      <c r="CY46" s="204"/>
      <c r="CZ46" s="200"/>
      <c r="DA46" s="204"/>
      <c r="DB46" s="204"/>
      <c r="DC46" s="204"/>
      <c r="DD46" s="200"/>
      <c r="DE46" s="214"/>
      <c r="DF46" s="214"/>
      <c r="DG46" s="214"/>
      <c r="DH46" s="214"/>
      <c r="DI46" s="214"/>
      <c r="DJ46" s="214"/>
      <c r="DK46" s="207"/>
      <c r="DL46" s="204"/>
      <c r="DM46" s="204"/>
      <c r="DN46" s="212"/>
      <c r="DO46" s="212"/>
      <c r="DP46" s="212"/>
      <c r="DQ46" s="212"/>
      <c r="DR46" s="212"/>
      <c r="DS46" s="212"/>
      <c r="DT46" s="204"/>
      <c r="DU46" s="204"/>
      <c r="DV46" s="204"/>
      <c r="DW46" s="214"/>
      <c r="DX46" s="207"/>
      <c r="DY46" s="204"/>
      <c r="DZ46" s="200"/>
      <c r="EA46" s="204"/>
      <c r="EB46" s="204"/>
      <c r="EC46" s="215"/>
      <c r="ED46" s="200"/>
      <c r="EE46" s="215"/>
      <c r="EF46" s="215"/>
      <c r="EG46" s="215"/>
      <c r="EH46" s="215"/>
      <c r="EI46" s="216"/>
      <c r="EJ46" s="215"/>
      <c r="EK46" s="200"/>
      <c r="EL46" s="204"/>
      <c r="EM46" s="204"/>
      <c r="EN46" s="204"/>
      <c r="EO46" s="204"/>
      <c r="EP46" s="204"/>
      <c r="EQ46" s="184"/>
      <c r="ER46" s="181"/>
    </row>
    <row r="47" spans="1:148" s="179" customFormat="1" ht="64.95" customHeight="1" thickTop="1" thickBot="1">
      <c r="A47" s="163"/>
      <c r="B47" s="163"/>
      <c r="C47" s="190"/>
      <c r="D47" s="190"/>
      <c r="E47" s="190"/>
      <c r="F47" s="163"/>
      <c r="G47" s="190"/>
      <c r="H47" s="190"/>
      <c r="I47" s="190"/>
      <c r="J47" s="189"/>
      <c r="K47" s="190"/>
      <c r="L47" s="190"/>
      <c r="M47" s="220"/>
      <c r="N47" s="218"/>
      <c r="O47" s="191"/>
      <c r="P47" s="189"/>
      <c r="Q47" s="190"/>
      <c r="R47" s="190"/>
      <c r="S47" s="190"/>
      <c r="T47" s="190"/>
      <c r="U47" s="189"/>
      <c r="V47" s="190"/>
      <c r="W47" s="190"/>
      <c r="X47" s="190"/>
      <c r="Y47" s="190"/>
      <c r="Z47" s="192"/>
      <c r="AA47" s="190"/>
      <c r="AB47" s="190"/>
      <c r="AC47" s="190"/>
      <c r="AD47" s="190"/>
      <c r="AE47" s="190"/>
      <c r="AF47" s="190"/>
      <c r="AG47" s="190"/>
      <c r="AH47" s="193"/>
      <c r="AI47" s="190"/>
      <c r="AJ47" s="190"/>
      <c r="AK47" s="190"/>
      <c r="AL47" s="190"/>
      <c r="AM47" s="190"/>
      <c r="AN47" s="189"/>
      <c r="AO47" s="190"/>
      <c r="AP47" s="190"/>
      <c r="AQ47" s="189"/>
      <c r="AR47" s="194"/>
      <c r="AS47" s="194"/>
      <c r="AT47" s="189"/>
      <c r="AU47" s="190"/>
      <c r="AV47" s="190"/>
      <c r="AW47" s="190"/>
      <c r="AX47" s="190"/>
      <c r="AY47" s="190"/>
      <c r="AZ47" s="190"/>
      <c r="BA47" s="190"/>
      <c r="BB47" s="190"/>
      <c r="BC47" s="190"/>
      <c r="BD47" s="190"/>
      <c r="BE47" s="190"/>
      <c r="BF47" s="190"/>
      <c r="BG47" s="190"/>
      <c r="BH47" s="190"/>
      <c r="BI47" s="190"/>
      <c r="BJ47" s="190"/>
      <c r="BK47" s="190"/>
      <c r="BL47" s="190"/>
      <c r="BM47" s="190"/>
      <c r="BN47" s="190"/>
      <c r="BO47" s="190"/>
      <c r="BP47" s="190"/>
      <c r="BQ47" s="190"/>
      <c r="BR47" s="190"/>
      <c r="BS47" s="190"/>
      <c r="BT47" s="190"/>
      <c r="BU47" s="190"/>
      <c r="BV47" s="190"/>
      <c r="BW47" s="189"/>
      <c r="BX47" s="190"/>
      <c r="BY47" s="190"/>
      <c r="BZ47" s="190"/>
      <c r="CA47" s="190"/>
      <c r="CB47" s="190"/>
      <c r="CC47" s="190"/>
      <c r="CD47" s="190"/>
      <c r="CE47" s="190"/>
      <c r="CF47" s="189"/>
      <c r="CG47" s="195"/>
      <c r="CH47" s="196"/>
      <c r="CI47" s="197"/>
      <c r="CJ47" s="197"/>
      <c r="CK47" s="197"/>
      <c r="CL47" s="197"/>
      <c r="CM47" s="197"/>
      <c r="CN47" s="197"/>
      <c r="CO47" s="197"/>
      <c r="CP47" s="197"/>
      <c r="CQ47" s="198"/>
      <c r="CR47" s="199"/>
      <c r="CS47" s="200"/>
      <c r="CT47" s="190"/>
      <c r="CU47" s="190"/>
      <c r="CV47" s="190"/>
      <c r="CW47" s="190"/>
      <c r="CX47" s="190"/>
      <c r="CY47" s="190"/>
      <c r="CZ47" s="200"/>
      <c r="DA47" s="190"/>
      <c r="DB47" s="190"/>
      <c r="DC47" s="190"/>
      <c r="DD47" s="200"/>
      <c r="DE47" s="201"/>
      <c r="DF47" s="201"/>
      <c r="DG47" s="201"/>
      <c r="DH47" s="201"/>
      <c r="DI47" s="201"/>
      <c r="DJ47" s="201"/>
      <c r="DK47" s="193"/>
      <c r="DL47" s="190"/>
      <c r="DM47" s="190"/>
      <c r="DN47" s="198"/>
      <c r="DO47" s="198"/>
      <c r="DP47" s="198"/>
      <c r="DQ47" s="198"/>
      <c r="DR47" s="198"/>
      <c r="DS47" s="198"/>
      <c r="DT47" s="190"/>
      <c r="DU47" s="190"/>
      <c r="DV47" s="190"/>
      <c r="DW47" s="201"/>
      <c r="DX47" s="193"/>
      <c r="DY47" s="190"/>
      <c r="DZ47" s="200"/>
      <c r="EA47" s="190"/>
      <c r="EB47" s="190"/>
      <c r="EC47" s="202"/>
      <c r="ED47" s="200"/>
      <c r="EE47" s="202"/>
      <c r="EF47" s="202"/>
      <c r="EG47" s="202"/>
      <c r="EH47" s="202"/>
      <c r="EI47" s="203"/>
      <c r="EJ47" s="202"/>
      <c r="EK47" s="200"/>
      <c r="EL47" s="190"/>
      <c r="EM47" s="190"/>
      <c r="EN47" s="190"/>
      <c r="EO47" s="190"/>
      <c r="EP47" s="190"/>
      <c r="EQ47" s="184"/>
      <c r="ER47" s="181"/>
    </row>
    <row r="48" spans="1:148" s="179" customFormat="1" ht="64.95" customHeight="1" thickTop="1" thickBot="1">
      <c r="A48" s="163"/>
      <c r="B48" s="163"/>
      <c r="C48" s="204"/>
      <c r="D48" s="204"/>
      <c r="E48" s="204"/>
      <c r="F48" s="163"/>
      <c r="G48" s="204"/>
      <c r="H48" s="204"/>
      <c r="I48" s="204"/>
      <c r="J48" s="189"/>
      <c r="K48" s="204"/>
      <c r="L48" s="204"/>
      <c r="M48" s="221"/>
      <c r="N48" s="219"/>
      <c r="O48" s="205"/>
      <c r="P48" s="189"/>
      <c r="Q48" s="204"/>
      <c r="R48" s="204"/>
      <c r="S48" s="204"/>
      <c r="T48" s="204"/>
      <c r="U48" s="189"/>
      <c r="V48" s="204"/>
      <c r="W48" s="204"/>
      <c r="X48" s="204"/>
      <c r="Y48" s="204"/>
      <c r="Z48" s="206"/>
      <c r="AA48" s="204"/>
      <c r="AB48" s="204"/>
      <c r="AC48" s="204"/>
      <c r="AD48" s="204"/>
      <c r="AE48" s="204"/>
      <c r="AF48" s="204"/>
      <c r="AG48" s="204"/>
      <c r="AH48" s="207"/>
      <c r="AI48" s="204"/>
      <c r="AJ48" s="204"/>
      <c r="AK48" s="204"/>
      <c r="AL48" s="204"/>
      <c r="AM48" s="204"/>
      <c r="AN48" s="189"/>
      <c r="AO48" s="204"/>
      <c r="AP48" s="204"/>
      <c r="AQ48" s="189"/>
      <c r="AR48" s="208"/>
      <c r="AS48" s="208"/>
      <c r="AT48" s="189"/>
      <c r="AU48" s="204"/>
      <c r="AV48" s="204"/>
      <c r="AW48" s="204"/>
      <c r="AX48" s="204"/>
      <c r="AY48" s="204"/>
      <c r="AZ48" s="204"/>
      <c r="BA48" s="204"/>
      <c r="BB48" s="204"/>
      <c r="BC48" s="204"/>
      <c r="BD48" s="204"/>
      <c r="BE48" s="204"/>
      <c r="BF48" s="204"/>
      <c r="BG48" s="204"/>
      <c r="BH48" s="204"/>
      <c r="BI48" s="204"/>
      <c r="BJ48" s="204"/>
      <c r="BK48" s="204"/>
      <c r="BL48" s="204"/>
      <c r="BM48" s="204"/>
      <c r="BN48" s="204"/>
      <c r="BO48" s="204"/>
      <c r="BP48" s="204"/>
      <c r="BQ48" s="204"/>
      <c r="BR48" s="204"/>
      <c r="BS48" s="204"/>
      <c r="BT48" s="204"/>
      <c r="BU48" s="204"/>
      <c r="BV48" s="204"/>
      <c r="BW48" s="189"/>
      <c r="BX48" s="204"/>
      <c r="BY48" s="204"/>
      <c r="BZ48" s="204"/>
      <c r="CA48" s="204"/>
      <c r="CB48" s="204"/>
      <c r="CC48" s="204"/>
      <c r="CD48" s="204"/>
      <c r="CE48" s="204"/>
      <c r="CF48" s="189"/>
      <c r="CG48" s="209"/>
      <c r="CH48" s="210"/>
      <c r="CI48" s="211"/>
      <c r="CJ48" s="211"/>
      <c r="CK48" s="211"/>
      <c r="CL48" s="211"/>
      <c r="CM48" s="211"/>
      <c r="CN48" s="211"/>
      <c r="CO48" s="211"/>
      <c r="CP48" s="211"/>
      <c r="CQ48" s="212"/>
      <c r="CR48" s="213"/>
      <c r="CS48" s="200"/>
      <c r="CT48" s="204"/>
      <c r="CU48" s="204"/>
      <c r="CV48" s="204"/>
      <c r="CW48" s="204"/>
      <c r="CX48" s="204"/>
      <c r="CY48" s="204"/>
      <c r="CZ48" s="200"/>
      <c r="DA48" s="204"/>
      <c r="DB48" s="204"/>
      <c r="DC48" s="204"/>
      <c r="DD48" s="200"/>
      <c r="DE48" s="214"/>
      <c r="DF48" s="214"/>
      <c r="DG48" s="214"/>
      <c r="DH48" s="214"/>
      <c r="DI48" s="214"/>
      <c r="DJ48" s="214"/>
      <c r="DK48" s="207"/>
      <c r="DL48" s="204"/>
      <c r="DM48" s="204"/>
      <c r="DN48" s="212"/>
      <c r="DO48" s="212"/>
      <c r="DP48" s="212"/>
      <c r="DQ48" s="212"/>
      <c r="DR48" s="212"/>
      <c r="DS48" s="212"/>
      <c r="DT48" s="204"/>
      <c r="DU48" s="204"/>
      <c r="DV48" s="204"/>
      <c r="DW48" s="214"/>
      <c r="DX48" s="207"/>
      <c r="DY48" s="204"/>
      <c r="DZ48" s="200"/>
      <c r="EA48" s="204"/>
      <c r="EB48" s="204"/>
      <c r="EC48" s="215"/>
      <c r="ED48" s="200"/>
      <c r="EE48" s="215"/>
      <c r="EF48" s="215"/>
      <c r="EG48" s="215"/>
      <c r="EH48" s="215"/>
      <c r="EI48" s="216"/>
      <c r="EJ48" s="215"/>
      <c r="EK48" s="200"/>
      <c r="EL48" s="204"/>
      <c r="EM48" s="204"/>
      <c r="EN48" s="204"/>
      <c r="EO48" s="204"/>
      <c r="EP48" s="204"/>
      <c r="EQ48" s="184"/>
      <c r="ER48" s="181"/>
    </row>
    <row r="49" spans="1:148" s="179" customFormat="1" ht="64.95" customHeight="1" thickTop="1" thickBot="1">
      <c r="A49" s="163"/>
      <c r="B49" s="163"/>
      <c r="C49" s="190"/>
      <c r="D49" s="190"/>
      <c r="E49" s="190"/>
      <c r="F49" s="163"/>
      <c r="G49" s="190"/>
      <c r="H49" s="190"/>
      <c r="I49" s="190"/>
      <c r="J49" s="189"/>
      <c r="K49" s="190"/>
      <c r="L49" s="190"/>
      <c r="M49" s="220"/>
      <c r="N49" s="218"/>
      <c r="O49" s="191"/>
      <c r="P49" s="189"/>
      <c r="Q49" s="190"/>
      <c r="R49" s="190"/>
      <c r="S49" s="190"/>
      <c r="T49" s="190"/>
      <c r="U49" s="189"/>
      <c r="V49" s="190"/>
      <c r="W49" s="190"/>
      <c r="X49" s="190"/>
      <c r="Y49" s="190"/>
      <c r="Z49" s="192"/>
      <c r="AA49" s="190"/>
      <c r="AB49" s="190"/>
      <c r="AC49" s="190"/>
      <c r="AD49" s="190"/>
      <c r="AE49" s="190"/>
      <c r="AF49" s="190"/>
      <c r="AG49" s="190"/>
      <c r="AH49" s="193"/>
      <c r="AI49" s="190"/>
      <c r="AJ49" s="190"/>
      <c r="AK49" s="190"/>
      <c r="AL49" s="190"/>
      <c r="AM49" s="190"/>
      <c r="AN49" s="189"/>
      <c r="AO49" s="190"/>
      <c r="AP49" s="190"/>
      <c r="AQ49" s="189"/>
      <c r="AR49" s="194"/>
      <c r="AS49" s="194"/>
      <c r="AT49" s="189"/>
      <c r="AU49" s="190"/>
      <c r="AV49" s="190"/>
      <c r="AW49" s="190"/>
      <c r="AX49" s="190"/>
      <c r="AY49" s="190"/>
      <c r="AZ49" s="190"/>
      <c r="BA49" s="190"/>
      <c r="BB49" s="190"/>
      <c r="BC49" s="190"/>
      <c r="BD49" s="190"/>
      <c r="BE49" s="190"/>
      <c r="BF49" s="190"/>
      <c r="BG49" s="190"/>
      <c r="BH49" s="190"/>
      <c r="BI49" s="190"/>
      <c r="BJ49" s="190"/>
      <c r="BK49" s="190"/>
      <c r="BL49" s="190"/>
      <c r="BM49" s="190"/>
      <c r="BN49" s="190"/>
      <c r="BO49" s="190"/>
      <c r="BP49" s="190"/>
      <c r="BQ49" s="190"/>
      <c r="BR49" s="190"/>
      <c r="BS49" s="190"/>
      <c r="BT49" s="190"/>
      <c r="BU49" s="190"/>
      <c r="BV49" s="190"/>
      <c r="BW49" s="189"/>
      <c r="BX49" s="190"/>
      <c r="BY49" s="190"/>
      <c r="BZ49" s="190"/>
      <c r="CA49" s="190"/>
      <c r="CB49" s="190"/>
      <c r="CC49" s="190"/>
      <c r="CD49" s="190"/>
      <c r="CE49" s="190"/>
      <c r="CF49" s="189"/>
      <c r="CG49" s="195"/>
      <c r="CH49" s="196"/>
      <c r="CI49" s="197"/>
      <c r="CJ49" s="197"/>
      <c r="CK49" s="197"/>
      <c r="CL49" s="197"/>
      <c r="CM49" s="197"/>
      <c r="CN49" s="197"/>
      <c r="CO49" s="197"/>
      <c r="CP49" s="197"/>
      <c r="CQ49" s="198"/>
      <c r="CR49" s="199"/>
      <c r="CS49" s="200"/>
      <c r="CT49" s="190"/>
      <c r="CU49" s="190"/>
      <c r="CV49" s="190"/>
      <c r="CW49" s="190"/>
      <c r="CX49" s="190"/>
      <c r="CY49" s="190"/>
      <c r="CZ49" s="200"/>
      <c r="DA49" s="190"/>
      <c r="DB49" s="190"/>
      <c r="DC49" s="190"/>
      <c r="DD49" s="200"/>
      <c r="DE49" s="201"/>
      <c r="DF49" s="201"/>
      <c r="DG49" s="201"/>
      <c r="DH49" s="201"/>
      <c r="DI49" s="201"/>
      <c r="DJ49" s="201"/>
      <c r="DK49" s="193"/>
      <c r="DL49" s="190"/>
      <c r="DM49" s="190"/>
      <c r="DN49" s="198"/>
      <c r="DO49" s="198"/>
      <c r="DP49" s="198"/>
      <c r="DQ49" s="198"/>
      <c r="DR49" s="198"/>
      <c r="DS49" s="198"/>
      <c r="DT49" s="190"/>
      <c r="DU49" s="190"/>
      <c r="DV49" s="190"/>
      <c r="DW49" s="201"/>
      <c r="DX49" s="193"/>
      <c r="DY49" s="190"/>
      <c r="DZ49" s="200"/>
      <c r="EA49" s="190"/>
      <c r="EB49" s="190"/>
      <c r="EC49" s="202"/>
      <c r="ED49" s="200"/>
      <c r="EE49" s="202"/>
      <c r="EF49" s="202"/>
      <c r="EG49" s="202"/>
      <c r="EH49" s="202"/>
      <c r="EI49" s="203"/>
      <c r="EJ49" s="202"/>
      <c r="EK49" s="200"/>
      <c r="EL49" s="190"/>
      <c r="EM49" s="190"/>
      <c r="EN49" s="190"/>
      <c r="EO49" s="190"/>
      <c r="EP49" s="190"/>
      <c r="EQ49" s="184"/>
      <c r="ER49" s="181"/>
    </row>
    <row r="50" spans="1:148" s="179" customFormat="1" ht="64.95" customHeight="1" thickTop="1" thickBot="1">
      <c r="A50" s="163"/>
      <c r="B50" s="163"/>
      <c r="C50" s="204"/>
      <c r="D50" s="204"/>
      <c r="E50" s="204"/>
      <c r="F50" s="163"/>
      <c r="G50" s="204"/>
      <c r="H50" s="204"/>
      <c r="I50" s="204"/>
      <c r="J50" s="189"/>
      <c r="K50" s="204"/>
      <c r="L50" s="204"/>
      <c r="M50" s="221"/>
      <c r="N50" s="219"/>
      <c r="O50" s="205"/>
      <c r="P50" s="189"/>
      <c r="Q50" s="204"/>
      <c r="R50" s="204"/>
      <c r="S50" s="204"/>
      <c r="T50" s="204"/>
      <c r="U50" s="189"/>
      <c r="V50" s="204"/>
      <c r="W50" s="204"/>
      <c r="X50" s="204"/>
      <c r="Y50" s="204"/>
      <c r="Z50" s="206"/>
      <c r="AA50" s="204"/>
      <c r="AB50" s="204"/>
      <c r="AC50" s="204"/>
      <c r="AD50" s="204"/>
      <c r="AE50" s="204"/>
      <c r="AF50" s="204"/>
      <c r="AG50" s="204"/>
      <c r="AH50" s="207"/>
      <c r="AI50" s="204"/>
      <c r="AJ50" s="204"/>
      <c r="AK50" s="204"/>
      <c r="AL50" s="204"/>
      <c r="AM50" s="204"/>
      <c r="AN50" s="189"/>
      <c r="AO50" s="204"/>
      <c r="AP50" s="204"/>
      <c r="AQ50" s="189"/>
      <c r="AR50" s="208"/>
      <c r="AS50" s="208"/>
      <c r="AT50" s="189"/>
      <c r="AU50" s="204"/>
      <c r="AV50" s="204"/>
      <c r="AW50" s="204"/>
      <c r="AX50" s="204"/>
      <c r="AY50" s="204"/>
      <c r="AZ50" s="204"/>
      <c r="BA50" s="204"/>
      <c r="BB50" s="204"/>
      <c r="BC50" s="204"/>
      <c r="BD50" s="204"/>
      <c r="BE50" s="204"/>
      <c r="BF50" s="204"/>
      <c r="BG50" s="204"/>
      <c r="BH50" s="204"/>
      <c r="BI50" s="204"/>
      <c r="BJ50" s="204"/>
      <c r="BK50" s="204"/>
      <c r="BL50" s="204"/>
      <c r="BM50" s="204"/>
      <c r="BN50" s="204"/>
      <c r="BO50" s="204"/>
      <c r="BP50" s="204"/>
      <c r="BQ50" s="204"/>
      <c r="BR50" s="204"/>
      <c r="BS50" s="204"/>
      <c r="BT50" s="204"/>
      <c r="BU50" s="204"/>
      <c r="BV50" s="204"/>
      <c r="BW50" s="189"/>
      <c r="BX50" s="204"/>
      <c r="BY50" s="204"/>
      <c r="BZ50" s="204"/>
      <c r="CA50" s="204"/>
      <c r="CB50" s="204"/>
      <c r="CC50" s="204"/>
      <c r="CD50" s="204"/>
      <c r="CE50" s="204"/>
      <c r="CF50" s="189"/>
      <c r="CG50" s="209"/>
      <c r="CH50" s="210"/>
      <c r="CI50" s="211"/>
      <c r="CJ50" s="211"/>
      <c r="CK50" s="211"/>
      <c r="CL50" s="211"/>
      <c r="CM50" s="211"/>
      <c r="CN50" s="211"/>
      <c r="CO50" s="211"/>
      <c r="CP50" s="211"/>
      <c r="CQ50" s="212"/>
      <c r="CR50" s="213"/>
      <c r="CS50" s="200"/>
      <c r="CT50" s="204"/>
      <c r="CU50" s="204"/>
      <c r="CV50" s="204"/>
      <c r="CW50" s="204"/>
      <c r="CX50" s="204"/>
      <c r="CY50" s="204"/>
      <c r="CZ50" s="200"/>
      <c r="DA50" s="204"/>
      <c r="DB50" s="204"/>
      <c r="DC50" s="204"/>
      <c r="DD50" s="200"/>
      <c r="DE50" s="214"/>
      <c r="DF50" s="214"/>
      <c r="DG50" s="214"/>
      <c r="DH50" s="214"/>
      <c r="DI50" s="214"/>
      <c r="DJ50" s="214"/>
      <c r="DK50" s="207"/>
      <c r="DL50" s="204"/>
      <c r="DM50" s="204"/>
      <c r="DN50" s="212"/>
      <c r="DO50" s="212"/>
      <c r="DP50" s="212"/>
      <c r="DQ50" s="212"/>
      <c r="DR50" s="212"/>
      <c r="DS50" s="212"/>
      <c r="DT50" s="204"/>
      <c r="DU50" s="204"/>
      <c r="DV50" s="204"/>
      <c r="DW50" s="214"/>
      <c r="DX50" s="207"/>
      <c r="DY50" s="204"/>
      <c r="DZ50" s="200"/>
      <c r="EA50" s="204"/>
      <c r="EB50" s="204"/>
      <c r="EC50" s="215"/>
      <c r="ED50" s="200"/>
      <c r="EE50" s="215"/>
      <c r="EF50" s="215"/>
      <c r="EG50" s="215"/>
      <c r="EH50" s="215"/>
      <c r="EI50" s="216"/>
      <c r="EJ50" s="215"/>
      <c r="EK50" s="200"/>
      <c r="EL50" s="204"/>
      <c r="EM50" s="204"/>
      <c r="EN50" s="204"/>
      <c r="EO50" s="204"/>
      <c r="EP50" s="204"/>
      <c r="EQ50" s="184"/>
      <c r="ER50" s="181"/>
    </row>
    <row r="51" spans="1:148" s="179" customFormat="1" ht="64.95" customHeight="1" thickTop="1" thickBot="1">
      <c r="A51" s="163"/>
      <c r="B51" s="163"/>
      <c r="C51" s="190"/>
      <c r="D51" s="190"/>
      <c r="E51" s="190"/>
      <c r="F51" s="163"/>
      <c r="G51" s="190"/>
      <c r="H51" s="190"/>
      <c r="I51" s="190"/>
      <c r="J51" s="189"/>
      <c r="K51" s="190"/>
      <c r="L51" s="190"/>
      <c r="M51" s="220"/>
      <c r="N51" s="218"/>
      <c r="O51" s="191"/>
      <c r="P51" s="189"/>
      <c r="Q51" s="190"/>
      <c r="R51" s="190"/>
      <c r="S51" s="190"/>
      <c r="T51" s="190"/>
      <c r="U51" s="189"/>
      <c r="V51" s="190"/>
      <c r="W51" s="190"/>
      <c r="X51" s="190"/>
      <c r="Y51" s="190"/>
      <c r="Z51" s="192"/>
      <c r="AA51" s="190"/>
      <c r="AB51" s="190"/>
      <c r="AC51" s="190"/>
      <c r="AD51" s="190"/>
      <c r="AE51" s="190"/>
      <c r="AF51" s="190"/>
      <c r="AG51" s="190"/>
      <c r="AH51" s="193"/>
      <c r="AI51" s="190"/>
      <c r="AJ51" s="190"/>
      <c r="AK51" s="190"/>
      <c r="AL51" s="190"/>
      <c r="AM51" s="190"/>
      <c r="AN51" s="189"/>
      <c r="AO51" s="190"/>
      <c r="AP51" s="190"/>
      <c r="AQ51" s="189"/>
      <c r="AR51" s="194"/>
      <c r="AS51" s="194"/>
      <c r="AT51" s="189"/>
      <c r="AU51" s="190"/>
      <c r="AV51" s="190"/>
      <c r="AW51" s="190"/>
      <c r="AX51" s="190"/>
      <c r="AY51" s="190"/>
      <c r="AZ51" s="190"/>
      <c r="BA51" s="190"/>
      <c r="BB51" s="190"/>
      <c r="BC51" s="190"/>
      <c r="BD51" s="190"/>
      <c r="BE51" s="190"/>
      <c r="BF51" s="190"/>
      <c r="BG51" s="190"/>
      <c r="BH51" s="190"/>
      <c r="BI51" s="190"/>
      <c r="BJ51" s="190"/>
      <c r="BK51" s="190"/>
      <c r="BL51" s="190"/>
      <c r="BM51" s="190"/>
      <c r="BN51" s="190"/>
      <c r="BO51" s="190"/>
      <c r="BP51" s="190"/>
      <c r="BQ51" s="190"/>
      <c r="BR51" s="190"/>
      <c r="BS51" s="190"/>
      <c r="BT51" s="190"/>
      <c r="BU51" s="190"/>
      <c r="BV51" s="190"/>
      <c r="BW51" s="189"/>
      <c r="BX51" s="190"/>
      <c r="BY51" s="190"/>
      <c r="BZ51" s="190"/>
      <c r="CA51" s="190"/>
      <c r="CB51" s="190"/>
      <c r="CC51" s="190"/>
      <c r="CD51" s="190"/>
      <c r="CE51" s="190"/>
      <c r="CF51" s="189"/>
      <c r="CG51" s="195"/>
      <c r="CH51" s="196"/>
      <c r="CI51" s="197"/>
      <c r="CJ51" s="197"/>
      <c r="CK51" s="197"/>
      <c r="CL51" s="197"/>
      <c r="CM51" s="197"/>
      <c r="CN51" s="197"/>
      <c r="CO51" s="197"/>
      <c r="CP51" s="197"/>
      <c r="CQ51" s="198"/>
      <c r="CR51" s="199"/>
      <c r="CS51" s="200"/>
      <c r="CT51" s="190"/>
      <c r="CU51" s="190"/>
      <c r="CV51" s="190"/>
      <c r="CW51" s="190"/>
      <c r="CX51" s="190"/>
      <c r="CY51" s="190"/>
      <c r="CZ51" s="200"/>
      <c r="DA51" s="190"/>
      <c r="DB51" s="190"/>
      <c r="DC51" s="190"/>
      <c r="DD51" s="200"/>
      <c r="DE51" s="201"/>
      <c r="DF51" s="201"/>
      <c r="DG51" s="201"/>
      <c r="DH51" s="201"/>
      <c r="DI51" s="201"/>
      <c r="DJ51" s="201"/>
      <c r="DK51" s="193"/>
      <c r="DL51" s="190"/>
      <c r="DM51" s="190"/>
      <c r="DN51" s="198"/>
      <c r="DO51" s="198"/>
      <c r="DP51" s="198"/>
      <c r="DQ51" s="198"/>
      <c r="DR51" s="198"/>
      <c r="DS51" s="198"/>
      <c r="DT51" s="190"/>
      <c r="DU51" s="190"/>
      <c r="DV51" s="190"/>
      <c r="DW51" s="201"/>
      <c r="DX51" s="193"/>
      <c r="DY51" s="190"/>
      <c r="DZ51" s="200"/>
      <c r="EA51" s="190"/>
      <c r="EB51" s="190"/>
      <c r="EC51" s="202"/>
      <c r="ED51" s="200"/>
      <c r="EE51" s="202"/>
      <c r="EF51" s="202"/>
      <c r="EG51" s="202"/>
      <c r="EH51" s="202"/>
      <c r="EI51" s="203"/>
      <c r="EJ51" s="202"/>
      <c r="EK51" s="200"/>
      <c r="EL51" s="190"/>
      <c r="EM51" s="190"/>
      <c r="EN51" s="190"/>
      <c r="EO51" s="190"/>
      <c r="EP51" s="190"/>
      <c r="EQ51" s="184"/>
      <c r="ER51" s="181"/>
    </row>
    <row r="52" spans="1:148" s="179" customFormat="1" ht="64.95" customHeight="1" thickTop="1" thickBot="1">
      <c r="A52" s="163"/>
      <c r="B52" s="163"/>
      <c r="C52" s="204"/>
      <c r="D52" s="204"/>
      <c r="E52" s="204"/>
      <c r="F52" s="163"/>
      <c r="G52" s="204"/>
      <c r="H52" s="204"/>
      <c r="I52" s="204"/>
      <c r="J52" s="189"/>
      <c r="K52" s="204"/>
      <c r="L52" s="204"/>
      <c r="M52" s="221"/>
      <c r="N52" s="219"/>
      <c r="O52" s="205"/>
      <c r="P52" s="189"/>
      <c r="Q52" s="204"/>
      <c r="R52" s="204"/>
      <c r="S52" s="204"/>
      <c r="T52" s="204"/>
      <c r="U52" s="189"/>
      <c r="V52" s="204"/>
      <c r="W52" s="204"/>
      <c r="X52" s="204"/>
      <c r="Y52" s="204"/>
      <c r="Z52" s="206"/>
      <c r="AA52" s="204"/>
      <c r="AB52" s="204"/>
      <c r="AC52" s="204"/>
      <c r="AD52" s="204"/>
      <c r="AE52" s="204"/>
      <c r="AF52" s="204"/>
      <c r="AG52" s="204"/>
      <c r="AH52" s="207"/>
      <c r="AI52" s="204"/>
      <c r="AJ52" s="204"/>
      <c r="AK52" s="204"/>
      <c r="AL52" s="204"/>
      <c r="AM52" s="204"/>
      <c r="AN52" s="189"/>
      <c r="AO52" s="204"/>
      <c r="AP52" s="204"/>
      <c r="AQ52" s="189"/>
      <c r="AR52" s="208"/>
      <c r="AS52" s="208"/>
      <c r="AT52" s="189"/>
      <c r="AU52" s="204"/>
      <c r="AV52" s="204"/>
      <c r="AW52" s="204"/>
      <c r="AX52" s="204"/>
      <c r="AY52" s="204"/>
      <c r="AZ52" s="204"/>
      <c r="BA52" s="204"/>
      <c r="BB52" s="204"/>
      <c r="BC52" s="204"/>
      <c r="BD52" s="204"/>
      <c r="BE52" s="204"/>
      <c r="BF52" s="204"/>
      <c r="BG52" s="204"/>
      <c r="BH52" s="204"/>
      <c r="BI52" s="204"/>
      <c r="BJ52" s="204"/>
      <c r="BK52" s="204"/>
      <c r="BL52" s="204"/>
      <c r="BM52" s="204"/>
      <c r="BN52" s="204"/>
      <c r="BO52" s="204"/>
      <c r="BP52" s="204"/>
      <c r="BQ52" s="204"/>
      <c r="BR52" s="204"/>
      <c r="BS52" s="204"/>
      <c r="BT52" s="204"/>
      <c r="BU52" s="204"/>
      <c r="BV52" s="204"/>
      <c r="BW52" s="189"/>
      <c r="BX52" s="204"/>
      <c r="BY52" s="204"/>
      <c r="BZ52" s="204"/>
      <c r="CA52" s="204"/>
      <c r="CB52" s="204"/>
      <c r="CC52" s="204"/>
      <c r="CD52" s="204"/>
      <c r="CE52" s="204"/>
      <c r="CF52" s="189"/>
      <c r="CG52" s="209"/>
      <c r="CH52" s="210"/>
      <c r="CI52" s="211"/>
      <c r="CJ52" s="211"/>
      <c r="CK52" s="211"/>
      <c r="CL52" s="211"/>
      <c r="CM52" s="211"/>
      <c r="CN52" s="211"/>
      <c r="CO52" s="211"/>
      <c r="CP52" s="211"/>
      <c r="CQ52" s="212"/>
      <c r="CR52" s="213"/>
      <c r="CS52" s="200"/>
      <c r="CT52" s="204"/>
      <c r="CU52" s="204"/>
      <c r="CV52" s="204"/>
      <c r="CW52" s="204"/>
      <c r="CX52" s="204"/>
      <c r="CY52" s="204"/>
      <c r="CZ52" s="200"/>
      <c r="DA52" s="204"/>
      <c r="DB52" s="204"/>
      <c r="DC52" s="204"/>
      <c r="DD52" s="200"/>
      <c r="DE52" s="214"/>
      <c r="DF52" s="214"/>
      <c r="DG52" s="214"/>
      <c r="DH52" s="214"/>
      <c r="DI52" s="214"/>
      <c r="DJ52" s="214"/>
      <c r="DK52" s="207"/>
      <c r="DL52" s="204"/>
      <c r="DM52" s="204"/>
      <c r="DN52" s="212"/>
      <c r="DO52" s="212"/>
      <c r="DP52" s="212"/>
      <c r="DQ52" s="212"/>
      <c r="DR52" s="212"/>
      <c r="DS52" s="212"/>
      <c r="DT52" s="204"/>
      <c r="DU52" s="204"/>
      <c r="DV52" s="204"/>
      <c r="DW52" s="214"/>
      <c r="DX52" s="207"/>
      <c r="DY52" s="204"/>
      <c r="DZ52" s="200"/>
      <c r="EA52" s="204"/>
      <c r="EB52" s="204"/>
      <c r="EC52" s="215"/>
      <c r="ED52" s="200"/>
      <c r="EE52" s="215"/>
      <c r="EF52" s="215"/>
      <c r="EG52" s="215"/>
      <c r="EH52" s="215"/>
      <c r="EI52" s="216"/>
      <c r="EJ52" s="215"/>
      <c r="EK52" s="200"/>
      <c r="EL52" s="204"/>
      <c r="EM52" s="204"/>
      <c r="EN52" s="204"/>
      <c r="EO52" s="204"/>
      <c r="EP52" s="204"/>
      <c r="EQ52" s="184"/>
      <c r="ER52" s="181"/>
    </row>
    <row r="53" spans="1:148" s="179" customFormat="1" ht="64.95" customHeight="1" thickTop="1" thickBot="1">
      <c r="A53" s="163"/>
      <c r="B53" s="163"/>
      <c r="C53" s="190"/>
      <c r="D53" s="190"/>
      <c r="E53" s="190"/>
      <c r="F53" s="163"/>
      <c r="G53" s="190"/>
      <c r="H53" s="190"/>
      <c r="I53" s="190"/>
      <c r="J53" s="189"/>
      <c r="K53" s="190"/>
      <c r="L53" s="190"/>
      <c r="M53" s="220"/>
      <c r="N53" s="218"/>
      <c r="O53" s="191"/>
      <c r="P53" s="189"/>
      <c r="Q53" s="190"/>
      <c r="R53" s="190"/>
      <c r="S53" s="190"/>
      <c r="T53" s="190"/>
      <c r="U53" s="189"/>
      <c r="V53" s="190"/>
      <c r="W53" s="190"/>
      <c r="X53" s="190"/>
      <c r="Y53" s="190"/>
      <c r="Z53" s="192"/>
      <c r="AA53" s="190"/>
      <c r="AB53" s="190"/>
      <c r="AC53" s="190"/>
      <c r="AD53" s="190"/>
      <c r="AE53" s="190"/>
      <c r="AF53" s="190"/>
      <c r="AG53" s="190"/>
      <c r="AH53" s="193"/>
      <c r="AI53" s="190"/>
      <c r="AJ53" s="190"/>
      <c r="AK53" s="190"/>
      <c r="AL53" s="190"/>
      <c r="AM53" s="190"/>
      <c r="AN53" s="189"/>
      <c r="AO53" s="190"/>
      <c r="AP53" s="190"/>
      <c r="AQ53" s="189"/>
      <c r="AR53" s="194"/>
      <c r="AS53" s="194"/>
      <c r="AT53" s="189"/>
      <c r="AU53" s="190"/>
      <c r="AV53" s="190"/>
      <c r="AW53" s="190"/>
      <c r="AX53" s="190"/>
      <c r="AY53" s="190"/>
      <c r="AZ53" s="190"/>
      <c r="BA53" s="190"/>
      <c r="BB53" s="190"/>
      <c r="BC53" s="190"/>
      <c r="BD53" s="190"/>
      <c r="BE53" s="190"/>
      <c r="BF53" s="190"/>
      <c r="BG53" s="190"/>
      <c r="BH53" s="190"/>
      <c r="BI53" s="190"/>
      <c r="BJ53" s="190"/>
      <c r="BK53" s="190"/>
      <c r="BL53" s="190"/>
      <c r="BM53" s="190"/>
      <c r="BN53" s="190"/>
      <c r="BO53" s="190"/>
      <c r="BP53" s="190"/>
      <c r="BQ53" s="190"/>
      <c r="BR53" s="190"/>
      <c r="BS53" s="190"/>
      <c r="BT53" s="190"/>
      <c r="BU53" s="190"/>
      <c r="BV53" s="190"/>
      <c r="BW53" s="189"/>
      <c r="BX53" s="190"/>
      <c r="BY53" s="190"/>
      <c r="BZ53" s="190"/>
      <c r="CA53" s="190"/>
      <c r="CB53" s="190"/>
      <c r="CC53" s="190"/>
      <c r="CD53" s="190"/>
      <c r="CE53" s="190"/>
      <c r="CF53" s="189"/>
      <c r="CG53" s="195"/>
      <c r="CH53" s="196"/>
      <c r="CI53" s="197"/>
      <c r="CJ53" s="197"/>
      <c r="CK53" s="197"/>
      <c r="CL53" s="197"/>
      <c r="CM53" s="197"/>
      <c r="CN53" s="197"/>
      <c r="CO53" s="197"/>
      <c r="CP53" s="197"/>
      <c r="CQ53" s="198"/>
      <c r="CR53" s="199"/>
      <c r="CS53" s="200"/>
      <c r="CT53" s="190"/>
      <c r="CU53" s="190"/>
      <c r="CV53" s="190"/>
      <c r="CW53" s="190"/>
      <c r="CX53" s="190"/>
      <c r="CY53" s="190"/>
      <c r="CZ53" s="200"/>
      <c r="DA53" s="190"/>
      <c r="DB53" s="190"/>
      <c r="DC53" s="190"/>
      <c r="DD53" s="200"/>
      <c r="DE53" s="201"/>
      <c r="DF53" s="201"/>
      <c r="DG53" s="201"/>
      <c r="DH53" s="201"/>
      <c r="DI53" s="201"/>
      <c r="DJ53" s="201"/>
      <c r="DK53" s="193"/>
      <c r="DL53" s="190"/>
      <c r="DM53" s="190"/>
      <c r="DN53" s="198"/>
      <c r="DO53" s="198"/>
      <c r="DP53" s="198"/>
      <c r="DQ53" s="198"/>
      <c r="DR53" s="198"/>
      <c r="DS53" s="198"/>
      <c r="DT53" s="190"/>
      <c r="DU53" s="190"/>
      <c r="DV53" s="190"/>
      <c r="DW53" s="201"/>
      <c r="DX53" s="193"/>
      <c r="DY53" s="190"/>
      <c r="DZ53" s="200"/>
      <c r="EA53" s="190"/>
      <c r="EB53" s="190"/>
      <c r="EC53" s="202"/>
      <c r="ED53" s="200"/>
      <c r="EE53" s="202"/>
      <c r="EF53" s="202"/>
      <c r="EG53" s="202"/>
      <c r="EH53" s="202"/>
      <c r="EI53" s="203"/>
      <c r="EJ53" s="202"/>
      <c r="EK53" s="200"/>
      <c r="EL53" s="190"/>
      <c r="EM53" s="190"/>
      <c r="EN53" s="190"/>
      <c r="EO53" s="190"/>
      <c r="EP53" s="190"/>
      <c r="EQ53" s="184"/>
      <c r="ER53" s="181"/>
    </row>
    <row r="54" spans="1:148" s="179" customFormat="1" ht="64.95" customHeight="1" thickTop="1" thickBot="1">
      <c r="A54" s="163"/>
      <c r="B54" s="163"/>
      <c r="C54" s="204"/>
      <c r="D54" s="204"/>
      <c r="E54" s="204"/>
      <c r="F54" s="163"/>
      <c r="G54" s="204"/>
      <c r="H54" s="204"/>
      <c r="I54" s="204"/>
      <c r="J54" s="189"/>
      <c r="K54" s="204"/>
      <c r="L54" s="204"/>
      <c r="M54" s="221"/>
      <c r="N54" s="219"/>
      <c r="O54" s="205"/>
      <c r="P54" s="189"/>
      <c r="Q54" s="204"/>
      <c r="R54" s="204"/>
      <c r="S54" s="204"/>
      <c r="T54" s="204"/>
      <c r="U54" s="189"/>
      <c r="V54" s="204"/>
      <c r="W54" s="204"/>
      <c r="X54" s="204"/>
      <c r="Y54" s="204"/>
      <c r="Z54" s="206"/>
      <c r="AA54" s="204"/>
      <c r="AB54" s="204"/>
      <c r="AC54" s="204"/>
      <c r="AD54" s="204"/>
      <c r="AE54" s="204"/>
      <c r="AF54" s="204"/>
      <c r="AG54" s="204"/>
      <c r="AH54" s="207"/>
      <c r="AI54" s="204"/>
      <c r="AJ54" s="204"/>
      <c r="AK54" s="204"/>
      <c r="AL54" s="204"/>
      <c r="AM54" s="204"/>
      <c r="AN54" s="189"/>
      <c r="AO54" s="204"/>
      <c r="AP54" s="204"/>
      <c r="AQ54" s="189"/>
      <c r="AR54" s="208"/>
      <c r="AS54" s="208"/>
      <c r="AT54" s="189"/>
      <c r="AU54" s="204"/>
      <c r="AV54" s="204"/>
      <c r="AW54" s="204"/>
      <c r="AX54" s="204"/>
      <c r="AY54" s="204"/>
      <c r="AZ54" s="204"/>
      <c r="BA54" s="204"/>
      <c r="BB54" s="204"/>
      <c r="BC54" s="204"/>
      <c r="BD54" s="204"/>
      <c r="BE54" s="204"/>
      <c r="BF54" s="204"/>
      <c r="BG54" s="204"/>
      <c r="BH54" s="204"/>
      <c r="BI54" s="204"/>
      <c r="BJ54" s="204"/>
      <c r="BK54" s="204"/>
      <c r="BL54" s="204"/>
      <c r="BM54" s="204"/>
      <c r="BN54" s="204"/>
      <c r="BO54" s="204"/>
      <c r="BP54" s="204"/>
      <c r="BQ54" s="204"/>
      <c r="BR54" s="204"/>
      <c r="BS54" s="204"/>
      <c r="BT54" s="204"/>
      <c r="BU54" s="204"/>
      <c r="BV54" s="204"/>
      <c r="BW54" s="189"/>
      <c r="BX54" s="204"/>
      <c r="BY54" s="204"/>
      <c r="BZ54" s="204"/>
      <c r="CA54" s="204"/>
      <c r="CB54" s="204"/>
      <c r="CC54" s="204"/>
      <c r="CD54" s="204"/>
      <c r="CE54" s="204"/>
      <c r="CF54" s="189"/>
      <c r="CG54" s="209"/>
      <c r="CH54" s="210"/>
      <c r="CI54" s="211"/>
      <c r="CJ54" s="211"/>
      <c r="CK54" s="211"/>
      <c r="CL54" s="211"/>
      <c r="CM54" s="211"/>
      <c r="CN54" s="211"/>
      <c r="CO54" s="211"/>
      <c r="CP54" s="211"/>
      <c r="CQ54" s="212"/>
      <c r="CR54" s="213"/>
      <c r="CS54" s="200"/>
      <c r="CT54" s="204"/>
      <c r="CU54" s="204"/>
      <c r="CV54" s="204"/>
      <c r="CW54" s="204"/>
      <c r="CX54" s="204"/>
      <c r="CY54" s="204"/>
      <c r="CZ54" s="200"/>
      <c r="DA54" s="204"/>
      <c r="DB54" s="204"/>
      <c r="DC54" s="204"/>
      <c r="DD54" s="200"/>
      <c r="DE54" s="214"/>
      <c r="DF54" s="214"/>
      <c r="DG54" s="214"/>
      <c r="DH54" s="214"/>
      <c r="DI54" s="214"/>
      <c r="DJ54" s="214"/>
      <c r="DK54" s="207"/>
      <c r="DL54" s="204"/>
      <c r="DM54" s="204"/>
      <c r="DN54" s="212"/>
      <c r="DO54" s="212"/>
      <c r="DP54" s="212"/>
      <c r="DQ54" s="212"/>
      <c r="DR54" s="212"/>
      <c r="DS54" s="212"/>
      <c r="DT54" s="204"/>
      <c r="DU54" s="204"/>
      <c r="DV54" s="204"/>
      <c r="DW54" s="214"/>
      <c r="DX54" s="207"/>
      <c r="DY54" s="204"/>
      <c r="DZ54" s="200"/>
      <c r="EA54" s="204"/>
      <c r="EB54" s="204"/>
      <c r="EC54" s="215"/>
      <c r="ED54" s="200"/>
      <c r="EE54" s="215"/>
      <c r="EF54" s="215"/>
      <c r="EG54" s="215"/>
      <c r="EH54" s="215"/>
      <c r="EI54" s="216"/>
      <c r="EJ54" s="215"/>
      <c r="EK54" s="200"/>
      <c r="EL54" s="204"/>
      <c r="EM54" s="204"/>
      <c r="EN54" s="204"/>
      <c r="EO54" s="204"/>
      <c r="EP54" s="204"/>
      <c r="EQ54" s="184"/>
      <c r="ER54" s="181"/>
    </row>
    <row r="55" spans="1:148" s="179" customFormat="1" ht="64.95" customHeight="1" thickTop="1" thickBot="1">
      <c r="A55" s="163"/>
      <c r="B55" s="163"/>
      <c r="C55" s="190"/>
      <c r="D55" s="190"/>
      <c r="E55" s="190"/>
      <c r="F55" s="163"/>
      <c r="G55" s="190"/>
      <c r="H55" s="190"/>
      <c r="I55" s="190"/>
      <c r="J55" s="189"/>
      <c r="K55" s="190"/>
      <c r="L55" s="190"/>
      <c r="M55" s="220"/>
      <c r="N55" s="218"/>
      <c r="O55" s="191"/>
      <c r="P55" s="189"/>
      <c r="Q55" s="190"/>
      <c r="R55" s="190"/>
      <c r="S55" s="190"/>
      <c r="T55" s="190"/>
      <c r="U55" s="189"/>
      <c r="V55" s="190"/>
      <c r="W55" s="190"/>
      <c r="X55" s="190"/>
      <c r="Y55" s="190"/>
      <c r="Z55" s="192"/>
      <c r="AA55" s="190"/>
      <c r="AB55" s="190"/>
      <c r="AC55" s="190"/>
      <c r="AD55" s="190"/>
      <c r="AE55" s="190"/>
      <c r="AF55" s="190"/>
      <c r="AG55" s="190"/>
      <c r="AH55" s="193"/>
      <c r="AI55" s="190"/>
      <c r="AJ55" s="190"/>
      <c r="AK55" s="190"/>
      <c r="AL55" s="190"/>
      <c r="AM55" s="190"/>
      <c r="AN55" s="189"/>
      <c r="AO55" s="190"/>
      <c r="AP55" s="190"/>
      <c r="AQ55" s="189"/>
      <c r="AR55" s="194"/>
      <c r="AS55" s="194"/>
      <c r="AT55" s="189"/>
      <c r="AU55" s="190"/>
      <c r="AV55" s="190"/>
      <c r="AW55" s="190"/>
      <c r="AX55" s="190"/>
      <c r="AY55" s="190"/>
      <c r="AZ55" s="190"/>
      <c r="BA55" s="190"/>
      <c r="BB55" s="190"/>
      <c r="BC55" s="190"/>
      <c r="BD55" s="190"/>
      <c r="BE55" s="190"/>
      <c r="BF55" s="190"/>
      <c r="BG55" s="190"/>
      <c r="BH55" s="190"/>
      <c r="BI55" s="190"/>
      <c r="BJ55" s="190"/>
      <c r="BK55" s="190"/>
      <c r="BL55" s="190"/>
      <c r="BM55" s="190"/>
      <c r="BN55" s="190"/>
      <c r="BO55" s="190"/>
      <c r="BP55" s="190"/>
      <c r="BQ55" s="190"/>
      <c r="BR55" s="190"/>
      <c r="BS55" s="190"/>
      <c r="BT55" s="190"/>
      <c r="BU55" s="190"/>
      <c r="BV55" s="190"/>
      <c r="BW55" s="189"/>
      <c r="BX55" s="190"/>
      <c r="BY55" s="190"/>
      <c r="BZ55" s="190"/>
      <c r="CA55" s="190"/>
      <c r="CB55" s="190"/>
      <c r="CC55" s="190"/>
      <c r="CD55" s="190"/>
      <c r="CE55" s="190"/>
      <c r="CF55" s="189"/>
      <c r="CG55" s="195"/>
      <c r="CH55" s="196"/>
      <c r="CI55" s="197"/>
      <c r="CJ55" s="197"/>
      <c r="CK55" s="197"/>
      <c r="CL55" s="197"/>
      <c r="CM55" s="197"/>
      <c r="CN55" s="197"/>
      <c r="CO55" s="197"/>
      <c r="CP55" s="197"/>
      <c r="CQ55" s="198"/>
      <c r="CR55" s="199"/>
      <c r="CS55" s="200"/>
      <c r="CT55" s="190"/>
      <c r="CU55" s="190"/>
      <c r="CV55" s="190"/>
      <c r="CW55" s="190"/>
      <c r="CX55" s="190"/>
      <c r="CY55" s="190"/>
      <c r="CZ55" s="200"/>
      <c r="DA55" s="190"/>
      <c r="DB55" s="190"/>
      <c r="DC55" s="190"/>
      <c r="DD55" s="200"/>
      <c r="DE55" s="201"/>
      <c r="DF55" s="201"/>
      <c r="DG55" s="201"/>
      <c r="DH55" s="201"/>
      <c r="DI55" s="201"/>
      <c r="DJ55" s="201"/>
      <c r="DK55" s="193"/>
      <c r="DL55" s="190"/>
      <c r="DM55" s="190"/>
      <c r="DN55" s="198"/>
      <c r="DO55" s="198"/>
      <c r="DP55" s="198"/>
      <c r="DQ55" s="198"/>
      <c r="DR55" s="198"/>
      <c r="DS55" s="198"/>
      <c r="DT55" s="190"/>
      <c r="DU55" s="190"/>
      <c r="DV55" s="190"/>
      <c r="DW55" s="201"/>
      <c r="DX55" s="193"/>
      <c r="DY55" s="190"/>
      <c r="DZ55" s="200"/>
      <c r="EA55" s="190"/>
      <c r="EB55" s="190"/>
      <c r="EC55" s="202"/>
      <c r="ED55" s="200"/>
      <c r="EE55" s="202"/>
      <c r="EF55" s="202"/>
      <c r="EG55" s="202"/>
      <c r="EH55" s="202"/>
      <c r="EI55" s="203"/>
      <c r="EJ55" s="202"/>
      <c r="EK55" s="200"/>
      <c r="EL55" s="190"/>
      <c r="EM55" s="190"/>
      <c r="EN55" s="190"/>
      <c r="EO55" s="190"/>
      <c r="EP55" s="190"/>
      <c r="EQ55" s="184"/>
      <c r="ER55" s="181"/>
    </row>
    <row r="56" spans="1:148" s="179" customFormat="1" ht="64.95" customHeight="1" thickTop="1" thickBot="1">
      <c r="A56" s="163"/>
      <c r="B56" s="163"/>
      <c r="C56" s="204"/>
      <c r="D56" s="204"/>
      <c r="E56" s="204"/>
      <c r="F56" s="163"/>
      <c r="G56" s="204"/>
      <c r="H56" s="204"/>
      <c r="I56" s="204"/>
      <c r="J56" s="189"/>
      <c r="K56" s="204"/>
      <c r="L56" s="204"/>
      <c r="M56" s="221"/>
      <c r="N56" s="219"/>
      <c r="O56" s="205"/>
      <c r="P56" s="189"/>
      <c r="Q56" s="204"/>
      <c r="R56" s="204"/>
      <c r="S56" s="204"/>
      <c r="T56" s="204"/>
      <c r="U56" s="189"/>
      <c r="V56" s="204"/>
      <c r="W56" s="204"/>
      <c r="X56" s="204"/>
      <c r="Y56" s="204"/>
      <c r="Z56" s="206"/>
      <c r="AA56" s="204"/>
      <c r="AB56" s="204"/>
      <c r="AC56" s="204"/>
      <c r="AD56" s="204"/>
      <c r="AE56" s="204"/>
      <c r="AF56" s="204"/>
      <c r="AG56" s="204"/>
      <c r="AH56" s="207"/>
      <c r="AI56" s="204"/>
      <c r="AJ56" s="204"/>
      <c r="AK56" s="204"/>
      <c r="AL56" s="204"/>
      <c r="AM56" s="204"/>
      <c r="AN56" s="189"/>
      <c r="AO56" s="204"/>
      <c r="AP56" s="204"/>
      <c r="AQ56" s="189"/>
      <c r="AR56" s="208"/>
      <c r="AS56" s="208"/>
      <c r="AT56" s="189"/>
      <c r="AU56" s="204"/>
      <c r="AV56" s="204"/>
      <c r="AW56" s="204"/>
      <c r="AX56" s="204"/>
      <c r="AY56" s="204"/>
      <c r="AZ56" s="204"/>
      <c r="BA56" s="204"/>
      <c r="BB56" s="204"/>
      <c r="BC56" s="204"/>
      <c r="BD56" s="204"/>
      <c r="BE56" s="204"/>
      <c r="BF56" s="204"/>
      <c r="BG56" s="204"/>
      <c r="BH56" s="204"/>
      <c r="BI56" s="204"/>
      <c r="BJ56" s="204"/>
      <c r="BK56" s="204"/>
      <c r="BL56" s="204"/>
      <c r="BM56" s="204"/>
      <c r="BN56" s="204"/>
      <c r="BO56" s="204"/>
      <c r="BP56" s="204"/>
      <c r="BQ56" s="204"/>
      <c r="BR56" s="204"/>
      <c r="BS56" s="204"/>
      <c r="BT56" s="204"/>
      <c r="BU56" s="204"/>
      <c r="BV56" s="204"/>
      <c r="BW56" s="189"/>
      <c r="BX56" s="204"/>
      <c r="BY56" s="204"/>
      <c r="BZ56" s="204"/>
      <c r="CA56" s="204"/>
      <c r="CB56" s="204"/>
      <c r="CC56" s="204"/>
      <c r="CD56" s="204"/>
      <c r="CE56" s="204"/>
      <c r="CF56" s="189"/>
      <c r="CG56" s="209"/>
      <c r="CH56" s="210"/>
      <c r="CI56" s="211"/>
      <c r="CJ56" s="211"/>
      <c r="CK56" s="211"/>
      <c r="CL56" s="211"/>
      <c r="CM56" s="211"/>
      <c r="CN56" s="211"/>
      <c r="CO56" s="211"/>
      <c r="CP56" s="211"/>
      <c r="CQ56" s="212"/>
      <c r="CR56" s="213"/>
      <c r="CS56" s="200"/>
      <c r="CT56" s="204"/>
      <c r="CU56" s="204"/>
      <c r="CV56" s="204"/>
      <c r="CW56" s="204"/>
      <c r="CX56" s="204"/>
      <c r="CY56" s="204"/>
      <c r="CZ56" s="200"/>
      <c r="DA56" s="204"/>
      <c r="DB56" s="204"/>
      <c r="DC56" s="204"/>
      <c r="DD56" s="200"/>
      <c r="DE56" s="214"/>
      <c r="DF56" s="214"/>
      <c r="DG56" s="214"/>
      <c r="DH56" s="214"/>
      <c r="DI56" s="214"/>
      <c r="DJ56" s="214"/>
      <c r="DK56" s="207"/>
      <c r="DL56" s="204"/>
      <c r="DM56" s="204"/>
      <c r="DN56" s="212"/>
      <c r="DO56" s="212"/>
      <c r="DP56" s="212"/>
      <c r="DQ56" s="212"/>
      <c r="DR56" s="212"/>
      <c r="DS56" s="212"/>
      <c r="DT56" s="204"/>
      <c r="DU56" s="204"/>
      <c r="DV56" s="204"/>
      <c r="DW56" s="214"/>
      <c r="DX56" s="207"/>
      <c r="DY56" s="204"/>
      <c r="DZ56" s="200"/>
      <c r="EA56" s="204"/>
      <c r="EB56" s="204"/>
      <c r="EC56" s="215"/>
      <c r="ED56" s="200"/>
      <c r="EE56" s="215"/>
      <c r="EF56" s="215"/>
      <c r="EG56" s="215"/>
      <c r="EH56" s="215"/>
      <c r="EI56" s="216"/>
      <c r="EJ56" s="215"/>
      <c r="EK56" s="200"/>
      <c r="EL56" s="204"/>
      <c r="EM56" s="204"/>
      <c r="EN56" s="204"/>
      <c r="EO56" s="204"/>
      <c r="EP56" s="204"/>
      <c r="EQ56" s="184"/>
      <c r="ER56" s="181"/>
    </row>
    <row r="57" spans="1:148" s="179" customFormat="1" ht="64.95" customHeight="1" thickTop="1" thickBot="1">
      <c r="A57" s="163"/>
      <c r="B57" s="163"/>
      <c r="C57" s="188"/>
      <c r="D57" s="188"/>
      <c r="E57" s="188"/>
      <c r="F57" s="163"/>
      <c r="G57" s="188"/>
      <c r="H57" s="188"/>
      <c r="I57" s="188"/>
      <c r="J57" s="189"/>
      <c r="K57" s="190"/>
      <c r="L57" s="190"/>
      <c r="M57" s="220"/>
      <c r="N57" s="218"/>
      <c r="O57" s="191"/>
      <c r="P57" s="189"/>
      <c r="Q57" s="190"/>
      <c r="R57" s="190"/>
      <c r="S57" s="190"/>
      <c r="T57" s="190"/>
      <c r="U57" s="189"/>
      <c r="V57" s="190"/>
      <c r="W57" s="190"/>
      <c r="X57" s="190"/>
      <c r="Y57" s="190"/>
      <c r="Z57" s="192"/>
      <c r="AA57" s="190"/>
      <c r="AB57" s="190"/>
      <c r="AC57" s="190"/>
      <c r="AD57" s="190"/>
      <c r="AE57" s="190"/>
      <c r="AF57" s="190"/>
      <c r="AG57" s="190"/>
      <c r="AH57" s="193"/>
      <c r="AI57" s="190"/>
      <c r="AJ57" s="190"/>
      <c r="AK57" s="190"/>
      <c r="AL57" s="190"/>
      <c r="AM57" s="190"/>
      <c r="AN57" s="189"/>
      <c r="AO57" s="190"/>
      <c r="AP57" s="190"/>
      <c r="AQ57" s="189"/>
      <c r="AR57" s="194"/>
      <c r="AS57" s="194"/>
      <c r="AT57" s="189"/>
      <c r="AU57" s="190"/>
      <c r="AV57" s="190"/>
      <c r="AW57" s="190"/>
      <c r="AX57" s="190"/>
      <c r="AY57" s="190"/>
      <c r="AZ57" s="190"/>
      <c r="BA57" s="190"/>
      <c r="BB57" s="190"/>
      <c r="BC57" s="190"/>
      <c r="BD57" s="190"/>
      <c r="BE57" s="190"/>
      <c r="BF57" s="190"/>
      <c r="BG57" s="190"/>
      <c r="BH57" s="190"/>
      <c r="BI57" s="190"/>
      <c r="BJ57" s="190"/>
      <c r="BK57" s="190"/>
      <c r="BL57" s="190"/>
      <c r="BM57" s="190"/>
      <c r="BN57" s="190"/>
      <c r="BO57" s="190"/>
      <c r="BP57" s="190"/>
      <c r="BQ57" s="190"/>
      <c r="BR57" s="190"/>
      <c r="BS57" s="190"/>
      <c r="BT57" s="190"/>
      <c r="BU57" s="190"/>
      <c r="BV57" s="190"/>
      <c r="BW57" s="189"/>
      <c r="BX57" s="190"/>
      <c r="BY57" s="190"/>
      <c r="BZ57" s="190"/>
      <c r="CA57" s="190"/>
      <c r="CB57" s="190"/>
      <c r="CC57" s="190"/>
      <c r="CD57" s="190"/>
      <c r="CE57" s="190"/>
      <c r="CF57" s="189"/>
      <c r="CG57" s="195"/>
      <c r="CH57" s="196"/>
      <c r="CI57" s="197"/>
      <c r="CJ57" s="197"/>
      <c r="CK57" s="197"/>
      <c r="CL57" s="197"/>
      <c r="CM57" s="197"/>
      <c r="CN57" s="197"/>
      <c r="CO57" s="197"/>
      <c r="CP57" s="197"/>
      <c r="CQ57" s="198"/>
      <c r="CR57" s="199"/>
      <c r="CS57" s="200"/>
      <c r="CT57" s="190"/>
      <c r="CU57" s="190"/>
      <c r="CV57" s="190"/>
      <c r="CW57" s="190"/>
      <c r="CX57" s="190"/>
      <c r="CY57" s="190"/>
      <c r="CZ57" s="200"/>
      <c r="DA57" s="190"/>
      <c r="DB57" s="190"/>
      <c r="DC57" s="190"/>
      <c r="DD57" s="200"/>
      <c r="DE57" s="201"/>
      <c r="DF57" s="201"/>
      <c r="DG57" s="201"/>
      <c r="DH57" s="201"/>
      <c r="DI57" s="201"/>
      <c r="DJ57" s="201"/>
      <c r="DK57" s="193"/>
      <c r="DL57" s="190"/>
      <c r="DM57" s="190"/>
      <c r="DN57" s="198"/>
      <c r="DO57" s="198"/>
      <c r="DP57" s="198"/>
      <c r="DQ57" s="198"/>
      <c r="DR57" s="198"/>
      <c r="DS57" s="198"/>
      <c r="DT57" s="190"/>
      <c r="DU57" s="190"/>
      <c r="DV57" s="190"/>
      <c r="DW57" s="201"/>
      <c r="DX57" s="193"/>
      <c r="DY57" s="190"/>
      <c r="DZ57" s="200"/>
      <c r="EA57" s="190"/>
      <c r="EB57" s="190"/>
      <c r="EC57" s="202"/>
      <c r="ED57" s="200"/>
      <c r="EE57" s="202"/>
      <c r="EF57" s="202"/>
      <c r="EG57" s="202"/>
      <c r="EH57" s="202"/>
      <c r="EI57" s="203"/>
      <c r="EJ57" s="202"/>
      <c r="EK57" s="200"/>
      <c r="EL57" s="190"/>
      <c r="EM57" s="190"/>
      <c r="EN57" s="190"/>
      <c r="EO57" s="190"/>
      <c r="EP57" s="190"/>
      <c r="EQ57" s="184"/>
      <c r="ER57" s="181"/>
    </row>
    <row r="58" spans="1:148" s="179" customFormat="1" ht="64.95" customHeight="1" thickTop="1" thickBot="1">
      <c r="A58" s="163"/>
      <c r="B58" s="163"/>
      <c r="C58" s="204"/>
      <c r="D58" s="204"/>
      <c r="E58" s="204"/>
      <c r="F58" s="163"/>
      <c r="G58" s="204"/>
      <c r="H58" s="204"/>
      <c r="I58" s="204"/>
      <c r="J58" s="189"/>
      <c r="K58" s="204"/>
      <c r="L58" s="204"/>
      <c r="M58" s="221"/>
      <c r="N58" s="219"/>
      <c r="O58" s="205"/>
      <c r="P58" s="189"/>
      <c r="Q58" s="204"/>
      <c r="R58" s="204"/>
      <c r="S58" s="204"/>
      <c r="T58" s="204"/>
      <c r="U58" s="189"/>
      <c r="V58" s="204"/>
      <c r="W58" s="204"/>
      <c r="X58" s="204"/>
      <c r="Y58" s="204"/>
      <c r="Z58" s="206"/>
      <c r="AA58" s="204"/>
      <c r="AB58" s="204"/>
      <c r="AC58" s="204"/>
      <c r="AD58" s="204"/>
      <c r="AE58" s="204"/>
      <c r="AF58" s="204"/>
      <c r="AG58" s="204"/>
      <c r="AH58" s="207"/>
      <c r="AI58" s="204"/>
      <c r="AJ58" s="204"/>
      <c r="AK58" s="204"/>
      <c r="AL58" s="204"/>
      <c r="AM58" s="204"/>
      <c r="AN58" s="189"/>
      <c r="AO58" s="204"/>
      <c r="AP58" s="204"/>
      <c r="AQ58" s="189"/>
      <c r="AR58" s="208"/>
      <c r="AS58" s="208"/>
      <c r="AT58" s="189"/>
      <c r="AU58" s="204"/>
      <c r="AV58" s="204"/>
      <c r="AW58" s="204"/>
      <c r="AX58" s="204"/>
      <c r="AY58" s="204"/>
      <c r="AZ58" s="204"/>
      <c r="BA58" s="204"/>
      <c r="BB58" s="204"/>
      <c r="BC58" s="204"/>
      <c r="BD58" s="204"/>
      <c r="BE58" s="204"/>
      <c r="BF58" s="204"/>
      <c r="BG58" s="204"/>
      <c r="BH58" s="204"/>
      <c r="BI58" s="204"/>
      <c r="BJ58" s="204"/>
      <c r="BK58" s="204"/>
      <c r="BL58" s="204"/>
      <c r="BM58" s="204"/>
      <c r="BN58" s="204"/>
      <c r="BO58" s="204"/>
      <c r="BP58" s="204"/>
      <c r="BQ58" s="204"/>
      <c r="BR58" s="204"/>
      <c r="BS58" s="204"/>
      <c r="BT58" s="204"/>
      <c r="BU58" s="204"/>
      <c r="BV58" s="204"/>
      <c r="BW58" s="189"/>
      <c r="BX58" s="204"/>
      <c r="BY58" s="204"/>
      <c r="BZ58" s="204"/>
      <c r="CA58" s="204"/>
      <c r="CB58" s="204"/>
      <c r="CC58" s="204"/>
      <c r="CD58" s="204"/>
      <c r="CE58" s="204"/>
      <c r="CF58" s="189"/>
      <c r="CG58" s="209"/>
      <c r="CH58" s="210"/>
      <c r="CI58" s="211"/>
      <c r="CJ58" s="211"/>
      <c r="CK58" s="211"/>
      <c r="CL58" s="211"/>
      <c r="CM58" s="211"/>
      <c r="CN58" s="211"/>
      <c r="CO58" s="211"/>
      <c r="CP58" s="211"/>
      <c r="CQ58" s="212"/>
      <c r="CR58" s="213"/>
      <c r="CS58" s="200"/>
      <c r="CT58" s="204"/>
      <c r="CU58" s="204"/>
      <c r="CV58" s="204"/>
      <c r="CW58" s="204"/>
      <c r="CX58" s="204"/>
      <c r="CY58" s="204"/>
      <c r="CZ58" s="200"/>
      <c r="DA58" s="204"/>
      <c r="DB58" s="204"/>
      <c r="DC58" s="204"/>
      <c r="DD58" s="200"/>
      <c r="DE58" s="214"/>
      <c r="DF58" s="214"/>
      <c r="DG58" s="214"/>
      <c r="DH58" s="214"/>
      <c r="DI58" s="214"/>
      <c r="DJ58" s="214"/>
      <c r="DK58" s="207"/>
      <c r="DL58" s="204"/>
      <c r="DM58" s="204"/>
      <c r="DN58" s="212"/>
      <c r="DO58" s="212"/>
      <c r="DP58" s="212"/>
      <c r="DQ58" s="212"/>
      <c r="DR58" s="212"/>
      <c r="DS58" s="212"/>
      <c r="DT58" s="204"/>
      <c r="DU58" s="204"/>
      <c r="DV58" s="204"/>
      <c r="DW58" s="214"/>
      <c r="DX58" s="207"/>
      <c r="DY58" s="204"/>
      <c r="DZ58" s="200"/>
      <c r="EA58" s="204"/>
      <c r="EB58" s="204"/>
      <c r="EC58" s="215"/>
      <c r="ED58" s="200"/>
      <c r="EE58" s="215"/>
      <c r="EF58" s="215"/>
      <c r="EG58" s="215"/>
      <c r="EH58" s="215"/>
      <c r="EI58" s="216"/>
      <c r="EJ58" s="215"/>
      <c r="EK58" s="200"/>
      <c r="EL58" s="204"/>
      <c r="EM58" s="204"/>
      <c r="EN58" s="204"/>
      <c r="EO58" s="204"/>
      <c r="EP58" s="204"/>
      <c r="EQ58" s="184"/>
      <c r="ER58" s="181"/>
    </row>
    <row r="59" spans="1:148" s="179" customFormat="1" ht="64.95" customHeight="1" thickTop="1" thickBot="1">
      <c r="A59" s="163"/>
      <c r="B59" s="163"/>
      <c r="C59" s="190"/>
      <c r="D59" s="190"/>
      <c r="E59" s="190"/>
      <c r="F59" s="163"/>
      <c r="G59" s="190"/>
      <c r="H59" s="190"/>
      <c r="I59" s="190"/>
      <c r="J59" s="189"/>
      <c r="K59" s="190"/>
      <c r="L59" s="190"/>
      <c r="M59" s="220"/>
      <c r="N59" s="218"/>
      <c r="O59" s="191"/>
      <c r="P59" s="189"/>
      <c r="Q59" s="190"/>
      <c r="R59" s="190"/>
      <c r="S59" s="190"/>
      <c r="T59" s="190"/>
      <c r="U59" s="189"/>
      <c r="V59" s="190"/>
      <c r="W59" s="190"/>
      <c r="X59" s="190"/>
      <c r="Y59" s="190"/>
      <c r="Z59" s="192"/>
      <c r="AA59" s="190"/>
      <c r="AB59" s="190"/>
      <c r="AC59" s="190"/>
      <c r="AD59" s="190"/>
      <c r="AE59" s="190"/>
      <c r="AF59" s="190"/>
      <c r="AG59" s="190"/>
      <c r="AH59" s="193"/>
      <c r="AI59" s="190"/>
      <c r="AJ59" s="190"/>
      <c r="AK59" s="190"/>
      <c r="AL59" s="190"/>
      <c r="AM59" s="190"/>
      <c r="AN59" s="189"/>
      <c r="AO59" s="190"/>
      <c r="AP59" s="190"/>
      <c r="AQ59" s="189"/>
      <c r="AR59" s="194"/>
      <c r="AS59" s="194"/>
      <c r="AT59" s="189"/>
      <c r="AU59" s="190"/>
      <c r="AV59" s="190"/>
      <c r="AW59" s="190"/>
      <c r="AX59" s="190"/>
      <c r="AY59" s="190"/>
      <c r="AZ59" s="190"/>
      <c r="BA59" s="190"/>
      <c r="BB59" s="190"/>
      <c r="BC59" s="190"/>
      <c r="BD59" s="190"/>
      <c r="BE59" s="190"/>
      <c r="BF59" s="190"/>
      <c r="BG59" s="190"/>
      <c r="BH59" s="190"/>
      <c r="BI59" s="190"/>
      <c r="BJ59" s="190"/>
      <c r="BK59" s="190"/>
      <c r="BL59" s="190"/>
      <c r="BM59" s="190"/>
      <c r="BN59" s="190"/>
      <c r="BO59" s="190"/>
      <c r="BP59" s="190"/>
      <c r="BQ59" s="190"/>
      <c r="BR59" s="190"/>
      <c r="BS59" s="190"/>
      <c r="BT59" s="190"/>
      <c r="BU59" s="190"/>
      <c r="BV59" s="190"/>
      <c r="BW59" s="189"/>
      <c r="BX59" s="190"/>
      <c r="BY59" s="190"/>
      <c r="BZ59" s="190"/>
      <c r="CA59" s="190"/>
      <c r="CB59" s="190"/>
      <c r="CC59" s="190"/>
      <c r="CD59" s="190"/>
      <c r="CE59" s="190"/>
      <c r="CF59" s="189"/>
      <c r="CG59" s="195"/>
      <c r="CH59" s="196"/>
      <c r="CI59" s="197"/>
      <c r="CJ59" s="197"/>
      <c r="CK59" s="197"/>
      <c r="CL59" s="197"/>
      <c r="CM59" s="197"/>
      <c r="CN59" s="197"/>
      <c r="CO59" s="197"/>
      <c r="CP59" s="197"/>
      <c r="CQ59" s="198"/>
      <c r="CR59" s="199"/>
      <c r="CS59" s="200"/>
      <c r="CT59" s="190"/>
      <c r="CU59" s="190"/>
      <c r="CV59" s="190"/>
      <c r="CW59" s="190"/>
      <c r="CX59" s="190"/>
      <c r="CY59" s="190"/>
      <c r="CZ59" s="200"/>
      <c r="DA59" s="190"/>
      <c r="DB59" s="190"/>
      <c r="DC59" s="190"/>
      <c r="DD59" s="200"/>
      <c r="DE59" s="201"/>
      <c r="DF59" s="201"/>
      <c r="DG59" s="201"/>
      <c r="DH59" s="201"/>
      <c r="DI59" s="201"/>
      <c r="DJ59" s="201"/>
      <c r="DK59" s="193"/>
      <c r="DL59" s="190"/>
      <c r="DM59" s="190"/>
      <c r="DN59" s="198"/>
      <c r="DO59" s="198"/>
      <c r="DP59" s="198"/>
      <c r="DQ59" s="198"/>
      <c r="DR59" s="198"/>
      <c r="DS59" s="198"/>
      <c r="DT59" s="190"/>
      <c r="DU59" s="190"/>
      <c r="DV59" s="190"/>
      <c r="DW59" s="201"/>
      <c r="DX59" s="193"/>
      <c r="DY59" s="190"/>
      <c r="DZ59" s="200"/>
      <c r="EA59" s="190"/>
      <c r="EB59" s="190"/>
      <c r="EC59" s="202"/>
      <c r="ED59" s="200"/>
      <c r="EE59" s="202"/>
      <c r="EF59" s="202"/>
      <c r="EG59" s="202"/>
      <c r="EH59" s="202"/>
      <c r="EI59" s="203"/>
      <c r="EJ59" s="202"/>
      <c r="EK59" s="200"/>
      <c r="EL59" s="190"/>
      <c r="EM59" s="190"/>
      <c r="EN59" s="190"/>
      <c r="EO59" s="190"/>
      <c r="EP59" s="190"/>
      <c r="EQ59" s="184"/>
      <c r="ER59" s="181"/>
    </row>
    <row r="60" spans="1:148" s="179" customFormat="1" ht="64.95" customHeight="1" thickTop="1" thickBot="1">
      <c r="A60" s="163"/>
      <c r="B60" s="163"/>
      <c r="C60" s="204"/>
      <c r="D60" s="204"/>
      <c r="E60" s="204"/>
      <c r="F60" s="163"/>
      <c r="G60" s="204"/>
      <c r="H60" s="204"/>
      <c r="I60" s="204"/>
      <c r="J60" s="189"/>
      <c r="K60" s="204"/>
      <c r="L60" s="204"/>
      <c r="M60" s="221"/>
      <c r="N60" s="219"/>
      <c r="O60" s="205"/>
      <c r="P60" s="189"/>
      <c r="Q60" s="204"/>
      <c r="R60" s="204"/>
      <c r="S60" s="204"/>
      <c r="T60" s="204"/>
      <c r="U60" s="189"/>
      <c r="V60" s="204"/>
      <c r="W60" s="204"/>
      <c r="X60" s="204"/>
      <c r="Y60" s="204"/>
      <c r="Z60" s="206"/>
      <c r="AA60" s="204"/>
      <c r="AB60" s="204"/>
      <c r="AC60" s="204"/>
      <c r="AD60" s="204"/>
      <c r="AE60" s="204"/>
      <c r="AF60" s="204"/>
      <c r="AG60" s="204"/>
      <c r="AH60" s="207"/>
      <c r="AI60" s="204"/>
      <c r="AJ60" s="204"/>
      <c r="AK60" s="204"/>
      <c r="AL60" s="204"/>
      <c r="AM60" s="204"/>
      <c r="AN60" s="189"/>
      <c r="AO60" s="204"/>
      <c r="AP60" s="204"/>
      <c r="AQ60" s="189"/>
      <c r="AR60" s="208"/>
      <c r="AS60" s="208"/>
      <c r="AT60" s="189"/>
      <c r="AU60" s="204"/>
      <c r="AV60" s="204"/>
      <c r="AW60" s="204"/>
      <c r="AX60" s="204"/>
      <c r="AY60" s="204"/>
      <c r="AZ60" s="204"/>
      <c r="BA60" s="204"/>
      <c r="BB60" s="204"/>
      <c r="BC60" s="204"/>
      <c r="BD60" s="204"/>
      <c r="BE60" s="204"/>
      <c r="BF60" s="204"/>
      <c r="BG60" s="204"/>
      <c r="BH60" s="204"/>
      <c r="BI60" s="204"/>
      <c r="BJ60" s="204"/>
      <c r="BK60" s="204"/>
      <c r="BL60" s="204"/>
      <c r="BM60" s="204"/>
      <c r="BN60" s="204"/>
      <c r="BO60" s="204"/>
      <c r="BP60" s="204"/>
      <c r="BQ60" s="204"/>
      <c r="BR60" s="204"/>
      <c r="BS60" s="204"/>
      <c r="BT60" s="204"/>
      <c r="BU60" s="204"/>
      <c r="BV60" s="204"/>
      <c r="BW60" s="189"/>
      <c r="BX60" s="204"/>
      <c r="BY60" s="204"/>
      <c r="BZ60" s="204"/>
      <c r="CA60" s="204"/>
      <c r="CB60" s="204"/>
      <c r="CC60" s="204"/>
      <c r="CD60" s="204"/>
      <c r="CE60" s="204"/>
      <c r="CF60" s="189"/>
      <c r="CG60" s="209"/>
      <c r="CH60" s="210"/>
      <c r="CI60" s="211"/>
      <c r="CJ60" s="211"/>
      <c r="CK60" s="211"/>
      <c r="CL60" s="211"/>
      <c r="CM60" s="211"/>
      <c r="CN60" s="211"/>
      <c r="CO60" s="211"/>
      <c r="CP60" s="211"/>
      <c r="CQ60" s="212"/>
      <c r="CR60" s="213"/>
      <c r="CS60" s="200"/>
      <c r="CT60" s="204"/>
      <c r="CU60" s="204"/>
      <c r="CV60" s="204"/>
      <c r="CW60" s="204"/>
      <c r="CX60" s="204"/>
      <c r="CY60" s="204"/>
      <c r="CZ60" s="200"/>
      <c r="DA60" s="204"/>
      <c r="DB60" s="204"/>
      <c r="DC60" s="204"/>
      <c r="DD60" s="200"/>
      <c r="DE60" s="214"/>
      <c r="DF60" s="214"/>
      <c r="DG60" s="214"/>
      <c r="DH60" s="214"/>
      <c r="DI60" s="214"/>
      <c r="DJ60" s="214"/>
      <c r="DK60" s="207"/>
      <c r="DL60" s="204"/>
      <c r="DM60" s="204"/>
      <c r="DN60" s="212"/>
      <c r="DO60" s="212"/>
      <c r="DP60" s="212"/>
      <c r="DQ60" s="212"/>
      <c r="DR60" s="212"/>
      <c r="DS60" s="212"/>
      <c r="DT60" s="204"/>
      <c r="DU60" s="204"/>
      <c r="DV60" s="204"/>
      <c r="DW60" s="214"/>
      <c r="DX60" s="207"/>
      <c r="DY60" s="204"/>
      <c r="DZ60" s="200"/>
      <c r="EA60" s="204"/>
      <c r="EB60" s="204"/>
      <c r="EC60" s="215"/>
      <c r="ED60" s="200"/>
      <c r="EE60" s="215"/>
      <c r="EF60" s="215"/>
      <c r="EG60" s="215"/>
      <c r="EH60" s="215"/>
      <c r="EI60" s="216"/>
      <c r="EJ60" s="215"/>
      <c r="EK60" s="200"/>
      <c r="EL60" s="204"/>
      <c r="EM60" s="204"/>
      <c r="EN60" s="204"/>
      <c r="EO60" s="204"/>
      <c r="EP60" s="204"/>
      <c r="EQ60" s="184"/>
      <c r="ER60" s="181"/>
    </row>
    <row r="61" spans="1:148" s="179" customFormat="1" ht="64.95" customHeight="1" thickTop="1" thickBot="1">
      <c r="A61" s="163"/>
      <c r="B61" s="163"/>
      <c r="C61" s="190"/>
      <c r="D61" s="190"/>
      <c r="E61" s="190"/>
      <c r="F61" s="163"/>
      <c r="G61" s="190"/>
      <c r="H61" s="190"/>
      <c r="I61" s="190"/>
      <c r="J61" s="189"/>
      <c r="K61" s="190"/>
      <c r="L61" s="190"/>
      <c r="M61" s="220"/>
      <c r="N61" s="218"/>
      <c r="O61" s="191"/>
      <c r="P61" s="189"/>
      <c r="Q61" s="190"/>
      <c r="R61" s="190"/>
      <c r="S61" s="190"/>
      <c r="T61" s="190"/>
      <c r="U61" s="189"/>
      <c r="V61" s="190"/>
      <c r="W61" s="190"/>
      <c r="X61" s="190"/>
      <c r="Y61" s="190"/>
      <c r="Z61" s="192"/>
      <c r="AA61" s="190"/>
      <c r="AB61" s="190"/>
      <c r="AC61" s="190"/>
      <c r="AD61" s="190"/>
      <c r="AE61" s="190"/>
      <c r="AF61" s="190"/>
      <c r="AG61" s="190"/>
      <c r="AH61" s="193"/>
      <c r="AI61" s="190"/>
      <c r="AJ61" s="190"/>
      <c r="AK61" s="190"/>
      <c r="AL61" s="190"/>
      <c r="AM61" s="190"/>
      <c r="AN61" s="189"/>
      <c r="AO61" s="190"/>
      <c r="AP61" s="190"/>
      <c r="AQ61" s="189"/>
      <c r="AR61" s="194"/>
      <c r="AS61" s="194"/>
      <c r="AT61" s="189"/>
      <c r="AU61" s="190"/>
      <c r="AV61" s="190"/>
      <c r="AW61" s="190"/>
      <c r="AX61" s="190"/>
      <c r="AY61" s="190"/>
      <c r="AZ61" s="190"/>
      <c r="BA61" s="190"/>
      <c r="BB61" s="190"/>
      <c r="BC61" s="190"/>
      <c r="BD61" s="190"/>
      <c r="BE61" s="190"/>
      <c r="BF61" s="190"/>
      <c r="BG61" s="190"/>
      <c r="BH61" s="190"/>
      <c r="BI61" s="190"/>
      <c r="BJ61" s="190"/>
      <c r="BK61" s="190"/>
      <c r="BL61" s="190"/>
      <c r="BM61" s="190"/>
      <c r="BN61" s="190"/>
      <c r="BO61" s="190"/>
      <c r="BP61" s="190"/>
      <c r="BQ61" s="190"/>
      <c r="BR61" s="190"/>
      <c r="BS61" s="190"/>
      <c r="BT61" s="190"/>
      <c r="BU61" s="190"/>
      <c r="BV61" s="190"/>
      <c r="BW61" s="189"/>
      <c r="BX61" s="190"/>
      <c r="BY61" s="190"/>
      <c r="BZ61" s="190"/>
      <c r="CA61" s="190"/>
      <c r="CB61" s="190"/>
      <c r="CC61" s="190"/>
      <c r="CD61" s="190"/>
      <c r="CE61" s="190"/>
      <c r="CF61" s="189"/>
      <c r="CG61" s="195"/>
      <c r="CH61" s="196"/>
      <c r="CI61" s="197"/>
      <c r="CJ61" s="197"/>
      <c r="CK61" s="197"/>
      <c r="CL61" s="197"/>
      <c r="CM61" s="197"/>
      <c r="CN61" s="197"/>
      <c r="CO61" s="197"/>
      <c r="CP61" s="197"/>
      <c r="CQ61" s="198"/>
      <c r="CR61" s="199"/>
      <c r="CS61" s="200"/>
      <c r="CT61" s="190"/>
      <c r="CU61" s="190"/>
      <c r="CV61" s="190"/>
      <c r="CW61" s="190"/>
      <c r="CX61" s="190"/>
      <c r="CY61" s="190"/>
      <c r="CZ61" s="200"/>
      <c r="DA61" s="190"/>
      <c r="DB61" s="190"/>
      <c r="DC61" s="190"/>
      <c r="DD61" s="200"/>
      <c r="DE61" s="201"/>
      <c r="DF61" s="201"/>
      <c r="DG61" s="201"/>
      <c r="DH61" s="201"/>
      <c r="DI61" s="201"/>
      <c r="DJ61" s="201"/>
      <c r="DK61" s="193"/>
      <c r="DL61" s="190"/>
      <c r="DM61" s="190"/>
      <c r="DN61" s="198"/>
      <c r="DO61" s="198"/>
      <c r="DP61" s="198"/>
      <c r="DQ61" s="198"/>
      <c r="DR61" s="198"/>
      <c r="DS61" s="198"/>
      <c r="DT61" s="190"/>
      <c r="DU61" s="190"/>
      <c r="DV61" s="190"/>
      <c r="DW61" s="201"/>
      <c r="DX61" s="193"/>
      <c r="DY61" s="190"/>
      <c r="DZ61" s="200"/>
      <c r="EA61" s="190"/>
      <c r="EB61" s="190"/>
      <c r="EC61" s="202"/>
      <c r="ED61" s="200"/>
      <c r="EE61" s="202"/>
      <c r="EF61" s="202"/>
      <c r="EG61" s="202"/>
      <c r="EH61" s="202"/>
      <c r="EI61" s="203"/>
      <c r="EJ61" s="202"/>
      <c r="EK61" s="200"/>
      <c r="EL61" s="190"/>
      <c r="EM61" s="190"/>
      <c r="EN61" s="190"/>
      <c r="EO61" s="190"/>
      <c r="EP61" s="190"/>
      <c r="EQ61" s="184"/>
      <c r="ER61" s="181"/>
    </row>
    <row r="62" spans="1:148" s="179" customFormat="1" ht="64.95" customHeight="1" thickTop="1" thickBot="1">
      <c r="A62" s="163"/>
      <c r="B62" s="163"/>
      <c r="C62" s="204"/>
      <c r="D62" s="204"/>
      <c r="E62" s="204"/>
      <c r="F62" s="163"/>
      <c r="G62" s="204"/>
      <c r="H62" s="204"/>
      <c r="I62" s="204"/>
      <c r="J62" s="189"/>
      <c r="K62" s="204"/>
      <c r="L62" s="204"/>
      <c r="M62" s="221"/>
      <c r="N62" s="219"/>
      <c r="O62" s="205"/>
      <c r="P62" s="189"/>
      <c r="Q62" s="204"/>
      <c r="R62" s="204"/>
      <c r="S62" s="204"/>
      <c r="T62" s="204"/>
      <c r="U62" s="189"/>
      <c r="V62" s="204"/>
      <c r="W62" s="204"/>
      <c r="X62" s="204"/>
      <c r="Y62" s="204"/>
      <c r="Z62" s="206"/>
      <c r="AA62" s="204"/>
      <c r="AB62" s="204"/>
      <c r="AC62" s="204"/>
      <c r="AD62" s="204"/>
      <c r="AE62" s="204"/>
      <c r="AF62" s="204"/>
      <c r="AG62" s="204"/>
      <c r="AH62" s="207"/>
      <c r="AI62" s="204"/>
      <c r="AJ62" s="204"/>
      <c r="AK62" s="204"/>
      <c r="AL62" s="204"/>
      <c r="AM62" s="204"/>
      <c r="AN62" s="189"/>
      <c r="AO62" s="204"/>
      <c r="AP62" s="204"/>
      <c r="AQ62" s="189"/>
      <c r="AR62" s="208"/>
      <c r="AS62" s="208"/>
      <c r="AT62" s="189"/>
      <c r="AU62" s="204"/>
      <c r="AV62" s="204"/>
      <c r="AW62" s="204"/>
      <c r="AX62" s="204"/>
      <c r="AY62" s="204"/>
      <c r="AZ62" s="204"/>
      <c r="BA62" s="204"/>
      <c r="BB62" s="204"/>
      <c r="BC62" s="204"/>
      <c r="BD62" s="204"/>
      <c r="BE62" s="204"/>
      <c r="BF62" s="204"/>
      <c r="BG62" s="204"/>
      <c r="BH62" s="204"/>
      <c r="BI62" s="204"/>
      <c r="BJ62" s="204"/>
      <c r="BK62" s="204"/>
      <c r="BL62" s="204"/>
      <c r="BM62" s="204"/>
      <c r="BN62" s="204"/>
      <c r="BO62" s="204"/>
      <c r="BP62" s="204"/>
      <c r="BQ62" s="204"/>
      <c r="BR62" s="204"/>
      <c r="BS62" s="204"/>
      <c r="BT62" s="204"/>
      <c r="BU62" s="204"/>
      <c r="BV62" s="204"/>
      <c r="BW62" s="189"/>
      <c r="BX62" s="204"/>
      <c r="BY62" s="204"/>
      <c r="BZ62" s="204"/>
      <c r="CA62" s="204"/>
      <c r="CB62" s="204"/>
      <c r="CC62" s="204"/>
      <c r="CD62" s="204"/>
      <c r="CE62" s="204"/>
      <c r="CF62" s="189"/>
      <c r="CG62" s="209"/>
      <c r="CH62" s="210"/>
      <c r="CI62" s="211"/>
      <c r="CJ62" s="211"/>
      <c r="CK62" s="211"/>
      <c r="CL62" s="211"/>
      <c r="CM62" s="211"/>
      <c r="CN62" s="211"/>
      <c r="CO62" s="211"/>
      <c r="CP62" s="211"/>
      <c r="CQ62" s="212"/>
      <c r="CR62" s="213"/>
      <c r="CS62" s="200"/>
      <c r="CT62" s="204"/>
      <c r="CU62" s="204"/>
      <c r="CV62" s="204"/>
      <c r="CW62" s="204"/>
      <c r="CX62" s="204"/>
      <c r="CY62" s="204"/>
      <c r="CZ62" s="200"/>
      <c r="DA62" s="204"/>
      <c r="DB62" s="204"/>
      <c r="DC62" s="204"/>
      <c r="DD62" s="200"/>
      <c r="DE62" s="214"/>
      <c r="DF62" s="214"/>
      <c r="DG62" s="214"/>
      <c r="DH62" s="214"/>
      <c r="DI62" s="214"/>
      <c r="DJ62" s="214"/>
      <c r="DK62" s="207"/>
      <c r="DL62" s="204"/>
      <c r="DM62" s="204"/>
      <c r="DN62" s="212"/>
      <c r="DO62" s="212"/>
      <c r="DP62" s="212"/>
      <c r="DQ62" s="212"/>
      <c r="DR62" s="212"/>
      <c r="DS62" s="212"/>
      <c r="DT62" s="204"/>
      <c r="DU62" s="204"/>
      <c r="DV62" s="204"/>
      <c r="DW62" s="214"/>
      <c r="DX62" s="207"/>
      <c r="DY62" s="204"/>
      <c r="DZ62" s="200"/>
      <c r="EA62" s="204"/>
      <c r="EB62" s="204"/>
      <c r="EC62" s="215"/>
      <c r="ED62" s="200"/>
      <c r="EE62" s="215"/>
      <c r="EF62" s="215"/>
      <c r="EG62" s="215"/>
      <c r="EH62" s="215"/>
      <c r="EI62" s="216"/>
      <c r="EJ62" s="215"/>
      <c r="EK62" s="200"/>
      <c r="EL62" s="204"/>
      <c r="EM62" s="204"/>
      <c r="EN62" s="204"/>
      <c r="EO62" s="204"/>
      <c r="EP62" s="204"/>
      <c r="EQ62" s="184"/>
      <c r="ER62" s="181"/>
    </row>
    <row r="63" spans="1:148" s="179" customFormat="1" ht="64.95" customHeight="1" thickTop="1" thickBot="1">
      <c r="A63" s="163"/>
      <c r="B63" s="163"/>
      <c r="C63" s="190"/>
      <c r="D63" s="190"/>
      <c r="E63" s="190"/>
      <c r="F63" s="163"/>
      <c r="G63" s="190"/>
      <c r="H63" s="190"/>
      <c r="I63" s="190"/>
      <c r="J63" s="189"/>
      <c r="K63" s="190"/>
      <c r="L63" s="190"/>
      <c r="M63" s="220"/>
      <c r="N63" s="218"/>
      <c r="O63" s="191"/>
      <c r="P63" s="189"/>
      <c r="Q63" s="190"/>
      <c r="R63" s="190"/>
      <c r="S63" s="190"/>
      <c r="T63" s="190"/>
      <c r="U63" s="189"/>
      <c r="V63" s="190"/>
      <c r="W63" s="190"/>
      <c r="X63" s="190"/>
      <c r="Y63" s="190"/>
      <c r="Z63" s="192"/>
      <c r="AA63" s="190"/>
      <c r="AB63" s="190"/>
      <c r="AC63" s="190"/>
      <c r="AD63" s="190"/>
      <c r="AE63" s="190"/>
      <c r="AF63" s="190"/>
      <c r="AG63" s="190"/>
      <c r="AH63" s="193"/>
      <c r="AI63" s="190"/>
      <c r="AJ63" s="190"/>
      <c r="AK63" s="190"/>
      <c r="AL63" s="190"/>
      <c r="AM63" s="190"/>
      <c r="AN63" s="189"/>
      <c r="AO63" s="190"/>
      <c r="AP63" s="190"/>
      <c r="AQ63" s="189"/>
      <c r="AR63" s="194"/>
      <c r="AS63" s="194"/>
      <c r="AT63" s="189"/>
      <c r="AU63" s="190"/>
      <c r="AV63" s="190"/>
      <c r="AW63" s="190"/>
      <c r="AX63" s="190"/>
      <c r="AY63" s="190"/>
      <c r="AZ63" s="190"/>
      <c r="BA63" s="190"/>
      <c r="BB63" s="190"/>
      <c r="BC63" s="190"/>
      <c r="BD63" s="190"/>
      <c r="BE63" s="190"/>
      <c r="BF63" s="190"/>
      <c r="BG63" s="190"/>
      <c r="BH63" s="190"/>
      <c r="BI63" s="190"/>
      <c r="BJ63" s="190"/>
      <c r="BK63" s="190"/>
      <c r="BL63" s="190"/>
      <c r="BM63" s="190"/>
      <c r="BN63" s="190"/>
      <c r="BO63" s="190"/>
      <c r="BP63" s="190"/>
      <c r="BQ63" s="190"/>
      <c r="BR63" s="190"/>
      <c r="BS63" s="190"/>
      <c r="BT63" s="190"/>
      <c r="BU63" s="190"/>
      <c r="BV63" s="190"/>
      <c r="BW63" s="189"/>
      <c r="BX63" s="190"/>
      <c r="BY63" s="190"/>
      <c r="BZ63" s="190"/>
      <c r="CA63" s="190"/>
      <c r="CB63" s="190"/>
      <c r="CC63" s="190"/>
      <c r="CD63" s="190"/>
      <c r="CE63" s="190"/>
      <c r="CF63" s="189"/>
      <c r="CG63" s="195"/>
      <c r="CH63" s="196"/>
      <c r="CI63" s="197"/>
      <c r="CJ63" s="197"/>
      <c r="CK63" s="197"/>
      <c r="CL63" s="197"/>
      <c r="CM63" s="197"/>
      <c r="CN63" s="197"/>
      <c r="CO63" s="197"/>
      <c r="CP63" s="197"/>
      <c r="CQ63" s="198"/>
      <c r="CR63" s="199"/>
      <c r="CS63" s="200"/>
      <c r="CT63" s="190"/>
      <c r="CU63" s="190"/>
      <c r="CV63" s="190"/>
      <c r="CW63" s="190"/>
      <c r="CX63" s="190"/>
      <c r="CY63" s="190"/>
      <c r="CZ63" s="200"/>
      <c r="DA63" s="190"/>
      <c r="DB63" s="190"/>
      <c r="DC63" s="190"/>
      <c r="DD63" s="200"/>
      <c r="DE63" s="201"/>
      <c r="DF63" s="201"/>
      <c r="DG63" s="201"/>
      <c r="DH63" s="201"/>
      <c r="DI63" s="201"/>
      <c r="DJ63" s="201"/>
      <c r="DK63" s="193"/>
      <c r="DL63" s="190"/>
      <c r="DM63" s="190"/>
      <c r="DN63" s="198"/>
      <c r="DO63" s="198"/>
      <c r="DP63" s="198"/>
      <c r="DQ63" s="198"/>
      <c r="DR63" s="198"/>
      <c r="DS63" s="198"/>
      <c r="DT63" s="190"/>
      <c r="DU63" s="190"/>
      <c r="DV63" s="190"/>
      <c r="DW63" s="201"/>
      <c r="DX63" s="193"/>
      <c r="DY63" s="190"/>
      <c r="DZ63" s="200"/>
      <c r="EA63" s="190"/>
      <c r="EB63" s="190"/>
      <c r="EC63" s="202"/>
      <c r="ED63" s="200"/>
      <c r="EE63" s="202"/>
      <c r="EF63" s="202"/>
      <c r="EG63" s="202"/>
      <c r="EH63" s="202"/>
      <c r="EI63" s="203"/>
      <c r="EJ63" s="202"/>
      <c r="EK63" s="200"/>
      <c r="EL63" s="190"/>
      <c r="EM63" s="190"/>
      <c r="EN63" s="190"/>
      <c r="EO63" s="190"/>
      <c r="EP63" s="190"/>
      <c r="EQ63" s="184"/>
      <c r="ER63" s="181"/>
    </row>
    <row r="64" spans="1:148" s="179" customFormat="1" ht="64.95" customHeight="1" thickTop="1" thickBot="1">
      <c r="A64" s="163"/>
      <c r="B64" s="163"/>
      <c r="C64" s="204"/>
      <c r="D64" s="204"/>
      <c r="E64" s="204"/>
      <c r="F64" s="163"/>
      <c r="G64" s="204"/>
      <c r="H64" s="204"/>
      <c r="I64" s="204"/>
      <c r="J64" s="189"/>
      <c r="K64" s="204"/>
      <c r="L64" s="204"/>
      <c r="M64" s="221"/>
      <c r="N64" s="219"/>
      <c r="O64" s="205"/>
      <c r="P64" s="189"/>
      <c r="Q64" s="204"/>
      <c r="R64" s="204"/>
      <c r="S64" s="204"/>
      <c r="T64" s="204"/>
      <c r="U64" s="189"/>
      <c r="V64" s="204"/>
      <c r="W64" s="204"/>
      <c r="X64" s="204"/>
      <c r="Y64" s="204"/>
      <c r="Z64" s="206"/>
      <c r="AA64" s="204"/>
      <c r="AB64" s="204"/>
      <c r="AC64" s="204"/>
      <c r="AD64" s="204"/>
      <c r="AE64" s="204"/>
      <c r="AF64" s="204"/>
      <c r="AG64" s="204"/>
      <c r="AH64" s="207"/>
      <c r="AI64" s="204"/>
      <c r="AJ64" s="204"/>
      <c r="AK64" s="204"/>
      <c r="AL64" s="204"/>
      <c r="AM64" s="204"/>
      <c r="AN64" s="189"/>
      <c r="AO64" s="204"/>
      <c r="AP64" s="204"/>
      <c r="AQ64" s="189"/>
      <c r="AR64" s="208"/>
      <c r="AS64" s="208"/>
      <c r="AT64" s="189"/>
      <c r="AU64" s="204"/>
      <c r="AV64" s="204"/>
      <c r="AW64" s="204"/>
      <c r="AX64" s="204"/>
      <c r="AY64" s="204"/>
      <c r="AZ64" s="204"/>
      <c r="BA64" s="204"/>
      <c r="BB64" s="204"/>
      <c r="BC64" s="204"/>
      <c r="BD64" s="204"/>
      <c r="BE64" s="204"/>
      <c r="BF64" s="204"/>
      <c r="BG64" s="204"/>
      <c r="BH64" s="204"/>
      <c r="BI64" s="204"/>
      <c r="BJ64" s="204"/>
      <c r="BK64" s="204"/>
      <c r="BL64" s="204"/>
      <c r="BM64" s="204"/>
      <c r="BN64" s="204"/>
      <c r="BO64" s="204"/>
      <c r="BP64" s="204"/>
      <c r="BQ64" s="204"/>
      <c r="BR64" s="204"/>
      <c r="BS64" s="204"/>
      <c r="BT64" s="204"/>
      <c r="BU64" s="204"/>
      <c r="BV64" s="204"/>
      <c r="BW64" s="189"/>
      <c r="BX64" s="204"/>
      <c r="BY64" s="204"/>
      <c r="BZ64" s="204"/>
      <c r="CA64" s="204"/>
      <c r="CB64" s="204"/>
      <c r="CC64" s="204"/>
      <c r="CD64" s="204"/>
      <c r="CE64" s="204"/>
      <c r="CF64" s="189"/>
      <c r="CG64" s="209"/>
      <c r="CH64" s="210"/>
      <c r="CI64" s="211"/>
      <c r="CJ64" s="211"/>
      <c r="CK64" s="211"/>
      <c r="CL64" s="211"/>
      <c r="CM64" s="211"/>
      <c r="CN64" s="211"/>
      <c r="CO64" s="211"/>
      <c r="CP64" s="211"/>
      <c r="CQ64" s="212"/>
      <c r="CR64" s="213"/>
      <c r="CS64" s="200"/>
      <c r="CT64" s="204"/>
      <c r="CU64" s="204"/>
      <c r="CV64" s="204"/>
      <c r="CW64" s="204"/>
      <c r="CX64" s="204"/>
      <c r="CY64" s="204"/>
      <c r="CZ64" s="200"/>
      <c r="DA64" s="204"/>
      <c r="DB64" s="204"/>
      <c r="DC64" s="204"/>
      <c r="DD64" s="200"/>
      <c r="DE64" s="214"/>
      <c r="DF64" s="214"/>
      <c r="DG64" s="214"/>
      <c r="DH64" s="214"/>
      <c r="DI64" s="214"/>
      <c r="DJ64" s="214"/>
      <c r="DK64" s="207"/>
      <c r="DL64" s="204"/>
      <c r="DM64" s="204"/>
      <c r="DN64" s="212"/>
      <c r="DO64" s="212"/>
      <c r="DP64" s="212"/>
      <c r="DQ64" s="212"/>
      <c r="DR64" s="212"/>
      <c r="DS64" s="212"/>
      <c r="DT64" s="204"/>
      <c r="DU64" s="204"/>
      <c r="DV64" s="204"/>
      <c r="DW64" s="214"/>
      <c r="DX64" s="207"/>
      <c r="DY64" s="204"/>
      <c r="DZ64" s="200"/>
      <c r="EA64" s="204"/>
      <c r="EB64" s="204"/>
      <c r="EC64" s="215"/>
      <c r="ED64" s="200"/>
      <c r="EE64" s="215"/>
      <c r="EF64" s="215"/>
      <c r="EG64" s="215"/>
      <c r="EH64" s="215"/>
      <c r="EI64" s="216"/>
      <c r="EJ64" s="215"/>
      <c r="EK64" s="200"/>
      <c r="EL64" s="204"/>
      <c r="EM64" s="204"/>
      <c r="EN64" s="204"/>
      <c r="EO64" s="204"/>
      <c r="EP64" s="204"/>
      <c r="EQ64" s="184"/>
      <c r="ER64" s="181"/>
    </row>
    <row r="65" spans="1:148" s="179" customFormat="1" ht="64.95" customHeight="1" thickTop="1" thickBot="1">
      <c r="A65" s="163"/>
      <c r="B65" s="163"/>
      <c r="C65" s="190"/>
      <c r="D65" s="190"/>
      <c r="E65" s="190"/>
      <c r="F65" s="163"/>
      <c r="G65" s="190"/>
      <c r="H65" s="190"/>
      <c r="I65" s="190"/>
      <c r="J65" s="189"/>
      <c r="K65" s="190"/>
      <c r="L65" s="190"/>
      <c r="M65" s="220"/>
      <c r="N65" s="218"/>
      <c r="O65" s="191"/>
      <c r="P65" s="189"/>
      <c r="Q65" s="190"/>
      <c r="R65" s="190"/>
      <c r="S65" s="190"/>
      <c r="T65" s="190"/>
      <c r="U65" s="189"/>
      <c r="V65" s="190"/>
      <c r="W65" s="190"/>
      <c r="X65" s="190"/>
      <c r="Y65" s="190"/>
      <c r="Z65" s="192"/>
      <c r="AA65" s="190"/>
      <c r="AB65" s="190"/>
      <c r="AC65" s="190"/>
      <c r="AD65" s="190"/>
      <c r="AE65" s="190"/>
      <c r="AF65" s="190"/>
      <c r="AG65" s="190"/>
      <c r="AH65" s="193"/>
      <c r="AI65" s="190"/>
      <c r="AJ65" s="190"/>
      <c r="AK65" s="190"/>
      <c r="AL65" s="190"/>
      <c r="AM65" s="190"/>
      <c r="AN65" s="189"/>
      <c r="AO65" s="190"/>
      <c r="AP65" s="190"/>
      <c r="AQ65" s="189"/>
      <c r="AR65" s="194"/>
      <c r="AS65" s="194"/>
      <c r="AT65" s="189"/>
      <c r="AU65" s="190"/>
      <c r="AV65" s="190"/>
      <c r="AW65" s="190"/>
      <c r="AX65" s="190"/>
      <c r="AY65" s="190"/>
      <c r="AZ65" s="190"/>
      <c r="BA65" s="190"/>
      <c r="BB65" s="190"/>
      <c r="BC65" s="190"/>
      <c r="BD65" s="190"/>
      <c r="BE65" s="190"/>
      <c r="BF65" s="190"/>
      <c r="BG65" s="190"/>
      <c r="BH65" s="190"/>
      <c r="BI65" s="190"/>
      <c r="BJ65" s="190"/>
      <c r="BK65" s="190"/>
      <c r="BL65" s="190"/>
      <c r="BM65" s="190"/>
      <c r="BN65" s="190"/>
      <c r="BO65" s="190"/>
      <c r="BP65" s="190"/>
      <c r="BQ65" s="190"/>
      <c r="BR65" s="190"/>
      <c r="BS65" s="190"/>
      <c r="BT65" s="190"/>
      <c r="BU65" s="190"/>
      <c r="BV65" s="190"/>
      <c r="BW65" s="189"/>
      <c r="BX65" s="190"/>
      <c r="BY65" s="190"/>
      <c r="BZ65" s="190"/>
      <c r="CA65" s="190"/>
      <c r="CB65" s="190"/>
      <c r="CC65" s="190"/>
      <c r="CD65" s="190"/>
      <c r="CE65" s="190"/>
      <c r="CF65" s="189"/>
      <c r="CG65" s="195"/>
      <c r="CH65" s="196"/>
      <c r="CI65" s="197"/>
      <c r="CJ65" s="197"/>
      <c r="CK65" s="197"/>
      <c r="CL65" s="197"/>
      <c r="CM65" s="197"/>
      <c r="CN65" s="197"/>
      <c r="CO65" s="197"/>
      <c r="CP65" s="197"/>
      <c r="CQ65" s="198"/>
      <c r="CR65" s="199"/>
      <c r="CS65" s="200"/>
      <c r="CT65" s="190"/>
      <c r="CU65" s="190"/>
      <c r="CV65" s="190"/>
      <c r="CW65" s="190"/>
      <c r="CX65" s="190"/>
      <c r="CY65" s="190"/>
      <c r="CZ65" s="200"/>
      <c r="DA65" s="190"/>
      <c r="DB65" s="190"/>
      <c r="DC65" s="190"/>
      <c r="DD65" s="200"/>
      <c r="DE65" s="201"/>
      <c r="DF65" s="201"/>
      <c r="DG65" s="201"/>
      <c r="DH65" s="201"/>
      <c r="DI65" s="201"/>
      <c r="DJ65" s="201"/>
      <c r="DK65" s="193"/>
      <c r="DL65" s="190"/>
      <c r="DM65" s="190"/>
      <c r="DN65" s="198"/>
      <c r="DO65" s="198"/>
      <c r="DP65" s="198"/>
      <c r="DQ65" s="198"/>
      <c r="DR65" s="198"/>
      <c r="DS65" s="198"/>
      <c r="DT65" s="190"/>
      <c r="DU65" s="190"/>
      <c r="DV65" s="190"/>
      <c r="DW65" s="201"/>
      <c r="DX65" s="193"/>
      <c r="DY65" s="190"/>
      <c r="DZ65" s="200"/>
      <c r="EA65" s="190"/>
      <c r="EB65" s="190"/>
      <c r="EC65" s="202"/>
      <c r="ED65" s="200"/>
      <c r="EE65" s="202"/>
      <c r="EF65" s="202"/>
      <c r="EG65" s="202"/>
      <c r="EH65" s="202"/>
      <c r="EI65" s="203"/>
      <c r="EJ65" s="202"/>
      <c r="EK65" s="200"/>
      <c r="EL65" s="190"/>
      <c r="EM65" s="190"/>
      <c r="EN65" s="190"/>
      <c r="EO65" s="190"/>
      <c r="EP65" s="190"/>
      <c r="EQ65" s="184"/>
      <c r="ER65" s="181"/>
    </row>
    <row r="66" spans="1:148" s="179" customFormat="1" ht="64.95" customHeight="1" thickTop="1" thickBot="1">
      <c r="A66" s="163"/>
      <c r="B66" s="163"/>
      <c r="C66" s="204"/>
      <c r="D66" s="204"/>
      <c r="E66" s="204"/>
      <c r="F66" s="163"/>
      <c r="G66" s="204"/>
      <c r="H66" s="204"/>
      <c r="I66" s="204"/>
      <c r="J66" s="189"/>
      <c r="K66" s="204"/>
      <c r="L66" s="204"/>
      <c r="M66" s="221"/>
      <c r="N66" s="219"/>
      <c r="O66" s="205"/>
      <c r="P66" s="189"/>
      <c r="Q66" s="204"/>
      <c r="R66" s="204"/>
      <c r="S66" s="204"/>
      <c r="T66" s="204"/>
      <c r="U66" s="189"/>
      <c r="V66" s="204"/>
      <c r="W66" s="204"/>
      <c r="X66" s="204"/>
      <c r="Y66" s="204"/>
      <c r="Z66" s="206"/>
      <c r="AA66" s="204"/>
      <c r="AB66" s="204"/>
      <c r="AC66" s="204"/>
      <c r="AD66" s="204"/>
      <c r="AE66" s="204"/>
      <c r="AF66" s="204"/>
      <c r="AG66" s="204"/>
      <c r="AH66" s="207"/>
      <c r="AI66" s="204"/>
      <c r="AJ66" s="204"/>
      <c r="AK66" s="204"/>
      <c r="AL66" s="204"/>
      <c r="AM66" s="204"/>
      <c r="AN66" s="189"/>
      <c r="AO66" s="204"/>
      <c r="AP66" s="204"/>
      <c r="AQ66" s="189"/>
      <c r="AR66" s="208"/>
      <c r="AS66" s="208"/>
      <c r="AT66" s="189"/>
      <c r="AU66" s="204"/>
      <c r="AV66" s="204"/>
      <c r="AW66" s="204"/>
      <c r="AX66" s="204"/>
      <c r="AY66" s="204"/>
      <c r="AZ66" s="204"/>
      <c r="BA66" s="204"/>
      <c r="BB66" s="204"/>
      <c r="BC66" s="204"/>
      <c r="BD66" s="204"/>
      <c r="BE66" s="204"/>
      <c r="BF66" s="204"/>
      <c r="BG66" s="204"/>
      <c r="BH66" s="204"/>
      <c r="BI66" s="204"/>
      <c r="BJ66" s="204"/>
      <c r="BK66" s="204"/>
      <c r="BL66" s="204"/>
      <c r="BM66" s="204"/>
      <c r="BN66" s="204"/>
      <c r="BO66" s="204"/>
      <c r="BP66" s="204"/>
      <c r="BQ66" s="204"/>
      <c r="BR66" s="204"/>
      <c r="BS66" s="204"/>
      <c r="BT66" s="204"/>
      <c r="BU66" s="204"/>
      <c r="BV66" s="204"/>
      <c r="BW66" s="189"/>
      <c r="BX66" s="204"/>
      <c r="BY66" s="204"/>
      <c r="BZ66" s="204"/>
      <c r="CA66" s="204"/>
      <c r="CB66" s="204"/>
      <c r="CC66" s="204"/>
      <c r="CD66" s="204"/>
      <c r="CE66" s="204"/>
      <c r="CF66" s="189"/>
      <c r="CG66" s="209"/>
      <c r="CH66" s="210"/>
      <c r="CI66" s="211"/>
      <c r="CJ66" s="211"/>
      <c r="CK66" s="211"/>
      <c r="CL66" s="211"/>
      <c r="CM66" s="211"/>
      <c r="CN66" s="211"/>
      <c r="CO66" s="211"/>
      <c r="CP66" s="211"/>
      <c r="CQ66" s="212"/>
      <c r="CR66" s="213"/>
      <c r="CS66" s="200"/>
      <c r="CT66" s="204"/>
      <c r="CU66" s="204"/>
      <c r="CV66" s="204"/>
      <c r="CW66" s="204"/>
      <c r="CX66" s="204"/>
      <c r="CY66" s="204"/>
      <c r="CZ66" s="200"/>
      <c r="DA66" s="204"/>
      <c r="DB66" s="204"/>
      <c r="DC66" s="204"/>
      <c r="DD66" s="200"/>
      <c r="DE66" s="214"/>
      <c r="DF66" s="214"/>
      <c r="DG66" s="214"/>
      <c r="DH66" s="214"/>
      <c r="DI66" s="214"/>
      <c r="DJ66" s="214"/>
      <c r="DK66" s="207"/>
      <c r="DL66" s="204"/>
      <c r="DM66" s="204"/>
      <c r="DN66" s="212"/>
      <c r="DO66" s="212"/>
      <c r="DP66" s="212"/>
      <c r="DQ66" s="212"/>
      <c r="DR66" s="212"/>
      <c r="DS66" s="212"/>
      <c r="DT66" s="204"/>
      <c r="DU66" s="204"/>
      <c r="DV66" s="204"/>
      <c r="DW66" s="214"/>
      <c r="DX66" s="207"/>
      <c r="DY66" s="204"/>
      <c r="DZ66" s="200"/>
      <c r="EA66" s="204"/>
      <c r="EB66" s="204"/>
      <c r="EC66" s="215"/>
      <c r="ED66" s="200"/>
      <c r="EE66" s="215"/>
      <c r="EF66" s="215"/>
      <c r="EG66" s="215"/>
      <c r="EH66" s="215"/>
      <c r="EI66" s="216"/>
      <c r="EJ66" s="215"/>
      <c r="EK66" s="200"/>
      <c r="EL66" s="204"/>
      <c r="EM66" s="204"/>
      <c r="EN66" s="204"/>
      <c r="EO66" s="204"/>
      <c r="EP66" s="204"/>
      <c r="EQ66" s="184"/>
      <c r="ER66" s="181"/>
    </row>
    <row r="67" spans="1:148" s="179" customFormat="1" ht="64.95" customHeight="1" thickTop="1" thickBot="1">
      <c r="A67" s="163"/>
      <c r="B67" s="163"/>
      <c r="C67" s="190"/>
      <c r="D67" s="190"/>
      <c r="E67" s="190"/>
      <c r="F67" s="163"/>
      <c r="G67" s="190"/>
      <c r="H67" s="190"/>
      <c r="I67" s="190"/>
      <c r="J67" s="189"/>
      <c r="K67" s="190"/>
      <c r="L67" s="190"/>
      <c r="M67" s="220"/>
      <c r="N67" s="218"/>
      <c r="O67" s="191"/>
      <c r="P67" s="189"/>
      <c r="Q67" s="190"/>
      <c r="R67" s="190"/>
      <c r="S67" s="190"/>
      <c r="T67" s="190"/>
      <c r="U67" s="189"/>
      <c r="V67" s="190"/>
      <c r="W67" s="190"/>
      <c r="X67" s="190"/>
      <c r="Y67" s="190"/>
      <c r="Z67" s="192"/>
      <c r="AA67" s="190"/>
      <c r="AB67" s="190"/>
      <c r="AC67" s="190"/>
      <c r="AD67" s="190"/>
      <c r="AE67" s="190"/>
      <c r="AF67" s="190"/>
      <c r="AG67" s="190"/>
      <c r="AH67" s="193"/>
      <c r="AI67" s="190"/>
      <c r="AJ67" s="190"/>
      <c r="AK67" s="190"/>
      <c r="AL67" s="190"/>
      <c r="AM67" s="190"/>
      <c r="AN67" s="189"/>
      <c r="AO67" s="190"/>
      <c r="AP67" s="190"/>
      <c r="AQ67" s="189"/>
      <c r="AR67" s="194"/>
      <c r="AS67" s="194"/>
      <c r="AT67" s="189"/>
      <c r="AU67" s="190"/>
      <c r="AV67" s="190"/>
      <c r="AW67" s="190"/>
      <c r="AX67" s="190"/>
      <c r="AY67" s="190"/>
      <c r="AZ67" s="190"/>
      <c r="BA67" s="190"/>
      <c r="BB67" s="190"/>
      <c r="BC67" s="190"/>
      <c r="BD67" s="190"/>
      <c r="BE67" s="190"/>
      <c r="BF67" s="190"/>
      <c r="BG67" s="190"/>
      <c r="BH67" s="190"/>
      <c r="BI67" s="190"/>
      <c r="BJ67" s="190"/>
      <c r="BK67" s="190"/>
      <c r="BL67" s="190"/>
      <c r="BM67" s="190"/>
      <c r="BN67" s="190"/>
      <c r="BO67" s="190"/>
      <c r="BP67" s="190"/>
      <c r="BQ67" s="190"/>
      <c r="BR67" s="190"/>
      <c r="BS67" s="190"/>
      <c r="BT67" s="190"/>
      <c r="BU67" s="190"/>
      <c r="BV67" s="190"/>
      <c r="BW67" s="189"/>
      <c r="BX67" s="190"/>
      <c r="BY67" s="190"/>
      <c r="BZ67" s="190"/>
      <c r="CA67" s="190"/>
      <c r="CB67" s="190"/>
      <c r="CC67" s="190"/>
      <c r="CD67" s="190"/>
      <c r="CE67" s="190"/>
      <c r="CF67" s="189"/>
      <c r="CG67" s="195"/>
      <c r="CH67" s="196"/>
      <c r="CI67" s="197"/>
      <c r="CJ67" s="197"/>
      <c r="CK67" s="197"/>
      <c r="CL67" s="197"/>
      <c r="CM67" s="197"/>
      <c r="CN67" s="197"/>
      <c r="CO67" s="197"/>
      <c r="CP67" s="197"/>
      <c r="CQ67" s="198"/>
      <c r="CR67" s="199"/>
      <c r="CS67" s="200"/>
      <c r="CT67" s="190"/>
      <c r="CU67" s="190"/>
      <c r="CV67" s="190"/>
      <c r="CW67" s="190"/>
      <c r="CX67" s="190"/>
      <c r="CY67" s="190"/>
      <c r="CZ67" s="200"/>
      <c r="DA67" s="190"/>
      <c r="DB67" s="190"/>
      <c r="DC67" s="190"/>
      <c r="DD67" s="200"/>
      <c r="DE67" s="201"/>
      <c r="DF67" s="201"/>
      <c r="DG67" s="201"/>
      <c r="DH67" s="201"/>
      <c r="DI67" s="201"/>
      <c r="DJ67" s="201"/>
      <c r="DK67" s="193"/>
      <c r="DL67" s="190"/>
      <c r="DM67" s="190"/>
      <c r="DN67" s="198"/>
      <c r="DO67" s="198"/>
      <c r="DP67" s="198"/>
      <c r="DQ67" s="198"/>
      <c r="DR67" s="198"/>
      <c r="DS67" s="198"/>
      <c r="DT67" s="190"/>
      <c r="DU67" s="190"/>
      <c r="DV67" s="190"/>
      <c r="DW67" s="201"/>
      <c r="DX67" s="193"/>
      <c r="DY67" s="190"/>
      <c r="DZ67" s="200"/>
      <c r="EA67" s="190"/>
      <c r="EB67" s="190"/>
      <c r="EC67" s="202"/>
      <c r="ED67" s="200"/>
      <c r="EE67" s="202"/>
      <c r="EF67" s="202"/>
      <c r="EG67" s="202"/>
      <c r="EH67" s="202"/>
      <c r="EI67" s="203"/>
      <c r="EJ67" s="202"/>
      <c r="EK67" s="200"/>
      <c r="EL67" s="190"/>
      <c r="EM67" s="190"/>
      <c r="EN67" s="190"/>
      <c r="EO67" s="190"/>
      <c r="EP67" s="190"/>
      <c r="EQ67" s="184"/>
      <c r="ER67" s="181"/>
    </row>
    <row r="68" spans="1:148" s="179" customFormat="1" ht="64.95" customHeight="1" thickTop="1" thickBot="1">
      <c r="A68" s="163"/>
      <c r="B68" s="163"/>
      <c r="C68" s="204"/>
      <c r="D68" s="204"/>
      <c r="E68" s="204"/>
      <c r="F68" s="163"/>
      <c r="G68" s="204"/>
      <c r="H68" s="204"/>
      <c r="I68" s="204"/>
      <c r="J68" s="189"/>
      <c r="K68" s="204"/>
      <c r="L68" s="204"/>
      <c r="M68" s="221"/>
      <c r="N68" s="219"/>
      <c r="O68" s="205"/>
      <c r="P68" s="189"/>
      <c r="Q68" s="204"/>
      <c r="R68" s="204"/>
      <c r="S68" s="204"/>
      <c r="T68" s="204"/>
      <c r="U68" s="189"/>
      <c r="V68" s="204"/>
      <c r="W68" s="204"/>
      <c r="X68" s="204"/>
      <c r="Y68" s="204"/>
      <c r="Z68" s="206"/>
      <c r="AA68" s="204"/>
      <c r="AB68" s="204"/>
      <c r="AC68" s="204"/>
      <c r="AD68" s="204"/>
      <c r="AE68" s="204"/>
      <c r="AF68" s="204"/>
      <c r="AG68" s="204"/>
      <c r="AH68" s="207"/>
      <c r="AI68" s="204"/>
      <c r="AJ68" s="204"/>
      <c r="AK68" s="204"/>
      <c r="AL68" s="204"/>
      <c r="AM68" s="204"/>
      <c r="AN68" s="189"/>
      <c r="AO68" s="204"/>
      <c r="AP68" s="204"/>
      <c r="AQ68" s="189"/>
      <c r="AR68" s="208"/>
      <c r="AS68" s="208"/>
      <c r="AT68" s="189"/>
      <c r="AU68" s="204"/>
      <c r="AV68" s="204"/>
      <c r="AW68" s="204"/>
      <c r="AX68" s="204"/>
      <c r="AY68" s="204"/>
      <c r="AZ68" s="204"/>
      <c r="BA68" s="204"/>
      <c r="BB68" s="204"/>
      <c r="BC68" s="204"/>
      <c r="BD68" s="204"/>
      <c r="BE68" s="204"/>
      <c r="BF68" s="204"/>
      <c r="BG68" s="204"/>
      <c r="BH68" s="204"/>
      <c r="BI68" s="204"/>
      <c r="BJ68" s="204"/>
      <c r="BK68" s="204"/>
      <c r="BL68" s="204"/>
      <c r="BM68" s="204"/>
      <c r="BN68" s="204"/>
      <c r="BO68" s="204"/>
      <c r="BP68" s="204"/>
      <c r="BQ68" s="204"/>
      <c r="BR68" s="204"/>
      <c r="BS68" s="204"/>
      <c r="BT68" s="204"/>
      <c r="BU68" s="204"/>
      <c r="BV68" s="204"/>
      <c r="BW68" s="189"/>
      <c r="BX68" s="204"/>
      <c r="BY68" s="204"/>
      <c r="BZ68" s="204"/>
      <c r="CA68" s="204"/>
      <c r="CB68" s="204"/>
      <c r="CC68" s="204"/>
      <c r="CD68" s="204"/>
      <c r="CE68" s="204"/>
      <c r="CF68" s="189"/>
      <c r="CG68" s="209"/>
      <c r="CH68" s="210"/>
      <c r="CI68" s="211"/>
      <c r="CJ68" s="211"/>
      <c r="CK68" s="211"/>
      <c r="CL68" s="211"/>
      <c r="CM68" s="211"/>
      <c r="CN68" s="211"/>
      <c r="CO68" s="211"/>
      <c r="CP68" s="211"/>
      <c r="CQ68" s="212"/>
      <c r="CR68" s="213"/>
      <c r="CS68" s="200"/>
      <c r="CT68" s="204"/>
      <c r="CU68" s="204"/>
      <c r="CV68" s="204"/>
      <c r="CW68" s="204"/>
      <c r="CX68" s="204"/>
      <c r="CY68" s="204"/>
      <c r="CZ68" s="200"/>
      <c r="DA68" s="204"/>
      <c r="DB68" s="204"/>
      <c r="DC68" s="204"/>
      <c r="DD68" s="200"/>
      <c r="DE68" s="214"/>
      <c r="DF68" s="214"/>
      <c r="DG68" s="214"/>
      <c r="DH68" s="214"/>
      <c r="DI68" s="214"/>
      <c r="DJ68" s="214"/>
      <c r="DK68" s="207"/>
      <c r="DL68" s="204"/>
      <c r="DM68" s="204"/>
      <c r="DN68" s="212"/>
      <c r="DO68" s="212"/>
      <c r="DP68" s="212"/>
      <c r="DQ68" s="212"/>
      <c r="DR68" s="212"/>
      <c r="DS68" s="212"/>
      <c r="DT68" s="204"/>
      <c r="DU68" s="204"/>
      <c r="DV68" s="204"/>
      <c r="DW68" s="214"/>
      <c r="DX68" s="207"/>
      <c r="DY68" s="204"/>
      <c r="DZ68" s="200"/>
      <c r="EA68" s="204"/>
      <c r="EB68" s="204"/>
      <c r="EC68" s="215"/>
      <c r="ED68" s="200"/>
      <c r="EE68" s="215"/>
      <c r="EF68" s="215"/>
      <c r="EG68" s="215"/>
      <c r="EH68" s="215"/>
      <c r="EI68" s="216"/>
      <c r="EJ68" s="215"/>
      <c r="EK68" s="200"/>
      <c r="EL68" s="204"/>
      <c r="EM68" s="204"/>
      <c r="EN68" s="204"/>
      <c r="EO68" s="204"/>
      <c r="EP68" s="204"/>
      <c r="EQ68" s="184"/>
      <c r="ER68" s="181"/>
    </row>
    <row r="69" spans="1:148" s="179" customFormat="1" ht="64.95" customHeight="1" thickTop="1" thickBot="1">
      <c r="A69" s="163"/>
      <c r="B69" s="163"/>
      <c r="C69" s="190"/>
      <c r="D69" s="190"/>
      <c r="E69" s="190"/>
      <c r="F69" s="163"/>
      <c r="G69" s="190"/>
      <c r="H69" s="190"/>
      <c r="I69" s="190"/>
      <c r="J69" s="189"/>
      <c r="K69" s="190"/>
      <c r="L69" s="190"/>
      <c r="M69" s="220"/>
      <c r="N69" s="218"/>
      <c r="O69" s="191"/>
      <c r="P69" s="189"/>
      <c r="Q69" s="190"/>
      <c r="R69" s="190"/>
      <c r="S69" s="190"/>
      <c r="T69" s="190"/>
      <c r="U69" s="189"/>
      <c r="V69" s="190"/>
      <c r="W69" s="190"/>
      <c r="X69" s="190"/>
      <c r="Y69" s="190"/>
      <c r="Z69" s="192"/>
      <c r="AA69" s="190"/>
      <c r="AB69" s="190"/>
      <c r="AC69" s="190"/>
      <c r="AD69" s="190"/>
      <c r="AE69" s="190"/>
      <c r="AF69" s="190"/>
      <c r="AG69" s="190"/>
      <c r="AH69" s="193"/>
      <c r="AI69" s="190"/>
      <c r="AJ69" s="190"/>
      <c r="AK69" s="190"/>
      <c r="AL69" s="190"/>
      <c r="AM69" s="190"/>
      <c r="AN69" s="189"/>
      <c r="AO69" s="190"/>
      <c r="AP69" s="190"/>
      <c r="AQ69" s="189"/>
      <c r="AR69" s="194"/>
      <c r="AS69" s="194"/>
      <c r="AT69" s="189"/>
      <c r="AU69" s="190"/>
      <c r="AV69" s="190"/>
      <c r="AW69" s="190"/>
      <c r="AX69" s="190"/>
      <c r="AY69" s="190"/>
      <c r="AZ69" s="190"/>
      <c r="BA69" s="190"/>
      <c r="BB69" s="190"/>
      <c r="BC69" s="190"/>
      <c r="BD69" s="190"/>
      <c r="BE69" s="190"/>
      <c r="BF69" s="190"/>
      <c r="BG69" s="190"/>
      <c r="BH69" s="190"/>
      <c r="BI69" s="190"/>
      <c r="BJ69" s="190"/>
      <c r="BK69" s="190"/>
      <c r="BL69" s="190"/>
      <c r="BM69" s="190"/>
      <c r="BN69" s="190"/>
      <c r="BO69" s="190"/>
      <c r="BP69" s="190"/>
      <c r="BQ69" s="190"/>
      <c r="BR69" s="190"/>
      <c r="BS69" s="190"/>
      <c r="BT69" s="190"/>
      <c r="BU69" s="190"/>
      <c r="BV69" s="190"/>
      <c r="BW69" s="189"/>
      <c r="BX69" s="190"/>
      <c r="BY69" s="190"/>
      <c r="BZ69" s="190"/>
      <c r="CA69" s="190"/>
      <c r="CB69" s="190"/>
      <c r="CC69" s="190"/>
      <c r="CD69" s="190"/>
      <c r="CE69" s="190"/>
      <c r="CF69" s="189"/>
      <c r="CG69" s="195"/>
      <c r="CH69" s="196"/>
      <c r="CI69" s="197"/>
      <c r="CJ69" s="197"/>
      <c r="CK69" s="197"/>
      <c r="CL69" s="197"/>
      <c r="CM69" s="197"/>
      <c r="CN69" s="197"/>
      <c r="CO69" s="197"/>
      <c r="CP69" s="197"/>
      <c r="CQ69" s="198"/>
      <c r="CR69" s="199"/>
      <c r="CS69" s="200"/>
      <c r="CT69" s="190"/>
      <c r="CU69" s="190"/>
      <c r="CV69" s="190"/>
      <c r="CW69" s="190"/>
      <c r="CX69" s="190"/>
      <c r="CY69" s="190"/>
      <c r="CZ69" s="200"/>
      <c r="DA69" s="190"/>
      <c r="DB69" s="190"/>
      <c r="DC69" s="190"/>
      <c r="DD69" s="200"/>
      <c r="DE69" s="201"/>
      <c r="DF69" s="201"/>
      <c r="DG69" s="201"/>
      <c r="DH69" s="201"/>
      <c r="DI69" s="201"/>
      <c r="DJ69" s="201"/>
      <c r="DK69" s="193"/>
      <c r="DL69" s="190"/>
      <c r="DM69" s="190"/>
      <c r="DN69" s="198"/>
      <c r="DO69" s="198"/>
      <c r="DP69" s="198"/>
      <c r="DQ69" s="198"/>
      <c r="DR69" s="198"/>
      <c r="DS69" s="198"/>
      <c r="DT69" s="190"/>
      <c r="DU69" s="190"/>
      <c r="DV69" s="190"/>
      <c r="DW69" s="201"/>
      <c r="DX69" s="193"/>
      <c r="DY69" s="190"/>
      <c r="DZ69" s="200"/>
      <c r="EA69" s="190"/>
      <c r="EB69" s="190"/>
      <c r="EC69" s="202"/>
      <c r="ED69" s="200"/>
      <c r="EE69" s="202"/>
      <c r="EF69" s="202"/>
      <c r="EG69" s="202"/>
      <c r="EH69" s="202"/>
      <c r="EI69" s="203"/>
      <c r="EJ69" s="202"/>
      <c r="EK69" s="200"/>
      <c r="EL69" s="190"/>
      <c r="EM69" s="190"/>
      <c r="EN69" s="190"/>
      <c r="EO69" s="190"/>
      <c r="EP69" s="190"/>
      <c r="EQ69" s="184"/>
      <c r="ER69" s="181"/>
    </row>
    <row r="70" spans="1:148" s="179" customFormat="1" ht="64.95" customHeight="1" thickTop="1" thickBot="1">
      <c r="A70" s="163"/>
      <c r="B70" s="163"/>
      <c r="C70" s="204"/>
      <c r="D70" s="204"/>
      <c r="E70" s="204"/>
      <c r="F70" s="163"/>
      <c r="G70" s="204"/>
      <c r="H70" s="204"/>
      <c r="I70" s="204"/>
      <c r="J70" s="189"/>
      <c r="K70" s="204"/>
      <c r="L70" s="204"/>
      <c r="M70" s="221"/>
      <c r="N70" s="219"/>
      <c r="O70" s="205"/>
      <c r="P70" s="189"/>
      <c r="Q70" s="204"/>
      <c r="R70" s="204"/>
      <c r="S70" s="204"/>
      <c r="T70" s="204"/>
      <c r="U70" s="189"/>
      <c r="V70" s="204"/>
      <c r="W70" s="204"/>
      <c r="X70" s="204"/>
      <c r="Y70" s="204"/>
      <c r="Z70" s="206"/>
      <c r="AA70" s="204"/>
      <c r="AB70" s="204"/>
      <c r="AC70" s="204"/>
      <c r="AD70" s="204"/>
      <c r="AE70" s="204"/>
      <c r="AF70" s="204"/>
      <c r="AG70" s="204"/>
      <c r="AH70" s="207"/>
      <c r="AI70" s="204"/>
      <c r="AJ70" s="204"/>
      <c r="AK70" s="204"/>
      <c r="AL70" s="204"/>
      <c r="AM70" s="204"/>
      <c r="AN70" s="189"/>
      <c r="AO70" s="204"/>
      <c r="AP70" s="204"/>
      <c r="AQ70" s="189"/>
      <c r="AR70" s="208"/>
      <c r="AS70" s="208"/>
      <c r="AT70" s="189"/>
      <c r="AU70" s="204"/>
      <c r="AV70" s="204"/>
      <c r="AW70" s="204"/>
      <c r="AX70" s="204"/>
      <c r="AY70" s="204"/>
      <c r="AZ70" s="204"/>
      <c r="BA70" s="204"/>
      <c r="BB70" s="204"/>
      <c r="BC70" s="204"/>
      <c r="BD70" s="204"/>
      <c r="BE70" s="204"/>
      <c r="BF70" s="204"/>
      <c r="BG70" s="204"/>
      <c r="BH70" s="204"/>
      <c r="BI70" s="204"/>
      <c r="BJ70" s="204"/>
      <c r="BK70" s="204"/>
      <c r="BL70" s="204"/>
      <c r="BM70" s="204"/>
      <c r="BN70" s="204"/>
      <c r="BO70" s="204"/>
      <c r="BP70" s="204"/>
      <c r="BQ70" s="204"/>
      <c r="BR70" s="204"/>
      <c r="BS70" s="204"/>
      <c r="BT70" s="204"/>
      <c r="BU70" s="204"/>
      <c r="BV70" s="204"/>
      <c r="BW70" s="189"/>
      <c r="BX70" s="204"/>
      <c r="BY70" s="204"/>
      <c r="BZ70" s="204"/>
      <c r="CA70" s="204"/>
      <c r="CB70" s="204"/>
      <c r="CC70" s="204"/>
      <c r="CD70" s="204"/>
      <c r="CE70" s="204"/>
      <c r="CF70" s="189"/>
      <c r="CG70" s="209"/>
      <c r="CH70" s="210"/>
      <c r="CI70" s="211"/>
      <c r="CJ70" s="211"/>
      <c r="CK70" s="211"/>
      <c r="CL70" s="211"/>
      <c r="CM70" s="211"/>
      <c r="CN70" s="211"/>
      <c r="CO70" s="211"/>
      <c r="CP70" s="211"/>
      <c r="CQ70" s="212"/>
      <c r="CR70" s="213"/>
      <c r="CS70" s="200"/>
      <c r="CT70" s="204"/>
      <c r="CU70" s="204"/>
      <c r="CV70" s="204"/>
      <c r="CW70" s="204"/>
      <c r="CX70" s="204"/>
      <c r="CY70" s="204"/>
      <c r="CZ70" s="200"/>
      <c r="DA70" s="204"/>
      <c r="DB70" s="204"/>
      <c r="DC70" s="204"/>
      <c r="DD70" s="200"/>
      <c r="DE70" s="214"/>
      <c r="DF70" s="214"/>
      <c r="DG70" s="214"/>
      <c r="DH70" s="214"/>
      <c r="DI70" s="214"/>
      <c r="DJ70" s="214"/>
      <c r="DK70" s="207"/>
      <c r="DL70" s="204"/>
      <c r="DM70" s="204"/>
      <c r="DN70" s="212"/>
      <c r="DO70" s="212"/>
      <c r="DP70" s="212"/>
      <c r="DQ70" s="212"/>
      <c r="DR70" s="212"/>
      <c r="DS70" s="212"/>
      <c r="DT70" s="204"/>
      <c r="DU70" s="204"/>
      <c r="DV70" s="204"/>
      <c r="DW70" s="214"/>
      <c r="DX70" s="207"/>
      <c r="DY70" s="204"/>
      <c r="DZ70" s="200"/>
      <c r="EA70" s="204"/>
      <c r="EB70" s="204"/>
      <c r="EC70" s="215"/>
      <c r="ED70" s="200"/>
      <c r="EE70" s="215"/>
      <c r="EF70" s="215"/>
      <c r="EG70" s="215"/>
      <c r="EH70" s="215"/>
      <c r="EI70" s="216"/>
      <c r="EJ70" s="215"/>
      <c r="EK70" s="200"/>
      <c r="EL70" s="204"/>
      <c r="EM70" s="204"/>
      <c r="EN70" s="204"/>
      <c r="EO70" s="204"/>
      <c r="EP70" s="204"/>
      <c r="EQ70" s="184"/>
      <c r="ER70" s="181"/>
    </row>
    <row r="71" spans="1:148" s="179" customFormat="1" ht="64.95" customHeight="1" thickTop="1" thickBot="1">
      <c r="A71" s="163"/>
      <c r="B71" s="163"/>
      <c r="C71" s="190"/>
      <c r="D71" s="190"/>
      <c r="E71" s="190"/>
      <c r="F71" s="163"/>
      <c r="G71" s="190"/>
      <c r="H71" s="190"/>
      <c r="I71" s="190"/>
      <c r="J71" s="189"/>
      <c r="K71" s="190"/>
      <c r="L71" s="190"/>
      <c r="M71" s="220"/>
      <c r="N71" s="218"/>
      <c r="O71" s="191"/>
      <c r="P71" s="189"/>
      <c r="Q71" s="190"/>
      <c r="R71" s="190"/>
      <c r="S71" s="190"/>
      <c r="T71" s="190"/>
      <c r="U71" s="189"/>
      <c r="V71" s="190"/>
      <c r="W71" s="190"/>
      <c r="X71" s="190"/>
      <c r="Y71" s="190"/>
      <c r="Z71" s="192"/>
      <c r="AA71" s="190"/>
      <c r="AB71" s="190"/>
      <c r="AC71" s="190"/>
      <c r="AD71" s="190"/>
      <c r="AE71" s="190"/>
      <c r="AF71" s="190"/>
      <c r="AG71" s="190"/>
      <c r="AH71" s="193"/>
      <c r="AI71" s="190"/>
      <c r="AJ71" s="190"/>
      <c r="AK71" s="190"/>
      <c r="AL71" s="190"/>
      <c r="AM71" s="190"/>
      <c r="AN71" s="189"/>
      <c r="AO71" s="190"/>
      <c r="AP71" s="190"/>
      <c r="AQ71" s="189"/>
      <c r="AR71" s="194"/>
      <c r="AS71" s="194"/>
      <c r="AT71" s="189"/>
      <c r="AU71" s="190"/>
      <c r="AV71" s="190"/>
      <c r="AW71" s="190"/>
      <c r="AX71" s="190"/>
      <c r="AY71" s="190"/>
      <c r="AZ71" s="190"/>
      <c r="BA71" s="190"/>
      <c r="BB71" s="190"/>
      <c r="BC71" s="190"/>
      <c r="BD71" s="190"/>
      <c r="BE71" s="190"/>
      <c r="BF71" s="190"/>
      <c r="BG71" s="190"/>
      <c r="BH71" s="190"/>
      <c r="BI71" s="190"/>
      <c r="BJ71" s="190"/>
      <c r="BK71" s="190"/>
      <c r="BL71" s="190"/>
      <c r="BM71" s="190"/>
      <c r="BN71" s="190"/>
      <c r="BO71" s="190"/>
      <c r="BP71" s="190"/>
      <c r="BQ71" s="190"/>
      <c r="BR71" s="190"/>
      <c r="BS71" s="190"/>
      <c r="BT71" s="190"/>
      <c r="BU71" s="190"/>
      <c r="BV71" s="190"/>
      <c r="BW71" s="189"/>
      <c r="BX71" s="190"/>
      <c r="BY71" s="190"/>
      <c r="BZ71" s="190"/>
      <c r="CA71" s="190"/>
      <c r="CB71" s="190"/>
      <c r="CC71" s="190"/>
      <c r="CD71" s="190"/>
      <c r="CE71" s="190"/>
      <c r="CF71" s="189"/>
      <c r="CG71" s="195"/>
      <c r="CH71" s="196"/>
      <c r="CI71" s="197"/>
      <c r="CJ71" s="197"/>
      <c r="CK71" s="197"/>
      <c r="CL71" s="197"/>
      <c r="CM71" s="197"/>
      <c r="CN71" s="197"/>
      <c r="CO71" s="197"/>
      <c r="CP71" s="197"/>
      <c r="CQ71" s="198"/>
      <c r="CR71" s="199"/>
      <c r="CS71" s="200"/>
      <c r="CT71" s="190"/>
      <c r="CU71" s="190"/>
      <c r="CV71" s="190"/>
      <c r="CW71" s="190"/>
      <c r="CX71" s="190"/>
      <c r="CY71" s="190"/>
      <c r="CZ71" s="200"/>
      <c r="DA71" s="190"/>
      <c r="DB71" s="190"/>
      <c r="DC71" s="190"/>
      <c r="DD71" s="200"/>
      <c r="DE71" s="201"/>
      <c r="DF71" s="201"/>
      <c r="DG71" s="201"/>
      <c r="DH71" s="201"/>
      <c r="DI71" s="201"/>
      <c r="DJ71" s="201"/>
      <c r="DK71" s="193"/>
      <c r="DL71" s="190"/>
      <c r="DM71" s="190"/>
      <c r="DN71" s="198"/>
      <c r="DO71" s="198"/>
      <c r="DP71" s="198"/>
      <c r="DQ71" s="198"/>
      <c r="DR71" s="198"/>
      <c r="DS71" s="198"/>
      <c r="DT71" s="190"/>
      <c r="DU71" s="190"/>
      <c r="DV71" s="190"/>
      <c r="DW71" s="201"/>
      <c r="DX71" s="193"/>
      <c r="DY71" s="190"/>
      <c r="DZ71" s="200"/>
      <c r="EA71" s="190"/>
      <c r="EB71" s="190"/>
      <c r="EC71" s="202"/>
      <c r="ED71" s="200"/>
      <c r="EE71" s="202"/>
      <c r="EF71" s="202"/>
      <c r="EG71" s="202"/>
      <c r="EH71" s="202"/>
      <c r="EI71" s="203"/>
      <c r="EJ71" s="202"/>
      <c r="EK71" s="200"/>
      <c r="EL71" s="190"/>
      <c r="EM71" s="190"/>
      <c r="EN71" s="190"/>
      <c r="EO71" s="190"/>
      <c r="EP71" s="190"/>
      <c r="EQ71" s="184"/>
      <c r="ER71" s="181"/>
    </row>
    <row r="72" spans="1:148" s="179" customFormat="1" ht="64.95" customHeight="1" thickTop="1" thickBot="1">
      <c r="A72" s="163"/>
      <c r="B72" s="163"/>
      <c r="C72" s="204"/>
      <c r="D72" s="204"/>
      <c r="E72" s="204"/>
      <c r="F72" s="163"/>
      <c r="G72" s="204"/>
      <c r="H72" s="204"/>
      <c r="I72" s="204"/>
      <c r="J72" s="189"/>
      <c r="K72" s="204"/>
      <c r="L72" s="204"/>
      <c r="M72" s="221"/>
      <c r="N72" s="219"/>
      <c r="O72" s="205"/>
      <c r="P72" s="189"/>
      <c r="Q72" s="204"/>
      <c r="R72" s="204"/>
      <c r="S72" s="204"/>
      <c r="T72" s="204"/>
      <c r="U72" s="189"/>
      <c r="V72" s="204"/>
      <c r="W72" s="204"/>
      <c r="X72" s="204"/>
      <c r="Y72" s="204"/>
      <c r="Z72" s="206"/>
      <c r="AA72" s="204"/>
      <c r="AB72" s="204"/>
      <c r="AC72" s="204"/>
      <c r="AD72" s="204"/>
      <c r="AE72" s="204"/>
      <c r="AF72" s="204"/>
      <c r="AG72" s="204"/>
      <c r="AH72" s="207"/>
      <c r="AI72" s="204"/>
      <c r="AJ72" s="204"/>
      <c r="AK72" s="204"/>
      <c r="AL72" s="204"/>
      <c r="AM72" s="204"/>
      <c r="AN72" s="189"/>
      <c r="AO72" s="204"/>
      <c r="AP72" s="204"/>
      <c r="AQ72" s="189"/>
      <c r="AR72" s="208"/>
      <c r="AS72" s="208"/>
      <c r="AT72" s="189"/>
      <c r="AU72" s="204"/>
      <c r="AV72" s="204"/>
      <c r="AW72" s="204"/>
      <c r="AX72" s="204"/>
      <c r="AY72" s="204"/>
      <c r="AZ72" s="204"/>
      <c r="BA72" s="204"/>
      <c r="BB72" s="204"/>
      <c r="BC72" s="204"/>
      <c r="BD72" s="204"/>
      <c r="BE72" s="204"/>
      <c r="BF72" s="204"/>
      <c r="BG72" s="204"/>
      <c r="BH72" s="204"/>
      <c r="BI72" s="204"/>
      <c r="BJ72" s="204"/>
      <c r="BK72" s="204"/>
      <c r="BL72" s="204"/>
      <c r="BM72" s="204"/>
      <c r="BN72" s="204"/>
      <c r="BO72" s="204"/>
      <c r="BP72" s="204"/>
      <c r="BQ72" s="204"/>
      <c r="BR72" s="204"/>
      <c r="BS72" s="204"/>
      <c r="BT72" s="204"/>
      <c r="BU72" s="204"/>
      <c r="BV72" s="204"/>
      <c r="BW72" s="189"/>
      <c r="BX72" s="204"/>
      <c r="BY72" s="204"/>
      <c r="BZ72" s="204"/>
      <c r="CA72" s="204"/>
      <c r="CB72" s="204"/>
      <c r="CC72" s="204"/>
      <c r="CD72" s="204"/>
      <c r="CE72" s="204"/>
      <c r="CF72" s="189"/>
      <c r="CG72" s="209"/>
      <c r="CH72" s="210"/>
      <c r="CI72" s="211"/>
      <c r="CJ72" s="211"/>
      <c r="CK72" s="211"/>
      <c r="CL72" s="211"/>
      <c r="CM72" s="211"/>
      <c r="CN72" s="211"/>
      <c r="CO72" s="211"/>
      <c r="CP72" s="211"/>
      <c r="CQ72" s="212"/>
      <c r="CR72" s="213"/>
      <c r="CS72" s="200"/>
      <c r="CT72" s="204"/>
      <c r="CU72" s="204"/>
      <c r="CV72" s="204"/>
      <c r="CW72" s="204"/>
      <c r="CX72" s="204"/>
      <c r="CY72" s="204"/>
      <c r="CZ72" s="200"/>
      <c r="DA72" s="204"/>
      <c r="DB72" s="204"/>
      <c r="DC72" s="204"/>
      <c r="DD72" s="200"/>
      <c r="DE72" s="214"/>
      <c r="DF72" s="214"/>
      <c r="DG72" s="214"/>
      <c r="DH72" s="214"/>
      <c r="DI72" s="214"/>
      <c r="DJ72" s="214"/>
      <c r="DK72" s="207"/>
      <c r="DL72" s="204"/>
      <c r="DM72" s="204"/>
      <c r="DN72" s="212"/>
      <c r="DO72" s="212"/>
      <c r="DP72" s="212"/>
      <c r="DQ72" s="212"/>
      <c r="DR72" s="212"/>
      <c r="DS72" s="212"/>
      <c r="DT72" s="204"/>
      <c r="DU72" s="204"/>
      <c r="DV72" s="204"/>
      <c r="DW72" s="214"/>
      <c r="DX72" s="207"/>
      <c r="DY72" s="204"/>
      <c r="DZ72" s="200"/>
      <c r="EA72" s="204"/>
      <c r="EB72" s="204"/>
      <c r="EC72" s="215"/>
      <c r="ED72" s="200"/>
      <c r="EE72" s="215"/>
      <c r="EF72" s="215"/>
      <c r="EG72" s="215"/>
      <c r="EH72" s="215"/>
      <c r="EI72" s="216"/>
      <c r="EJ72" s="215"/>
      <c r="EK72" s="200"/>
      <c r="EL72" s="204"/>
      <c r="EM72" s="204"/>
      <c r="EN72" s="204"/>
      <c r="EO72" s="204"/>
      <c r="EP72" s="204"/>
      <c r="EQ72" s="184"/>
      <c r="ER72" s="181"/>
    </row>
    <row r="73" spans="1:148" s="179" customFormat="1" ht="64.95" customHeight="1" thickTop="1" thickBot="1">
      <c r="A73" s="163"/>
      <c r="B73" s="163"/>
      <c r="C73" s="188"/>
      <c r="D73" s="188"/>
      <c r="E73" s="188"/>
      <c r="F73" s="163"/>
      <c r="G73" s="188"/>
      <c r="H73" s="188"/>
      <c r="I73" s="188"/>
      <c r="J73" s="189"/>
      <c r="K73" s="190"/>
      <c r="L73" s="190"/>
      <c r="M73" s="220"/>
      <c r="N73" s="218"/>
      <c r="O73" s="191"/>
      <c r="P73" s="189"/>
      <c r="Q73" s="190"/>
      <c r="R73" s="190"/>
      <c r="S73" s="190"/>
      <c r="T73" s="190"/>
      <c r="U73" s="189"/>
      <c r="V73" s="190"/>
      <c r="W73" s="190"/>
      <c r="X73" s="190"/>
      <c r="Y73" s="190"/>
      <c r="Z73" s="192"/>
      <c r="AA73" s="190"/>
      <c r="AB73" s="190"/>
      <c r="AC73" s="190"/>
      <c r="AD73" s="190"/>
      <c r="AE73" s="190"/>
      <c r="AF73" s="190"/>
      <c r="AG73" s="190"/>
      <c r="AH73" s="193"/>
      <c r="AI73" s="190"/>
      <c r="AJ73" s="190"/>
      <c r="AK73" s="190"/>
      <c r="AL73" s="190"/>
      <c r="AM73" s="190"/>
      <c r="AN73" s="189"/>
      <c r="AO73" s="190"/>
      <c r="AP73" s="190"/>
      <c r="AQ73" s="189"/>
      <c r="AR73" s="194"/>
      <c r="AS73" s="194"/>
      <c r="AT73" s="189"/>
      <c r="AU73" s="190"/>
      <c r="AV73" s="190"/>
      <c r="AW73" s="190"/>
      <c r="AX73" s="190"/>
      <c r="AY73" s="190"/>
      <c r="AZ73" s="190"/>
      <c r="BA73" s="190"/>
      <c r="BB73" s="190"/>
      <c r="BC73" s="190"/>
      <c r="BD73" s="190"/>
      <c r="BE73" s="190"/>
      <c r="BF73" s="190"/>
      <c r="BG73" s="190"/>
      <c r="BH73" s="190"/>
      <c r="BI73" s="190"/>
      <c r="BJ73" s="190"/>
      <c r="BK73" s="190"/>
      <c r="BL73" s="190"/>
      <c r="BM73" s="190"/>
      <c r="BN73" s="190"/>
      <c r="BO73" s="190"/>
      <c r="BP73" s="190"/>
      <c r="BQ73" s="190"/>
      <c r="BR73" s="190"/>
      <c r="BS73" s="190"/>
      <c r="BT73" s="190"/>
      <c r="BU73" s="190"/>
      <c r="BV73" s="190"/>
      <c r="BW73" s="189"/>
      <c r="BX73" s="190"/>
      <c r="BY73" s="190"/>
      <c r="BZ73" s="190"/>
      <c r="CA73" s="190"/>
      <c r="CB73" s="190"/>
      <c r="CC73" s="190"/>
      <c r="CD73" s="190"/>
      <c r="CE73" s="190"/>
      <c r="CF73" s="189"/>
      <c r="CG73" s="195"/>
      <c r="CH73" s="196"/>
      <c r="CI73" s="197"/>
      <c r="CJ73" s="197"/>
      <c r="CK73" s="197"/>
      <c r="CL73" s="197"/>
      <c r="CM73" s="197"/>
      <c r="CN73" s="197"/>
      <c r="CO73" s="197"/>
      <c r="CP73" s="197"/>
      <c r="CQ73" s="198"/>
      <c r="CR73" s="199"/>
      <c r="CS73" s="200"/>
      <c r="CT73" s="190"/>
      <c r="CU73" s="190"/>
      <c r="CV73" s="190"/>
      <c r="CW73" s="190"/>
      <c r="CX73" s="190"/>
      <c r="CY73" s="190"/>
      <c r="CZ73" s="200"/>
      <c r="DA73" s="190"/>
      <c r="DB73" s="190"/>
      <c r="DC73" s="190"/>
      <c r="DD73" s="200"/>
      <c r="DE73" s="201"/>
      <c r="DF73" s="201"/>
      <c r="DG73" s="201"/>
      <c r="DH73" s="201"/>
      <c r="DI73" s="201"/>
      <c r="DJ73" s="201"/>
      <c r="DK73" s="193"/>
      <c r="DL73" s="190"/>
      <c r="DM73" s="190"/>
      <c r="DN73" s="198"/>
      <c r="DO73" s="198"/>
      <c r="DP73" s="198"/>
      <c r="DQ73" s="198"/>
      <c r="DR73" s="198"/>
      <c r="DS73" s="198"/>
      <c r="DT73" s="190"/>
      <c r="DU73" s="190"/>
      <c r="DV73" s="190"/>
      <c r="DW73" s="201"/>
      <c r="DX73" s="193"/>
      <c r="DY73" s="190"/>
      <c r="DZ73" s="200"/>
      <c r="EA73" s="190"/>
      <c r="EB73" s="190"/>
      <c r="EC73" s="202"/>
      <c r="ED73" s="200"/>
      <c r="EE73" s="202"/>
      <c r="EF73" s="202"/>
      <c r="EG73" s="202"/>
      <c r="EH73" s="202"/>
      <c r="EI73" s="203"/>
      <c r="EJ73" s="202"/>
      <c r="EK73" s="200"/>
      <c r="EL73" s="190"/>
      <c r="EM73" s="190"/>
      <c r="EN73" s="190"/>
      <c r="EO73" s="190"/>
      <c r="EP73" s="190"/>
      <c r="EQ73" s="184"/>
      <c r="ER73" s="181"/>
    </row>
    <row r="74" spans="1:148" s="179" customFormat="1" ht="64.95" customHeight="1" thickTop="1" thickBot="1">
      <c r="A74" s="163"/>
      <c r="B74" s="163"/>
      <c r="C74" s="204"/>
      <c r="D74" s="204"/>
      <c r="E74" s="204"/>
      <c r="F74" s="163"/>
      <c r="G74" s="204"/>
      <c r="H74" s="204"/>
      <c r="I74" s="204"/>
      <c r="J74" s="189"/>
      <c r="K74" s="204"/>
      <c r="L74" s="204"/>
      <c r="M74" s="221"/>
      <c r="N74" s="219"/>
      <c r="O74" s="205"/>
      <c r="P74" s="189"/>
      <c r="Q74" s="204"/>
      <c r="R74" s="204"/>
      <c r="S74" s="204"/>
      <c r="T74" s="204"/>
      <c r="U74" s="189"/>
      <c r="V74" s="204"/>
      <c r="W74" s="204"/>
      <c r="X74" s="204"/>
      <c r="Y74" s="204"/>
      <c r="Z74" s="206"/>
      <c r="AA74" s="204"/>
      <c r="AB74" s="204"/>
      <c r="AC74" s="204"/>
      <c r="AD74" s="204"/>
      <c r="AE74" s="204"/>
      <c r="AF74" s="204"/>
      <c r="AG74" s="204"/>
      <c r="AH74" s="207"/>
      <c r="AI74" s="204"/>
      <c r="AJ74" s="204"/>
      <c r="AK74" s="204"/>
      <c r="AL74" s="204"/>
      <c r="AM74" s="204"/>
      <c r="AN74" s="189"/>
      <c r="AO74" s="204"/>
      <c r="AP74" s="204"/>
      <c r="AQ74" s="189"/>
      <c r="AR74" s="208"/>
      <c r="AS74" s="208"/>
      <c r="AT74" s="189"/>
      <c r="AU74" s="204"/>
      <c r="AV74" s="204"/>
      <c r="AW74" s="204"/>
      <c r="AX74" s="204"/>
      <c r="AY74" s="204"/>
      <c r="AZ74" s="204"/>
      <c r="BA74" s="204"/>
      <c r="BB74" s="204"/>
      <c r="BC74" s="204"/>
      <c r="BD74" s="204"/>
      <c r="BE74" s="204"/>
      <c r="BF74" s="204"/>
      <c r="BG74" s="204"/>
      <c r="BH74" s="204"/>
      <c r="BI74" s="204"/>
      <c r="BJ74" s="204"/>
      <c r="BK74" s="204"/>
      <c r="BL74" s="204"/>
      <c r="BM74" s="204"/>
      <c r="BN74" s="204"/>
      <c r="BO74" s="204"/>
      <c r="BP74" s="204"/>
      <c r="BQ74" s="204"/>
      <c r="BR74" s="204"/>
      <c r="BS74" s="204"/>
      <c r="BT74" s="204"/>
      <c r="BU74" s="204"/>
      <c r="BV74" s="204"/>
      <c r="BW74" s="189"/>
      <c r="BX74" s="204"/>
      <c r="BY74" s="204"/>
      <c r="BZ74" s="204"/>
      <c r="CA74" s="204"/>
      <c r="CB74" s="204"/>
      <c r="CC74" s="204"/>
      <c r="CD74" s="204"/>
      <c r="CE74" s="204"/>
      <c r="CF74" s="189"/>
      <c r="CG74" s="209"/>
      <c r="CH74" s="210"/>
      <c r="CI74" s="211"/>
      <c r="CJ74" s="211"/>
      <c r="CK74" s="211"/>
      <c r="CL74" s="211"/>
      <c r="CM74" s="211"/>
      <c r="CN74" s="211"/>
      <c r="CO74" s="211"/>
      <c r="CP74" s="211"/>
      <c r="CQ74" s="212"/>
      <c r="CR74" s="213"/>
      <c r="CS74" s="200"/>
      <c r="CT74" s="204"/>
      <c r="CU74" s="204"/>
      <c r="CV74" s="204"/>
      <c r="CW74" s="204"/>
      <c r="CX74" s="204"/>
      <c r="CY74" s="204"/>
      <c r="CZ74" s="200"/>
      <c r="DA74" s="204"/>
      <c r="DB74" s="204"/>
      <c r="DC74" s="204"/>
      <c r="DD74" s="200"/>
      <c r="DE74" s="214"/>
      <c r="DF74" s="214"/>
      <c r="DG74" s="214"/>
      <c r="DH74" s="214"/>
      <c r="DI74" s="214"/>
      <c r="DJ74" s="214"/>
      <c r="DK74" s="207"/>
      <c r="DL74" s="204"/>
      <c r="DM74" s="204"/>
      <c r="DN74" s="212"/>
      <c r="DO74" s="212"/>
      <c r="DP74" s="212"/>
      <c r="DQ74" s="212"/>
      <c r="DR74" s="212"/>
      <c r="DS74" s="212"/>
      <c r="DT74" s="204"/>
      <c r="DU74" s="204"/>
      <c r="DV74" s="204"/>
      <c r="DW74" s="214"/>
      <c r="DX74" s="207"/>
      <c r="DY74" s="204"/>
      <c r="DZ74" s="200"/>
      <c r="EA74" s="204"/>
      <c r="EB74" s="204"/>
      <c r="EC74" s="215"/>
      <c r="ED74" s="200"/>
      <c r="EE74" s="215"/>
      <c r="EF74" s="215"/>
      <c r="EG74" s="215"/>
      <c r="EH74" s="215"/>
      <c r="EI74" s="216"/>
      <c r="EJ74" s="215"/>
      <c r="EK74" s="200"/>
      <c r="EL74" s="204"/>
      <c r="EM74" s="204"/>
      <c r="EN74" s="204"/>
      <c r="EO74" s="204"/>
      <c r="EP74" s="204"/>
      <c r="EQ74" s="184"/>
      <c r="ER74" s="181"/>
    </row>
    <row r="75" spans="1:148" s="179" customFormat="1" ht="64.95" customHeight="1" thickTop="1" thickBot="1">
      <c r="A75" s="163"/>
      <c r="B75" s="163"/>
      <c r="C75" s="190"/>
      <c r="D75" s="190"/>
      <c r="E75" s="190"/>
      <c r="F75" s="163"/>
      <c r="G75" s="190"/>
      <c r="H75" s="190"/>
      <c r="I75" s="190"/>
      <c r="J75" s="189"/>
      <c r="K75" s="190"/>
      <c r="L75" s="190"/>
      <c r="M75" s="220"/>
      <c r="N75" s="218"/>
      <c r="O75" s="191"/>
      <c r="P75" s="189"/>
      <c r="Q75" s="190"/>
      <c r="R75" s="190"/>
      <c r="S75" s="190"/>
      <c r="T75" s="190"/>
      <c r="U75" s="189"/>
      <c r="V75" s="190"/>
      <c r="W75" s="190"/>
      <c r="X75" s="190"/>
      <c r="Y75" s="190"/>
      <c r="Z75" s="192"/>
      <c r="AA75" s="190"/>
      <c r="AB75" s="190"/>
      <c r="AC75" s="190"/>
      <c r="AD75" s="190"/>
      <c r="AE75" s="190"/>
      <c r="AF75" s="190"/>
      <c r="AG75" s="190"/>
      <c r="AH75" s="193"/>
      <c r="AI75" s="190"/>
      <c r="AJ75" s="190"/>
      <c r="AK75" s="190"/>
      <c r="AL75" s="190"/>
      <c r="AM75" s="190"/>
      <c r="AN75" s="189"/>
      <c r="AO75" s="190"/>
      <c r="AP75" s="190"/>
      <c r="AQ75" s="189"/>
      <c r="AR75" s="194"/>
      <c r="AS75" s="194"/>
      <c r="AT75" s="189"/>
      <c r="AU75" s="190"/>
      <c r="AV75" s="190"/>
      <c r="AW75" s="190"/>
      <c r="AX75" s="190"/>
      <c r="AY75" s="190"/>
      <c r="AZ75" s="190"/>
      <c r="BA75" s="190"/>
      <c r="BB75" s="190"/>
      <c r="BC75" s="190"/>
      <c r="BD75" s="190"/>
      <c r="BE75" s="190"/>
      <c r="BF75" s="190"/>
      <c r="BG75" s="190"/>
      <c r="BH75" s="190"/>
      <c r="BI75" s="190"/>
      <c r="BJ75" s="190"/>
      <c r="BK75" s="190"/>
      <c r="BL75" s="190"/>
      <c r="BM75" s="190"/>
      <c r="BN75" s="190"/>
      <c r="BO75" s="190"/>
      <c r="BP75" s="190"/>
      <c r="BQ75" s="190"/>
      <c r="BR75" s="190"/>
      <c r="BS75" s="190"/>
      <c r="BT75" s="190"/>
      <c r="BU75" s="190"/>
      <c r="BV75" s="190"/>
      <c r="BW75" s="189"/>
      <c r="BX75" s="190"/>
      <c r="BY75" s="190"/>
      <c r="BZ75" s="190"/>
      <c r="CA75" s="190"/>
      <c r="CB75" s="190"/>
      <c r="CC75" s="190"/>
      <c r="CD75" s="190"/>
      <c r="CE75" s="190"/>
      <c r="CF75" s="189"/>
      <c r="CG75" s="195"/>
      <c r="CH75" s="196"/>
      <c r="CI75" s="197"/>
      <c r="CJ75" s="197"/>
      <c r="CK75" s="197"/>
      <c r="CL75" s="197"/>
      <c r="CM75" s="197"/>
      <c r="CN75" s="197"/>
      <c r="CO75" s="197"/>
      <c r="CP75" s="197"/>
      <c r="CQ75" s="198"/>
      <c r="CR75" s="199"/>
      <c r="CS75" s="200"/>
      <c r="CT75" s="190"/>
      <c r="CU75" s="190"/>
      <c r="CV75" s="190"/>
      <c r="CW75" s="190"/>
      <c r="CX75" s="190"/>
      <c r="CY75" s="190"/>
      <c r="CZ75" s="200"/>
      <c r="DA75" s="190"/>
      <c r="DB75" s="190"/>
      <c r="DC75" s="190"/>
      <c r="DD75" s="200"/>
      <c r="DE75" s="201"/>
      <c r="DF75" s="201"/>
      <c r="DG75" s="201"/>
      <c r="DH75" s="201"/>
      <c r="DI75" s="201"/>
      <c r="DJ75" s="201"/>
      <c r="DK75" s="193"/>
      <c r="DL75" s="190"/>
      <c r="DM75" s="190"/>
      <c r="DN75" s="198"/>
      <c r="DO75" s="198"/>
      <c r="DP75" s="198"/>
      <c r="DQ75" s="198"/>
      <c r="DR75" s="198"/>
      <c r="DS75" s="198"/>
      <c r="DT75" s="190"/>
      <c r="DU75" s="190"/>
      <c r="DV75" s="190"/>
      <c r="DW75" s="201"/>
      <c r="DX75" s="193"/>
      <c r="DY75" s="190"/>
      <c r="DZ75" s="200"/>
      <c r="EA75" s="190"/>
      <c r="EB75" s="190"/>
      <c r="EC75" s="202"/>
      <c r="ED75" s="200"/>
      <c r="EE75" s="202"/>
      <c r="EF75" s="202"/>
      <c r="EG75" s="202"/>
      <c r="EH75" s="202"/>
      <c r="EI75" s="203"/>
      <c r="EJ75" s="202"/>
      <c r="EK75" s="200"/>
      <c r="EL75" s="190"/>
      <c r="EM75" s="190"/>
      <c r="EN75" s="190"/>
      <c r="EO75" s="190"/>
      <c r="EP75" s="190"/>
      <c r="EQ75" s="184"/>
      <c r="ER75" s="181"/>
    </row>
    <row r="76" spans="1:148" s="179" customFormat="1" ht="64.95" customHeight="1" thickTop="1" thickBot="1">
      <c r="A76" s="163"/>
      <c r="B76" s="163"/>
      <c r="C76" s="204"/>
      <c r="D76" s="204"/>
      <c r="E76" s="204"/>
      <c r="F76" s="163"/>
      <c r="G76" s="204"/>
      <c r="H76" s="204"/>
      <c r="I76" s="204"/>
      <c r="J76" s="189"/>
      <c r="K76" s="204"/>
      <c r="L76" s="204"/>
      <c r="M76" s="221"/>
      <c r="N76" s="219"/>
      <c r="O76" s="205"/>
      <c r="P76" s="189"/>
      <c r="Q76" s="204"/>
      <c r="R76" s="204"/>
      <c r="S76" s="204"/>
      <c r="T76" s="204"/>
      <c r="U76" s="189"/>
      <c r="V76" s="204"/>
      <c r="W76" s="204"/>
      <c r="X76" s="204"/>
      <c r="Y76" s="204"/>
      <c r="Z76" s="206"/>
      <c r="AA76" s="204"/>
      <c r="AB76" s="204"/>
      <c r="AC76" s="204"/>
      <c r="AD76" s="204"/>
      <c r="AE76" s="204"/>
      <c r="AF76" s="204"/>
      <c r="AG76" s="204"/>
      <c r="AH76" s="207"/>
      <c r="AI76" s="204"/>
      <c r="AJ76" s="204"/>
      <c r="AK76" s="204"/>
      <c r="AL76" s="204"/>
      <c r="AM76" s="204"/>
      <c r="AN76" s="189"/>
      <c r="AO76" s="204"/>
      <c r="AP76" s="204"/>
      <c r="AQ76" s="189"/>
      <c r="AR76" s="208"/>
      <c r="AS76" s="208"/>
      <c r="AT76" s="189"/>
      <c r="AU76" s="204"/>
      <c r="AV76" s="204"/>
      <c r="AW76" s="204"/>
      <c r="AX76" s="204"/>
      <c r="AY76" s="204"/>
      <c r="AZ76" s="204"/>
      <c r="BA76" s="204"/>
      <c r="BB76" s="204"/>
      <c r="BC76" s="204"/>
      <c r="BD76" s="204"/>
      <c r="BE76" s="204"/>
      <c r="BF76" s="204"/>
      <c r="BG76" s="204"/>
      <c r="BH76" s="204"/>
      <c r="BI76" s="204"/>
      <c r="BJ76" s="204"/>
      <c r="BK76" s="204"/>
      <c r="BL76" s="204"/>
      <c r="BM76" s="204"/>
      <c r="BN76" s="204"/>
      <c r="BO76" s="204"/>
      <c r="BP76" s="204"/>
      <c r="BQ76" s="204"/>
      <c r="BR76" s="204"/>
      <c r="BS76" s="204"/>
      <c r="BT76" s="204"/>
      <c r="BU76" s="204"/>
      <c r="BV76" s="204"/>
      <c r="BW76" s="189"/>
      <c r="BX76" s="204"/>
      <c r="BY76" s="204"/>
      <c r="BZ76" s="204"/>
      <c r="CA76" s="204"/>
      <c r="CB76" s="204"/>
      <c r="CC76" s="204"/>
      <c r="CD76" s="204"/>
      <c r="CE76" s="204"/>
      <c r="CF76" s="189"/>
      <c r="CG76" s="209"/>
      <c r="CH76" s="210"/>
      <c r="CI76" s="211"/>
      <c r="CJ76" s="211"/>
      <c r="CK76" s="211"/>
      <c r="CL76" s="211"/>
      <c r="CM76" s="211"/>
      <c r="CN76" s="211"/>
      <c r="CO76" s="211"/>
      <c r="CP76" s="211"/>
      <c r="CQ76" s="212"/>
      <c r="CR76" s="213"/>
      <c r="CS76" s="200"/>
      <c r="CT76" s="204"/>
      <c r="CU76" s="204"/>
      <c r="CV76" s="204"/>
      <c r="CW76" s="204"/>
      <c r="CX76" s="204"/>
      <c r="CY76" s="204"/>
      <c r="CZ76" s="200"/>
      <c r="DA76" s="204"/>
      <c r="DB76" s="204"/>
      <c r="DC76" s="204"/>
      <c r="DD76" s="200"/>
      <c r="DE76" s="214"/>
      <c r="DF76" s="214"/>
      <c r="DG76" s="214"/>
      <c r="DH76" s="214"/>
      <c r="DI76" s="214"/>
      <c r="DJ76" s="214"/>
      <c r="DK76" s="207"/>
      <c r="DL76" s="204"/>
      <c r="DM76" s="204"/>
      <c r="DN76" s="212"/>
      <c r="DO76" s="212"/>
      <c r="DP76" s="212"/>
      <c r="DQ76" s="212"/>
      <c r="DR76" s="212"/>
      <c r="DS76" s="212"/>
      <c r="DT76" s="204"/>
      <c r="DU76" s="204"/>
      <c r="DV76" s="204"/>
      <c r="DW76" s="214"/>
      <c r="DX76" s="207"/>
      <c r="DY76" s="204"/>
      <c r="DZ76" s="200"/>
      <c r="EA76" s="204"/>
      <c r="EB76" s="204"/>
      <c r="EC76" s="215"/>
      <c r="ED76" s="200"/>
      <c r="EE76" s="215"/>
      <c r="EF76" s="215"/>
      <c r="EG76" s="215"/>
      <c r="EH76" s="215"/>
      <c r="EI76" s="216"/>
      <c r="EJ76" s="215"/>
      <c r="EK76" s="200"/>
      <c r="EL76" s="204"/>
      <c r="EM76" s="204"/>
      <c r="EN76" s="204"/>
      <c r="EO76" s="204"/>
      <c r="EP76" s="204"/>
      <c r="EQ76" s="184"/>
      <c r="ER76" s="181"/>
    </row>
    <row r="77" spans="1:148" s="179" customFormat="1" ht="64.95" customHeight="1" thickTop="1" thickBot="1">
      <c r="A77" s="163"/>
      <c r="B77" s="163"/>
      <c r="C77" s="190"/>
      <c r="D77" s="190"/>
      <c r="E77" s="190"/>
      <c r="F77" s="163"/>
      <c r="G77" s="190"/>
      <c r="H77" s="190"/>
      <c r="I77" s="190"/>
      <c r="J77" s="189"/>
      <c r="K77" s="190"/>
      <c r="L77" s="190"/>
      <c r="M77" s="220"/>
      <c r="N77" s="218"/>
      <c r="O77" s="191"/>
      <c r="P77" s="189"/>
      <c r="Q77" s="190"/>
      <c r="R77" s="190"/>
      <c r="S77" s="190"/>
      <c r="T77" s="190"/>
      <c r="U77" s="189"/>
      <c r="V77" s="190"/>
      <c r="W77" s="190"/>
      <c r="X77" s="190"/>
      <c r="Y77" s="190"/>
      <c r="Z77" s="192"/>
      <c r="AA77" s="190"/>
      <c r="AB77" s="190"/>
      <c r="AC77" s="190"/>
      <c r="AD77" s="190"/>
      <c r="AE77" s="190"/>
      <c r="AF77" s="190"/>
      <c r="AG77" s="190"/>
      <c r="AH77" s="193"/>
      <c r="AI77" s="190"/>
      <c r="AJ77" s="190"/>
      <c r="AK77" s="190"/>
      <c r="AL77" s="190"/>
      <c r="AM77" s="190"/>
      <c r="AN77" s="189"/>
      <c r="AO77" s="190"/>
      <c r="AP77" s="190"/>
      <c r="AQ77" s="189"/>
      <c r="AR77" s="194"/>
      <c r="AS77" s="194"/>
      <c r="AT77" s="189"/>
      <c r="AU77" s="190"/>
      <c r="AV77" s="190"/>
      <c r="AW77" s="190"/>
      <c r="AX77" s="190"/>
      <c r="AY77" s="190"/>
      <c r="AZ77" s="190"/>
      <c r="BA77" s="190"/>
      <c r="BB77" s="190"/>
      <c r="BC77" s="190"/>
      <c r="BD77" s="190"/>
      <c r="BE77" s="190"/>
      <c r="BF77" s="190"/>
      <c r="BG77" s="190"/>
      <c r="BH77" s="190"/>
      <c r="BI77" s="190"/>
      <c r="BJ77" s="190"/>
      <c r="BK77" s="190"/>
      <c r="BL77" s="190"/>
      <c r="BM77" s="190"/>
      <c r="BN77" s="190"/>
      <c r="BO77" s="190"/>
      <c r="BP77" s="190"/>
      <c r="BQ77" s="190"/>
      <c r="BR77" s="190"/>
      <c r="BS77" s="190"/>
      <c r="BT77" s="190"/>
      <c r="BU77" s="190"/>
      <c r="BV77" s="190"/>
      <c r="BW77" s="189"/>
      <c r="BX77" s="190"/>
      <c r="BY77" s="190"/>
      <c r="BZ77" s="190"/>
      <c r="CA77" s="190"/>
      <c r="CB77" s="190"/>
      <c r="CC77" s="190"/>
      <c r="CD77" s="190"/>
      <c r="CE77" s="190"/>
      <c r="CF77" s="189"/>
      <c r="CG77" s="195"/>
      <c r="CH77" s="196"/>
      <c r="CI77" s="197"/>
      <c r="CJ77" s="197"/>
      <c r="CK77" s="197"/>
      <c r="CL77" s="197"/>
      <c r="CM77" s="197"/>
      <c r="CN77" s="197"/>
      <c r="CO77" s="197"/>
      <c r="CP77" s="197"/>
      <c r="CQ77" s="198"/>
      <c r="CR77" s="199"/>
      <c r="CS77" s="200"/>
      <c r="CT77" s="190"/>
      <c r="CU77" s="190"/>
      <c r="CV77" s="190"/>
      <c r="CW77" s="190"/>
      <c r="CX77" s="190"/>
      <c r="CY77" s="190"/>
      <c r="CZ77" s="200"/>
      <c r="DA77" s="190"/>
      <c r="DB77" s="190"/>
      <c r="DC77" s="190"/>
      <c r="DD77" s="200"/>
      <c r="DE77" s="201"/>
      <c r="DF77" s="201"/>
      <c r="DG77" s="201"/>
      <c r="DH77" s="201"/>
      <c r="DI77" s="201"/>
      <c r="DJ77" s="201"/>
      <c r="DK77" s="193"/>
      <c r="DL77" s="190"/>
      <c r="DM77" s="190"/>
      <c r="DN77" s="198"/>
      <c r="DO77" s="198"/>
      <c r="DP77" s="198"/>
      <c r="DQ77" s="198"/>
      <c r="DR77" s="198"/>
      <c r="DS77" s="198"/>
      <c r="DT77" s="190"/>
      <c r="DU77" s="190"/>
      <c r="DV77" s="190"/>
      <c r="DW77" s="201"/>
      <c r="DX77" s="193"/>
      <c r="DY77" s="190"/>
      <c r="DZ77" s="200"/>
      <c r="EA77" s="190"/>
      <c r="EB77" s="190"/>
      <c r="EC77" s="202"/>
      <c r="ED77" s="200"/>
      <c r="EE77" s="202"/>
      <c r="EF77" s="202"/>
      <c r="EG77" s="202"/>
      <c r="EH77" s="202"/>
      <c r="EI77" s="203"/>
      <c r="EJ77" s="202"/>
      <c r="EK77" s="200"/>
      <c r="EL77" s="190"/>
      <c r="EM77" s="190"/>
      <c r="EN77" s="190"/>
      <c r="EO77" s="190"/>
      <c r="EP77" s="190"/>
      <c r="EQ77" s="184"/>
      <c r="ER77" s="181"/>
    </row>
    <row r="78" spans="1:148" s="179" customFormat="1" ht="64.95" customHeight="1" thickTop="1" thickBot="1">
      <c r="A78" s="163"/>
      <c r="B78" s="163"/>
      <c r="C78" s="204"/>
      <c r="D78" s="204"/>
      <c r="E78" s="204"/>
      <c r="F78" s="163"/>
      <c r="G78" s="204"/>
      <c r="H78" s="204"/>
      <c r="I78" s="204"/>
      <c r="J78" s="189"/>
      <c r="K78" s="204"/>
      <c r="L78" s="204"/>
      <c r="M78" s="221"/>
      <c r="N78" s="219"/>
      <c r="O78" s="205"/>
      <c r="P78" s="189"/>
      <c r="Q78" s="204"/>
      <c r="R78" s="204"/>
      <c r="S78" s="204"/>
      <c r="T78" s="204"/>
      <c r="U78" s="189"/>
      <c r="V78" s="204"/>
      <c r="W78" s="204"/>
      <c r="X78" s="204"/>
      <c r="Y78" s="204"/>
      <c r="Z78" s="206"/>
      <c r="AA78" s="204"/>
      <c r="AB78" s="204"/>
      <c r="AC78" s="204"/>
      <c r="AD78" s="204"/>
      <c r="AE78" s="204"/>
      <c r="AF78" s="204"/>
      <c r="AG78" s="204"/>
      <c r="AH78" s="207"/>
      <c r="AI78" s="204"/>
      <c r="AJ78" s="204"/>
      <c r="AK78" s="204"/>
      <c r="AL78" s="204"/>
      <c r="AM78" s="204"/>
      <c r="AN78" s="189"/>
      <c r="AO78" s="204"/>
      <c r="AP78" s="204"/>
      <c r="AQ78" s="189"/>
      <c r="AR78" s="208"/>
      <c r="AS78" s="208"/>
      <c r="AT78" s="189"/>
      <c r="AU78" s="204"/>
      <c r="AV78" s="204"/>
      <c r="AW78" s="204"/>
      <c r="AX78" s="204"/>
      <c r="AY78" s="204"/>
      <c r="AZ78" s="204"/>
      <c r="BA78" s="204"/>
      <c r="BB78" s="204"/>
      <c r="BC78" s="204"/>
      <c r="BD78" s="204"/>
      <c r="BE78" s="204"/>
      <c r="BF78" s="204"/>
      <c r="BG78" s="204"/>
      <c r="BH78" s="204"/>
      <c r="BI78" s="204"/>
      <c r="BJ78" s="204"/>
      <c r="BK78" s="204"/>
      <c r="BL78" s="204"/>
      <c r="BM78" s="204"/>
      <c r="BN78" s="204"/>
      <c r="BO78" s="204"/>
      <c r="BP78" s="204"/>
      <c r="BQ78" s="204"/>
      <c r="BR78" s="204"/>
      <c r="BS78" s="204"/>
      <c r="BT78" s="204"/>
      <c r="BU78" s="204"/>
      <c r="BV78" s="204"/>
      <c r="BW78" s="189"/>
      <c r="BX78" s="204"/>
      <c r="BY78" s="204"/>
      <c r="BZ78" s="204"/>
      <c r="CA78" s="204"/>
      <c r="CB78" s="204"/>
      <c r="CC78" s="204"/>
      <c r="CD78" s="204"/>
      <c r="CE78" s="204"/>
      <c r="CF78" s="189"/>
      <c r="CG78" s="209"/>
      <c r="CH78" s="210"/>
      <c r="CI78" s="211"/>
      <c r="CJ78" s="211"/>
      <c r="CK78" s="211"/>
      <c r="CL78" s="211"/>
      <c r="CM78" s="211"/>
      <c r="CN78" s="211"/>
      <c r="CO78" s="211"/>
      <c r="CP78" s="211"/>
      <c r="CQ78" s="212"/>
      <c r="CR78" s="213"/>
      <c r="CS78" s="200"/>
      <c r="CT78" s="204"/>
      <c r="CU78" s="204"/>
      <c r="CV78" s="204"/>
      <c r="CW78" s="204"/>
      <c r="CX78" s="204"/>
      <c r="CY78" s="204"/>
      <c r="CZ78" s="200"/>
      <c r="DA78" s="204"/>
      <c r="DB78" s="204"/>
      <c r="DC78" s="204"/>
      <c r="DD78" s="200"/>
      <c r="DE78" s="214"/>
      <c r="DF78" s="214"/>
      <c r="DG78" s="214"/>
      <c r="DH78" s="214"/>
      <c r="DI78" s="214"/>
      <c r="DJ78" s="214"/>
      <c r="DK78" s="207"/>
      <c r="DL78" s="204"/>
      <c r="DM78" s="204"/>
      <c r="DN78" s="212"/>
      <c r="DO78" s="212"/>
      <c r="DP78" s="212"/>
      <c r="DQ78" s="212"/>
      <c r="DR78" s="212"/>
      <c r="DS78" s="212"/>
      <c r="DT78" s="204"/>
      <c r="DU78" s="204"/>
      <c r="DV78" s="204"/>
      <c r="DW78" s="214"/>
      <c r="DX78" s="207"/>
      <c r="DY78" s="204"/>
      <c r="DZ78" s="200"/>
      <c r="EA78" s="204"/>
      <c r="EB78" s="204"/>
      <c r="EC78" s="215"/>
      <c r="ED78" s="200"/>
      <c r="EE78" s="215"/>
      <c r="EF78" s="215"/>
      <c r="EG78" s="215"/>
      <c r="EH78" s="215"/>
      <c r="EI78" s="216"/>
      <c r="EJ78" s="215"/>
      <c r="EK78" s="200"/>
      <c r="EL78" s="204"/>
      <c r="EM78" s="204"/>
      <c r="EN78" s="204"/>
      <c r="EO78" s="204"/>
      <c r="EP78" s="204"/>
      <c r="EQ78" s="184"/>
      <c r="ER78" s="181"/>
    </row>
    <row r="79" spans="1:148" s="179" customFormat="1" ht="64.95" customHeight="1" thickTop="1" thickBot="1">
      <c r="A79" s="163"/>
      <c r="B79" s="163"/>
      <c r="C79" s="190"/>
      <c r="D79" s="190"/>
      <c r="E79" s="190"/>
      <c r="F79" s="163"/>
      <c r="G79" s="190"/>
      <c r="H79" s="190"/>
      <c r="I79" s="190"/>
      <c r="J79" s="189"/>
      <c r="K79" s="190"/>
      <c r="L79" s="190"/>
      <c r="M79" s="220"/>
      <c r="N79" s="218"/>
      <c r="O79" s="191"/>
      <c r="P79" s="189"/>
      <c r="Q79" s="190"/>
      <c r="R79" s="190"/>
      <c r="S79" s="190"/>
      <c r="T79" s="190"/>
      <c r="U79" s="189"/>
      <c r="V79" s="190"/>
      <c r="W79" s="190"/>
      <c r="X79" s="190"/>
      <c r="Y79" s="190"/>
      <c r="Z79" s="192"/>
      <c r="AA79" s="190"/>
      <c r="AB79" s="190"/>
      <c r="AC79" s="190"/>
      <c r="AD79" s="190"/>
      <c r="AE79" s="190"/>
      <c r="AF79" s="190"/>
      <c r="AG79" s="190"/>
      <c r="AH79" s="193"/>
      <c r="AI79" s="190"/>
      <c r="AJ79" s="190"/>
      <c r="AK79" s="190"/>
      <c r="AL79" s="190"/>
      <c r="AM79" s="190"/>
      <c r="AN79" s="189"/>
      <c r="AO79" s="190"/>
      <c r="AP79" s="190"/>
      <c r="AQ79" s="189"/>
      <c r="AR79" s="194"/>
      <c r="AS79" s="194"/>
      <c r="AT79" s="189"/>
      <c r="AU79" s="190"/>
      <c r="AV79" s="190"/>
      <c r="AW79" s="190"/>
      <c r="AX79" s="190"/>
      <c r="AY79" s="190"/>
      <c r="AZ79" s="190"/>
      <c r="BA79" s="190"/>
      <c r="BB79" s="190"/>
      <c r="BC79" s="190"/>
      <c r="BD79" s="190"/>
      <c r="BE79" s="190"/>
      <c r="BF79" s="190"/>
      <c r="BG79" s="190"/>
      <c r="BH79" s="190"/>
      <c r="BI79" s="190"/>
      <c r="BJ79" s="190"/>
      <c r="BK79" s="190"/>
      <c r="BL79" s="190"/>
      <c r="BM79" s="190"/>
      <c r="BN79" s="190"/>
      <c r="BO79" s="190"/>
      <c r="BP79" s="190"/>
      <c r="BQ79" s="190"/>
      <c r="BR79" s="190"/>
      <c r="BS79" s="190"/>
      <c r="BT79" s="190"/>
      <c r="BU79" s="190"/>
      <c r="BV79" s="190"/>
      <c r="BW79" s="189"/>
      <c r="BX79" s="190"/>
      <c r="BY79" s="190"/>
      <c r="BZ79" s="190"/>
      <c r="CA79" s="190"/>
      <c r="CB79" s="190"/>
      <c r="CC79" s="190"/>
      <c r="CD79" s="190"/>
      <c r="CE79" s="190"/>
      <c r="CF79" s="189"/>
      <c r="CG79" s="195"/>
      <c r="CH79" s="196"/>
      <c r="CI79" s="197"/>
      <c r="CJ79" s="197"/>
      <c r="CK79" s="197"/>
      <c r="CL79" s="197"/>
      <c r="CM79" s="197"/>
      <c r="CN79" s="197"/>
      <c r="CO79" s="197"/>
      <c r="CP79" s="197"/>
      <c r="CQ79" s="198"/>
      <c r="CR79" s="199"/>
      <c r="CS79" s="200"/>
      <c r="CT79" s="190"/>
      <c r="CU79" s="190"/>
      <c r="CV79" s="190"/>
      <c r="CW79" s="190"/>
      <c r="CX79" s="190"/>
      <c r="CY79" s="190"/>
      <c r="CZ79" s="200"/>
      <c r="DA79" s="190"/>
      <c r="DB79" s="190"/>
      <c r="DC79" s="190"/>
      <c r="DD79" s="200"/>
      <c r="DE79" s="201"/>
      <c r="DF79" s="201"/>
      <c r="DG79" s="201"/>
      <c r="DH79" s="201"/>
      <c r="DI79" s="201"/>
      <c r="DJ79" s="201"/>
      <c r="DK79" s="193"/>
      <c r="DL79" s="190"/>
      <c r="DM79" s="190"/>
      <c r="DN79" s="198"/>
      <c r="DO79" s="198"/>
      <c r="DP79" s="198"/>
      <c r="DQ79" s="198"/>
      <c r="DR79" s="198"/>
      <c r="DS79" s="198"/>
      <c r="DT79" s="190"/>
      <c r="DU79" s="190"/>
      <c r="DV79" s="190"/>
      <c r="DW79" s="201"/>
      <c r="DX79" s="193"/>
      <c r="DY79" s="190"/>
      <c r="DZ79" s="200"/>
      <c r="EA79" s="190"/>
      <c r="EB79" s="190"/>
      <c r="EC79" s="202"/>
      <c r="ED79" s="200"/>
      <c r="EE79" s="202"/>
      <c r="EF79" s="202"/>
      <c r="EG79" s="202"/>
      <c r="EH79" s="202"/>
      <c r="EI79" s="203"/>
      <c r="EJ79" s="202"/>
      <c r="EK79" s="200"/>
      <c r="EL79" s="190"/>
      <c r="EM79" s="190"/>
      <c r="EN79" s="190"/>
      <c r="EO79" s="190"/>
      <c r="EP79" s="190"/>
      <c r="EQ79" s="184"/>
      <c r="ER79" s="181"/>
    </row>
    <row r="80" spans="1:148" s="179" customFormat="1" ht="64.95" customHeight="1" thickTop="1" thickBot="1">
      <c r="A80" s="163"/>
      <c r="B80" s="163"/>
      <c r="C80" s="204"/>
      <c r="D80" s="204"/>
      <c r="E80" s="204"/>
      <c r="F80" s="163"/>
      <c r="G80" s="204"/>
      <c r="H80" s="204"/>
      <c r="I80" s="204"/>
      <c r="J80" s="189"/>
      <c r="K80" s="204"/>
      <c r="L80" s="204"/>
      <c r="M80" s="221"/>
      <c r="N80" s="219"/>
      <c r="O80" s="205"/>
      <c r="P80" s="189"/>
      <c r="Q80" s="204"/>
      <c r="R80" s="204"/>
      <c r="S80" s="204"/>
      <c r="T80" s="204"/>
      <c r="U80" s="189"/>
      <c r="V80" s="204"/>
      <c r="W80" s="204"/>
      <c r="X80" s="204"/>
      <c r="Y80" s="204"/>
      <c r="Z80" s="206"/>
      <c r="AA80" s="204"/>
      <c r="AB80" s="204"/>
      <c r="AC80" s="204"/>
      <c r="AD80" s="204"/>
      <c r="AE80" s="204"/>
      <c r="AF80" s="204"/>
      <c r="AG80" s="204"/>
      <c r="AH80" s="207"/>
      <c r="AI80" s="204"/>
      <c r="AJ80" s="204"/>
      <c r="AK80" s="204"/>
      <c r="AL80" s="204"/>
      <c r="AM80" s="204"/>
      <c r="AN80" s="189"/>
      <c r="AO80" s="204"/>
      <c r="AP80" s="204"/>
      <c r="AQ80" s="189"/>
      <c r="AR80" s="208"/>
      <c r="AS80" s="208"/>
      <c r="AT80" s="189"/>
      <c r="AU80" s="204"/>
      <c r="AV80" s="204"/>
      <c r="AW80" s="204"/>
      <c r="AX80" s="204"/>
      <c r="AY80" s="204"/>
      <c r="AZ80" s="204"/>
      <c r="BA80" s="204"/>
      <c r="BB80" s="204"/>
      <c r="BC80" s="204"/>
      <c r="BD80" s="204"/>
      <c r="BE80" s="204"/>
      <c r="BF80" s="204"/>
      <c r="BG80" s="204"/>
      <c r="BH80" s="204"/>
      <c r="BI80" s="204"/>
      <c r="BJ80" s="204"/>
      <c r="BK80" s="204"/>
      <c r="BL80" s="204"/>
      <c r="BM80" s="204"/>
      <c r="BN80" s="204"/>
      <c r="BO80" s="204"/>
      <c r="BP80" s="204"/>
      <c r="BQ80" s="204"/>
      <c r="BR80" s="204"/>
      <c r="BS80" s="204"/>
      <c r="BT80" s="204"/>
      <c r="BU80" s="204"/>
      <c r="BV80" s="204"/>
      <c r="BW80" s="189"/>
      <c r="BX80" s="204"/>
      <c r="BY80" s="204"/>
      <c r="BZ80" s="204"/>
      <c r="CA80" s="204"/>
      <c r="CB80" s="204"/>
      <c r="CC80" s="204"/>
      <c r="CD80" s="204"/>
      <c r="CE80" s="204"/>
      <c r="CF80" s="189"/>
      <c r="CG80" s="209"/>
      <c r="CH80" s="210"/>
      <c r="CI80" s="211"/>
      <c r="CJ80" s="211"/>
      <c r="CK80" s="211"/>
      <c r="CL80" s="211"/>
      <c r="CM80" s="211"/>
      <c r="CN80" s="211"/>
      <c r="CO80" s="211"/>
      <c r="CP80" s="211"/>
      <c r="CQ80" s="212"/>
      <c r="CR80" s="213"/>
      <c r="CS80" s="200"/>
      <c r="CT80" s="204"/>
      <c r="CU80" s="204"/>
      <c r="CV80" s="204"/>
      <c r="CW80" s="204"/>
      <c r="CX80" s="204"/>
      <c r="CY80" s="204"/>
      <c r="CZ80" s="200"/>
      <c r="DA80" s="204"/>
      <c r="DB80" s="204"/>
      <c r="DC80" s="204"/>
      <c r="DD80" s="200"/>
      <c r="DE80" s="214"/>
      <c r="DF80" s="214"/>
      <c r="DG80" s="214"/>
      <c r="DH80" s="214"/>
      <c r="DI80" s="214"/>
      <c r="DJ80" s="214"/>
      <c r="DK80" s="207"/>
      <c r="DL80" s="204"/>
      <c r="DM80" s="204"/>
      <c r="DN80" s="212"/>
      <c r="DO80" s="212"/>
      <c r="DP80" s="212"/>
      <c r="DQ80" s="212"/>
      <c r="DR80" s="212"/>
      <c r="DS80" s="212"/>
      <c r="DT80" s="204"/>
      <c r="DU80" s="204"/>
      <c r="DV80" s="204"/>
      <c r="DW80" s="214"/>
      <c r="DX80" s="207"/>
      <c r="DY80" s="204"/>
      <c r="DZ80" s="200"/>
      <c r="EA80" s="204"/>
      <c r="EB80" s="204"/>
      <c r="EC80" s="215"/>
      <c r="ED80" s="200"/>
      <c r="EE80" s="215"/>
      <c r="EF80" s="215"/>
      <c r="EG80" s="215"/>
      <c r="EH80" s="215"/>
      <c r="EI80" s="216"/>
      <c r="EJ80" s="215"/>
      <c r="EK80" s="200"/>
      <c r="EL80" s="204"/>
      <c r="EM80" s="204"/>
      <c r="EN80" s="204"/>
      <c r="EO80" s="204"/>
      <c r="EP80" s="204"/>
      <c r="EQ80" s="184"/>
      <c r="ER80" s="181"/>
    </row>
    <row r="81" spans="1:148" s="179" customFormat="1" ht="64.95" customHeight="1" thickTop="1" thickBot="1">
      <c r="A81" s="163"/>
      <c r="B81" s="163"/>
      <c r="C81" s="190"/>
      <c r="D81" s="190"/>
      <c r="E81" s="190"/>
      <c r="F81" s="163"/>
      <c r="G81" s="190"/>
      <c r="H81" s="190"/>
      <c r="I81" s="190"/>
      <c r="J81" s="189"/>
      <c r="K81" s="190"/>
      <c r="L81" s="190"/>
      <c r="M81" s="220"/>
      <c r="N81" s="218"/>
      <c r="O81" s="191"/>
      <c r="P81" s="189"/>
      <c r="Q81" s="190"/>
      <c r="R81" s="190"/>
      <c r="S81" s="190"/>
      <c r="T81" s="190"/>
      <c r="U81" s="189"/>
      <c r="V81" s="190"/>
      <c r="W81" s="190"/>
      <c r="X81" s="190"/>
      <c r="Y81" s="190"/>
      <c r="Z81" s="192"/>
      <c r="AA81" s="190"/>
      <c r="AB81" s="190"/>
      <c r="AC81" s="190"/>
      <c r="AD81" s="190"/>
      <c r="AE81" s="190"/>
      <c r="AF81" s="190"/>
      <c r="AG81" s="190"/>
      <c r="AH81" s="193"/>
      <c r="AI81" s="190"/>
      <c r="AJ81" s="190"/>
      <c r="AK81" s="190"/>
      <c r="AL81" s="190"/>
      <c r="AM81" s="190"/>
      <c r="AN81" s="189"/>
      <c r="AO81" s="190"/>
      <c r="AP81" s="190"/>
      <c r="AQ81" s="189"/>
      <c r="AR81" s="194"/>
      <c r="AS81" s="194"/>
      <c r="AT81" s="189"/>
      <c r="AU81" s="190"/>
      <c r="AV81" s="190"/>
      <c r="AW81" s="190"/>
      <c r="AX81" s="190"/>
      <c r="AY81" s="190"/>
      <c r="AZ81" s="190"/>
      <c r="BA81" s="190"/>
      <c r="BB81" s="190"/>
      <c r="BC81" s="190"/>
      <c r="BD81" s="190"/>
      <c r="BE81" s="190"/>
      <c r="BF81" s="190"/>
      <c r="BG81" s="190"/>
      <c r="BH81" s="190"/>
      <c r="BI81" s="190"/>
      <c r="BJ81" s="190"/>
      <c r="BK81" s="190"/>
      <c r="BL81" s="190"/>
      <c r="BM81" s="190"/>
      <c r="BN81" s="190"/>
      <c r="BO81" s="190"/>
      <c r="BP81" s="190"/>
      <c r="BQ81" s="190"/>
      <c r="BR81" s="190"/>
      <c r="BS81" s="190"/>
      <c r="BT81" s="190"/>
      <c r="BU81" s="190"/>
      <c r="BV81" s="190"/>
      <c r="BW81" s="189"/>
      <c r="BX81" s="190"/>
      <c r="BY81" s="190"/>
      <c r="BZ81" s="190"/>
      <c r="CA81" s="190"/>
      <c r="CB81" s="190"/>
      <c r="CC81" s="190"/>
      <c r="CD81" s="190"/>
      <c r="CE81" s="190"/>
      <c r="CF81" s="189"/>
      <c r="CG81" s="195"/>
      <c r="CH81" s="196"/>
      <c r="CI81" s="197"/>
      <c r="CJ81" s="197"/>
      <c r="CK81" s="197"/>
      <c r="CL81" s="197"/>
      <c r="CM81" s="197"/>
      <c r="CN81" s="197"/>
      <c r="CO81" s="197"/>
      <c r="CP81" s="197"/>
      <c r="CQ81" s="198"/>
      <c r="CR81" s="199"/>
      <c r="CS81" s="200"/>
      <c r="CT81" s="190"/>
      <c r="CU81" s="190"/>
      <c r="CV81" s="190"/>
      <c r="CW81" s="190"/>
      <c r="CX81" s="190"/>
      <c r="CY81" s="190"/>
      <c r="CZ81" s="200"/>
      <c r="DA81" s="190"/>
      <c r="DB81" s="190"/>
      <c r="DC81" s="190"/>
      <c r="DD81" s="200"/>
      <c r="DE81" s="201"/>
      <c r="DF81" s="201"/>
      <c r="DG81" s="201"/>
      <c r="DH81" s="201"/>
      <c r="DI81" s="201"/>
      <c r="DJ81" s="201"/>
      <c r="DK81" s="193"/>
      <c r="DL81" s="190"/>
      <c r="DM81" s="190"/>
      <c r="DN81" s="198"/>
      <c r="DO81" s="198"/>
      <c r="DP81" s="198"/>
      <c r="DQ81" s="198"/>
      <c r="DR81" s="198"/>
      <c r="DS81" s="198"/>
      <c r="DT81" s="190"/>
      <c r="DU81" s="190"/>
      <c r="DV81" s="190"/>
      <c r="DW81" s="201"/>
      <c r="DX81" s="193"/>
      <c r="DY81" s="190"/>
      <c r="DZ81" s="200"/>
      <c r="EA81" s="190"/>
      <c r="EB81" s="190"/>
      <c r="EC81" s="202"/>
      <c r="ED81" s="200"/>
      <c r="EE81" s="202"/>
      <c r="EF81" s="202"/>
      <c r="EG81" s="202"/>
      <c r="EH81" s="202"/>
      <c r="EI81" s="203"/>
      <c r="EJ81" s="202"/>
      <c r="EK81" s="200"/>
      <c r="EL81" s="190"/>
      <c r="EM81" s="190"/>
      <c r="EN81" s="190"/>
      <c r="EO81" s="190"/>
      <c r="EP81" s="190"/>
      <c r="EQ81" s="184"/>
      <c r="ER81" s="181"/>
    </row>
    <row r="82" spans="1:148" s="179" customFormat="1" ht="64.95" customHeight="1" thickTop="1" thickBot="1">
      <c r="A82" s="163"/>
      <c r="B82" s="163"/>
      <c r="C82" s="204"/>
      <c r="D82" s="204"/>
      <c r="E82" s="204"/>
      <c r="F82" s="163"/>
      <c r="G82" s="204"/>
      <c r="H82" s="204"/>
      <c r="I82" s="204"/>
      <c r="J82" s="189"/>
      <c r="K82" s="204"/>
      <c r="L82" s="204"/>
      <c r="M82" s="221"/>
      <c r="N82" s="219"/>
      <c r="O82" s="205"/>
      <c r="P82" s="189"/>
      <c r="Q82" s="204"/>
      <c r="R82" s="204"/>
      <c r="S82" s="204"/>
      <c r="T82" s="204"/>
      <c r="U82" s="189"/>
      <c r="V82" s="204"/>
      <c r="W82" s="204"/>
      <c r="X82" s="204"/>
      <c r="Y82" s="204"/>
      <c r="Z82" s="206"/>
      <c r="AA82" s="204"/>
      <c r="AB82" s="204"/>
      <c r="AC82" s="204"/>
      <c r="AD82" s="204"/>
      <c r="AE82" s="204"/>
      <c r="AF82" s="204"/>
      <c r="AG82" s="204"/>
      <c r="AH82" s="207"/>
      <c r="AI82" s="204"/>
      <c r="AJ82" s="204"/>
      <c r="AK82" s="204"/>
      <c r="AL82" s="204"/>
      <c r="AM82" s="204"/>
      <c r="AN82" s="189"/>
      <c r="AO82" s="204"/>
      <c r="AP82" s="204"/>
      <c r="AQ82" s="189"/>
      <c r="AR82" s="208"/>
      <c r="AS82" s="208"/>
      <c r="AT82" s="189"/>
      <c r="AU82" s="204"/>
      <c r="AV82" s="204"/>
      <c r="AW82" s="204"/>
      <c r="AX82" s="204"/>
      <c r="AY82" s="204"/>
      <c r="AZ82" s="204"/>
      <c r="BA82" s="204"/>
      <c r="BB82" s="204"/>
      <c r="BC82" s="204"/>
      <c r="BD82" s="204"/>
      <c r="BE82" s="204"/>
      <c r="BF82" s="204"/>
      <c r="BG82" s="204"/>
      <c r="BH82" s="204"/>
      <c r="BI82" s="204"/>
      <c r="BJ82" s="204"/>
      <c r="BK82" s="204"/>
      <c r="BL82" s="204"/>
      <c r="BM82" s="204"/>
      <c r="BN82" s="204"/>
      <c r="BO82" s="204"/>
      <c r="BP82" s="204"/>
      <c r="BQ82" s="204"/>
      <c r="BR82" s="204"/>
      <c r="BS82" s="204"/>
      <c r="BT82" s="204"/>
      <c r="BU82" s="204"/>
      <c r="BV82" s="204"/>
      <c r="BW82" s="189"/>
      <c r="BX82" s="204"/>
      <c r="BY82" s="204"/>
      <c r="BZ82" s="204"/>
      <c r="CA82" s="204"/>
      <c r="CB82" s="204"/>
      <c r="CC82" s="204"/>
      <c r="CD82" s="204"/>
      <c r="CE82" s="204"/>
      <c r="CF82" s="189"/>
      <c r="CG82" s="209"/>
      <c r="CH82" s="210"/>
      <c r="CI82" s="211"/>
      <c r="CJ82" s="211"/>
      <c r="CK82" s="211"/>
      <c r="CL82" s="211"/>
      <c r="CM82" s="211"/>
      <c r="CN82" s="211"/>
      <c r="CO82" s="211"/>
      <c r="CP82" s="211"/>
      <c r="CQ82" s="212"/>
      <c r="CR82" s="213"/>
      <c r="CS82" s="200"/>
      <c r="CT82" s="204"/>
      <c r="CU82" s="204"/>
      <c r="CV82" s="204"/>
      <c r="CW82" s="204"/>
      <c r="CX82" s="204"/>
      <c r="CY82" s="204"/>
      <c r="CZ82" s="200"/>
      <c r="DA82" s="204"/>
      <c r="DB82" s="204"/>
      <c r="DC82" s="204"/>
      <c r="DD82" s="200"/>
      <c r="DE82" s="214"/>
      <c r="DF82" s="214"/>
      <c r="DG82" s="214"/>
      <c r="DH82" s="214"/>
      <c r="DI82" s="214"/>
      <c r="DJ82" s="214"/>
      <c r="DK82" s="207"/>
      <c r="DL82" s="204"/>
      <c r="DM82" s="204"/>
      <c r="DN82" s="212"/>
      <c r="DO82" s="212"/>
      <c r="DP82" s="212"/>
      <c r="DQ82" s="212"/>
      <c r="DR82" s="212"/>
      <c r="DS82" s="212"/>
      <c r="DT82" s="204"/>
      <c r="DU82" s="204"/>
      <c r="DV82" s="204"/>
      <c r="DW82" s="214"/>
      <c r="DX82" s="207"/>
      <c r="DY82" s="204"/>
      <c r="DZ82" s="200"/>
      <c r="EA82" s="204"/>
      <c r="EB82" s="204"/>
      <c r="EC82" s="215"/>
      <c r="ED82" s="200"/>
      <c r="EE82" s="215"/>
      <c r="EF82" s="215"/>
      <c r="EG82" s="215"/>
      <c r="EH82" s="215"/>
      <c r="EI82" s="216"/>
      <c r="EJ82" s="215"/>
      <c r="EK82" s="200"/>
      <c r="EL82" s="204"/>
      <c r="EM82" s="204"/>
      <c r="EN82" s="204"/>
      <c r="EO82" s="204"/>
      <c r="EP82" s="204"/>
      <c r="EQ82" s="184"/>
      <c r="ER82" s="181"/>
    </row>
    <row r="83" spans="1:148" s="179" customFormat="1" ht="64.95" customHeight="1" thickTop="1" thickBot="1">
      <c r="A83" s="163"/>
      <c r="B83" s="163"/>
      <c r="C83" s="190"/>
      <c r="D83" s="190"/>
      <c r="E83" s="190"/>
      <c r="F83" s="163"/>
      <c r="G83" s="190"/>
      <c r="H83" s="190"/>
      <c r="I83" s="190"/>
      <c r="J83" s="189"/>
      <c r="K83" s="190"/>
      <c r="L83" s="190"/>
      <c r="M83" s="220"/>
      <c r="N83" s="218"/>
      <c r="O83" s="191"/>
      <c r="P83" s="189"/>
      <c r="Q83" s="190"/>
      <c r="R83" s="190"/>
      <c r="S83" s="190"/>
      <c r="T83" s="190"/>
      <c r="U83" s="189"/>
      <c r="V83" s="190"/>
      <c r="W83" s="190"/>
      <c r="X83" s="190"/>
      <c r="Y83" s="190"/>
      <c r="Z83" s="192"/>
      <c r="AA83" s="190"/>
      <c r="AB83" s="190"/>
      <c r="AC83" s="190"/>
      <c r="AD83" s="190"/>
      <c r="AE83" s="190"/>
      <c r="AF83" s="190"/>
      <c r="AG83" s="190"/>
      <c r="AH83" s="193"/>
      <c r="AI83" s="190"/>
      <c r="AJ83" s="190"/>
      <c r="AK83" s="190"/>
      <c r="AL83" s="190"/>
      <c r="AM83" s="190"/>
      <c r="AN83" s="189"/>
      <c r="AO83" s="190"/>
      <c r="AP83" s="190"/>
      <c r="AQ83" s="189"/>
      <c r="AR83" s="194"/>
      <c r="AS83" s="194"/>
      <c r="AT83" s="189"/>
      <c r="AU83" s="190"/>
      <c r="AV83" s="190"/>
      <c r="AW83" s="190"/>
      <c r="AX83" s="190"/>
      <c r="AY83" s="190"/>
      <c r="AZ83" s="190"/>
      <c r="BA83" s="190"/>
      <c r="BB83" s="190"/>
      <c r="BC83" s="190"/>
      <c r="BD83" s="190"/>
      <c r="BE83" s="190"/>
      <c r="BF83" s="190"/>
      <c r="BG83" s="190"/>
      <c r="BH83" s="190"/>
      <c r="BI83" s="190"/>
      <c r="BJ83" s="190"/>
      <c r="BK83" s="190"/>
      <c r="BL83" s="190"/>
      <c r="BM83" s="190"/>
      <c r="BN83" s="190"/>
      <c r="BO83" s="190"/>
      <c r="BP83" s="190"/>
      <c r="BQ83" s="190"/>
      <c r="BR83" s="190"/>
      <c r="BS83" s="190"/>
      <c r="BT83" s="190"/>
      <c r="BU83" s="190"/>
      <c r="BV83" s="190"/>
      <c r="BW83" s="189"/>
      <c r="BX83" s="190"/>
      <c r="BY83" s="190"/>
      <c r="BZ83" s="190"/>
      <c r="CA83" s="190"/>
      <c r="CB83" s="190"/>
      <c r="CC83" s="190"/>
      <c r="CD83" s="190"/>
      <c r="CE83" s="190"/>
      <c r="CF83" s="189"/>
      <c r="CG83" s="195"/>
      <c r="CH83" s="196"/>
      <c r="CI83" s="197"/>
      <c r="CJ83" s="197"/>
      <c r="CK83" s="197"/>
      <c r="CL83" s="197"/>
      <c r="CM83" s="197"/>
      <c r="CN83" s="197"/>
      <c r="CO83" s="197"/>
      <c r="CP83" s="197"/>
      <c r="CQ83" s="198"/>
      <c r="CR83" s="199"/>
      <c r="CS83" s="200"/>
      <c r="CT83" s="190"/>
      <c r="CU83" s="190"/>
      <c r="CV83" s="190"/>
      <c r="CW83" s="190"/>
      <c r="CX83" s="190"/>
      <c r="CY83" s="190"/>
      <c r="CZ83" s="200"/>
      <c r="DA83" s="190"/>
      <c r="DB83" s="190"/>
      <c r="DC83" s="190"/>
      <c r="DD83" s="200"/>
      <c r="DE83" s="201"/>
      <c r="DF83" s="201"/>
      <c r="DG83" s="201"/>
      <c r="DH83" s="201"/>
      <c r="DI83" s="201"/>
      <c r="DJ83" s="201"/>
      <c r="DK83" s="193"/>
      <c r="DL83" s="190"/>
      <c r="DM83" s="190"/>
      <c r="DN83" s="198"/>
      <c r="DO83" s="198"/>
      <c r="DP83" s="198"/>
      <c r="DQ83" s="198"/>
      <c r="DR83" s="198"/>
      <c r="DS83" s="198"/>
      <c r="DT83" s="190"/>
      <c r="DU83" s="190"/>
      <c r="DV83" s="190"/>
      <c r="DW83" s="201"/>
      <c r="DX83" s="193"/>
      <c r="DY83" s="190"/>
      <c r="DZ83" s="200"/>
      <c r="EA83" s="190"/>
      <c r="EB83" s="190"/>
      <c r="EC83" s="202"/>
      <c r="ED83" s="200"/>
      <c r="EE83" s="202"/>
      <c r="EF83" s="202"/>
      <c r="EG83" s="202"/>
      <c r="EH83" s="202"/>
      <c r="EI83" s="203"/>
      <c r="EJ83" s="202"/>
      <c r="EK83" s="200"/>
      <c r="EL83" s="190"/>
      <c r="EM83" s="190"/>
      <c r="EN83" s="190"/>
      <c r="EO83" s="190"/>
      <c r="EP83" s="190"/>
      <c r="EQ83" s="184"/>
      <c r="ER83" s="181"/>
    </row>
    <row r="84" spans="1:148" s="179" customFormat="1" ht="64.95" customHeight="1" thickTop="1" thickBot="1">
      <c r="A84" s="163"/>
      <c r="B84" s="163"/>
      <c r="C84" s="204"/>
      <c r="D84" s="204"/>
      <c r="E84" s="204"/>
      <c r="F84" s="163"/>
      <c r="G84" s="204"/>
      <c r="H84" s="204"/>
      <c r="I84" s="204"/>
      <c r="J84" s="189"/>
      <c r="K84" s="204"/>
      <c r="L84" s="204"/>
      <c r="M84" s="221"/>
      <c r="N84" s="219"/>
      <c r="O84" s="205"/>
      <c r="P84" s="189"/>
      <c r="Q84" s="204"/>
      <c r="R84" s="204"/>
      <c r="S84" s="204"/>
      <c r="T84" s="204"/>
      <c r="U84" s="189"/>
      <c r="V84" s="204"/>
      <c r="W84" s="204"/>
      <c r="X84" s="204"/>
      <c r="Y84" s="204"/>
      <c r="Z84" s="206"/>
      <c r="AA84" s="204"/>
      <c r="AB84" s="204"/>
      <c r="AC84" s="204"/>
      <c r="AD84" s="204"/>
      <c r="AE84" s="204"/>
      <c r="AF84" s="204"/>
      <c r="AG84" s="204"/>
      <c r="AH84" s="207"/>
      <c r="AI84" s="204"/>
      <c r="AJ84" s="204"/>
      <c r="AK84" s="204"/>
      <c r="AL84" s="204"/>
      <c r="AM84" s="204"/>
      <c r="AN84" s="189"/>
      <c r="AO84" s="204"/>
      <c r="AP84" s="204"/>
      <c r="AQ84" s="189"/>
      <c r="AR84" s="208"/>
      <c r="AS84" s="208"/>
      <c r="AT84" s="189"/>
      <c r="AU84" s="204"/>
      <c r="AV84" s="204"/>
      <c r="AW84" s="204"/>
      <c r="AX84" s="204"/>
      <c r="AY84" s="204"/>
      <c r="AZ84" s="204"/>
      <c r="BA84" s="204"/>
      <c r="BB84" s="204"/>
      <c r="BC84" s="204"/>
      <c r="BD84" s="204"/>
      <c r="BE84" s="204"/>
      <c r="BF84" s="204"/>
      <c r="BG84" s="204"/>
      <c r="BH84" s="204"/>
      <c r="BI84" s="204"/>
      <c r="BJ84" s="204"/>
      <c r="BK84" s="204"/>
      <c r="BL84" s="204"/>
      <c r="BM84" s="204"/>
      <c r="BN84" s="204"/>
      <c r="BO84" s="204"/>
      <c r="BP84" s="204"/>
      <c r="BQ84" s="204"/>
      <c r="BR84" s="204"/>
      <c r="BS84" s="204"/>
      <c r="BT84" s="204"/>
      <c r="BU84" s="204"/>
      <c r="BV84" s="204"/>
      <c r="BW84" s="189"/>
      <c r="BX84" s="204"/>
      <c r="BY84" s="204"/>
      <c r="BZ84" s="204"/>
      <c r="CA84" s="204"/>
      <c r="CB84" s="204"/>
      <c r="CC84" s="204"/>
      <c r="CD84" s="204"/>
      <c r="CE84" s="204"/>
      <c r="CF84" s="189"/>
      <c r="CG84" s="209"/>
      <c r="CH84" s="210"/>
      <c r="CI84" s="211"/>
      <c r="CJ84" s="211"/>
      <c r="CK84" s="211"/>
      <c r="CL84" s="211"/>
      <c r="CM84" s="211"/>
      <c r="CN84" s="211"/>
      <c r="CO84" s="211"/>
      <c r="CP84" s="211"/>
      <c r="CQ84" s="212"/>
      <c r="CR84" s="213"/>
      <c r="CS84" s="200"/>
      <c r="CT84" s="204"/>
      <c r="CU84" s="204"/>
      <c r="CV84" s="204"/>
      <c r="CW84" s="204"/>
      <c r="CX84" s="204"/>
      <c r="CY84" s="204"/>
      <c r="CZ84" s="200"/>
      <c r="DA84" s="204"/>
      <c r="DB84" s="204"/>
      <c r="DC84" s="204"/>
      <c r="DD84" s="200"/>
      <c r="DE84" s="214"/>
      <c r="DF84" s="214"/>
      <c r="DG84" s="214"/>
      <c r="DH84" s="214"/>
      <c r="DI84" s="214"/>
      <c r="DJ84" s="214"/>
      <c r="DK84" s="207"/>
      <c r="DL84" s="204"/>
      <c r="DM84" s="204"/>
      <c r="DN84" s="212"/>
      <c r="DO84" s="212"/>
      <c r="DP84" s="212"/>
      <c r="DQ84" s="212"/>
      <c r="DR84" s="212"/>
      <c r="DS84" s="212"/>
      <c r="DT84" s="204"/>
      <c r="DU84" s="204"/>
      <c r="DV84" s="204"/>
      <c r="DW84" s="214"/>
      <c r="DX84" s="207"/>
      <c r="DY84" s="204"/>
      <c r="DZ84" s="200"/>
      <c r="EA84" s="204"/>
      <c r="EB84" s="204"/>
      <c r="EC84" s="215"/>
      <c r="ED84" s="200"/>
      <c r="EE84" s="215"/>
      <c r="EF84" s="215"/>
      <c r="EG84" s="215"/>
      <c r="EH84" s="215"/>
      <c r="EI84" s="216"/>
      <c r="EJ84" s="215"/>
      <c r="EK84" s="200"/>
      <c r="EL84" s="204"/>
      <c r="EM84" s="204"/>
      <c r="EN84" s="204"/>
      <c r="EO84" s="204"/>
      <c r="EP84" s="204"/>
      <c r="EQ84" s="184"/>
      <c r="ER84" s="181"/>
    </row>
    <row r="85" spans="1:148" s="179" customFormat="1" ht="64.95" customHeight="1" thickTop="1" thickBot="1">
      <c r="A85" s="163"/>
      <c r="B85" s="163"/>
      <c r="C85" s="190"/>
      <c r="D85" s="190"/>
      <c r="E85" s="190"/>
      <c r="F85" s="163"/>
      <c r="G85" s="190"/>
      <c r="H85" s="190"/>
      <c r="I85" s="190"/>
      <c r="J85" s="189"/>
      <c r="K85" s="190"/>
      <c r="L85" s="190"/>
      <c r="M85" s="220"/>
      <c r="N85" s="218"/>
      <c r="O85" s="191"/>
      <c r="P85" s="189"/>
      <c r="Q85" s="190"/>
      <c r="R85" s="190"/>
      <c r="S85" s="190"/>
      <c r="T85" s="190"/>
      <c r="U85" s="189"/>
      <c r="V85" s="190"/>
      <c r="W85" s="190"/>
      <c r="X85" s="190"/>
      <c r="Y85" s="190"/>
      <c r="Z85" s="192"/>
      <c r="AA85" s="190"/>
      <c r="AB85" s="190"/>
      <c r="AC85" s="190"/>
      <c r="AD85" s="190"/>
      <c r="AE85" s="190"/>
      <c r="AF85" s="190"/>
      <c r="AG85" s="190"/>
      <c r="AH85" s="193"/>
      <c r="AI85" s="190"/>
      <c r="AJ85" s="190"/>
      <c r="AK85" s="190"/>
      <c r="AL85" s="190"/>
      <c r="AM85" s="190"/>
      <c r="AN85" s="189"/>
      <c r="AO85" s="190"/>
      <c r="AP85" s="190"/>
      <c r="AQ85" s="189"/>
      <c r="AR85" s="194"/>
      <c r="AS85" s="194"/>
      <c r="AT85" s="189"/>
      <c r="AU85" s="190"/>
      <c r="AV85" s="190"/>
      <c r="AW85" s="190"/>
      <c r="AX85" s="190"/>
      <c r="AY85" s="190"/>
      <c r="AZ85" s="190"/>
      <c r="BA85" s="190"/>
      <c r="BB85" s="190"/>
      <c r="BC85" s="190"/>
      <c r="BD85" s="190"/>
      <c r="BE85" s="190"/>
      <c r="BF85" s="190"/>
      <c r="BG85" s="190"/>
      <c r="BH85" s="190"/>
      <c r="BI85" s="190"/>
      <c r="BJ85" s="190"/>
      <c r="BK85" s="190"/>
      <c r="BL85" s="190"/>
      <c r="BM85" s="190"/>
      <c r="BN85" s="190"/>
      <c r="BO85" s="190"/>
      <c r="BP85" s="190"/>
      <c r="BQ85" s="190"/>
      <c r="BR85" s="190"/>
      <c r="BS85" s="190"/>
      <c r="BT85" s="190"/>
      <c r="BU85" s="190"/>
      <c r="BV85" s="190"/>
      <c r="BW85" s="189"/>
      <c r="BX85" s="190"/>
      <c r="BY85" s="190"/>
      <c r="BZ85" s="190"/>
      <c r="CA85" s="190"/>
      <c r="CB85" s="190"/>
      <c r="CC85" s="190"/>
      <c r="CD85" s="190"/>
      <c r="CE85" s="190"/>
      <c r="CF85" s="189"/>
      <c r="CG85" s="195"/>
      <c r="CH85" s="196"/>
      <c r="CI85" s="197"/>
      <c r="CJ85" s="197"/>
      <c r="CK85" s="197"/>
      <c r="CL85" s="197"/>
      <c r="CM85" s="197"/>
      <c r="CN85" s="197"/>
      <c r="CO85" s="197"/>
      <c r="CP85" s="197"/>
      <c r="CQ85" s="198"/>
      <c r="CR85" s="199"/>
      <c r="CS85" s="200"/>
      <c r="CT85" s="190"/>
      <c r="CU85" s="190"/>
      <c r="CV85" s="190"/>
      <c r="CW85" s="190"/>
      <c r="CX85" s="190"/>
      <c r="CY85" s="190"/>
      <c r="CZ85" s="200"/>
      <c r="DA85" s="190"/>
      <c r="DB85" s="190"/>
      <c r="DC85" s="190"/>
      <c r="DD85" s="200"/>
      <c r="DE85" s="201"/>
      <c r="DF85" s="201"/>
      <c r="DG85" s="201"/>
      <c r="DH85" s="201"/>
      <c r="DI85" s="201"/>
      <c r="DJ85" s="201"/>
      <c r="DK85" s="193"/>
      <c r="DL85" s="190"/>
      <c r="DM85" s="190"/>
      <c r="DN85" s="198"/>
      <c r="DO85" s="198"/>
      <c r="DP85" s="198"/>
      <c r="DQ85" s="198"/>
      <c r="DR85" s="198"/>
      <c r="DS85" s="198"/>
      <c r="DT85" s="190"/>
      <c r="DU85" s="190"/>
      <c r="DV85" s="190"/>
      <c r="DW85" s="201"/>
      <c r="DX85" s="193"/>
      <c r="DY85" s="190"/>
      <c r="DZ85" s="200"/>
      <c r="EA85" s="190"/>
      <c r="EB85" s="190"/>
      <c r="EC85" s="202"/>
      <c r="ED85" s="200"/>
      <c r="EE85" s="202"/>
      <c r="EF85" s="202"/>
      <c r="EG85" s="202"/>
      <c r="EH85" s="202"/>
      <c r="EI85" s="203"/>
      <c r="EJ85" s="202"/>
      <c r="EK85" s="200"/>
      <c r="EL85" s="190"/>
      <c r="EM85" s="190"/>
      <c r="EN85" s="190"/>
      <c r="EO85" s="190"/>
      <c r="EP85" s="190"/>
      <c r="EQ85" s="184"/>
      <c r="ER85" s="181"/>
    </row>
    <row r="86" spans="1:148" s="179" customFormat="1" ht="64.95" customHeight="1" thickTop="1" thickBot="1">
      <c r="A86" s="163"/>
      <c r="B86" s="163"/>
      <c r="C86" s="204"/>
      <c r="D86" s="204"/>
      <c r="E86" s="204"/>
      <c r="F86" s="163"/>
      <c r="G86" s="204"/>
      <c r="H86" s="204"/>
      <c r="I86" s="204"/>
      <c r="J86" s="189"/>
      <c r="K86" s="204"/>
      <c r="L86" s="204"/>
      <c r="M86" s="221"/>
      <c r="N86" s="219"/>
      <c r="O86" s="205"/>
      <c r="P86" s="189"/>
      <c r="Q86" s="204"/>
      <c r="R86" s="204"/>
      <c r="S86" s="204"/>
      <c r="T86" s="204"/>
      <c r="U86" s="189"/>
      <c r="V86" s="204"/>
      <c r="W86" s="204"/>
      <c r="X86" s="204"/>
      <c r="Y86" s="204"/>
      <c r="Z86" s="206"/>
      <c r="AA86" s="204"/>
      <c r="AB86" s="204"/>
      <c r="AC86" s="204"/>
      <c r="AD86" s="204"/>
      <c r="AE86" s="204"/>
      <c r="AF86" s="204"/>
      <c r="AG86" s="204"/>
      <c r="AH86" s="207"/>
      <c r="AI86" s="204"/>
      <c r="AJ86" s="204"/>
      <c r="AK86" s="204"/>
      <c r="AL86" s="204"/>
      <c r="AM86" s="204"/>
      <c r="AN86" s="189"/>
      <c r="AO86" s="204"/>
      <c r="AP86" s="204"/>
      <c r="AQ86" s="189"/>
      <c r="AR86" s="208"/>
      <c r="AS86" s="208"/>
      <c r="AT86" s="189"/>
      <c r="AU86" s="204"/>
      <c r="AV86" s="204"/>
      <c r="AW86" s="204"/>
      <c r="AX86" s="204"/>
      <c r="AY86" s="204"/>
      <c r="AZ86" s="204"/>
      <c r="BA86" s="204"/>
      <c r="BB86" s="204"/>
      <c r="BC86" s="204"/>
      <c r="BD86" s="204"/>
      <c r="BE86" s="204"/>
      <c r="BF86" s="204"/>
      <c r="BG86" s="204"/>
      <c r="BH86" s="204"/>
      <c r="BI86" s="204"/>
      <c r="BJ86" s="204"/>
      <c r="BK86" s="204"/>
      <c r="BL86" s="204"/>
      <c r="BM86" s="204"/>
      <c r="BN86" s="204"/>
      <c r="BO86" s="204"/>
      <c r="BP86" s="204"/>
      <c r="BQ86" s="204"/>
      <c r="BR86" s="204"/>
      <c r="BS86" s="204"/>
      <c r="BT86" s="204"/>
      <c r="BU86" s="204"/>
      <c r="BV86" s="204"/>
      <c r="BW86" s="189"/>
      <c r="BX86" s="204"/>
      <c r="BY86" s="204"/>
      <c r="BZ86" s="204"/>
      <c r="CA86" s="204"/>
      <c r="CB86" s="204"/>
      <c r="CC86" s="204"/>
      <c r="CD86" s="204"/>
      <c r="CE86" s="204"/>
      <c r="CF86" s="189"/>
      <c r="CG86" s="209"/>
      <c r="CH86" s="210"/>
      <c r="CI86" s="211"/>
      <c r="CJ86" s="211"/>
      <c r="CK86" s="211"/>
      <c r="CL86" s="211"/>
      <c r="CM86" s="211"/>
      <c r="CN86" s="211"/>
      <c r="CO86" s="211"/>
      <c r="CP86" s="211"/>
      <c r="CQ86" s="212"/>
      <c r="CR86" s="213"/>
      <c r="CS86" s="200"/>
      <c r="CT86" s="204"/>
      <c r="CU86" s="204"/>
      <c r="CV86" s="204"/>
      <c r="CW86" s="204"/>
      <c r="CX86" s="204"/>
      <c r="CY86" s="204"/>
      <c r="CZ86" s="200"/>
      <c r="DA86" s="204"/>
      <c r="DB86" s="204"/>
      <c r="DC86" s="204"/>
      <c r="DD86" s="200"/>
      <c r="DE86" s="214"/>
      <c r="DF86" s="214"/>
      <c r="DG86" s="214"/>
      <c r="DH86" s="214"/>
      <c r="DI86" s="214"/>
      <c r="DJ86" s="214"/>
      <c r="DK86" s="207"/>
      <c r="DL86" s="204"/>
      <c r="DM86" s="204"/>
      <c r="DN86" s="212"/>
      <c r="DO86" s="212"/>
      <c r="DP86" s="212"/>
      <c r="DQ86" s="212"/>
      <c r="DR86" s="212"/>
      <c r="DS86" s="212"/>
      <c r="DT86" s="204"/>
      <c r="DU86" s="204"/>
      <c r="DV86" s="204"/>
      <c r="DW86" s="214"/>
      <c r="DX86" s="207"/>
      <c r="DY86" s="204"/>
      <c r="DZ86" s="200"/>
      <c r="EA86" s="204"/>
      <c r="EB86" s="204"/>
      <c r="EC86" s="215"/>
      <c r="ED86" s="200"/>
      <c r="EE86" s="215"/>
      <c r="EF86" s="215"/>
      <c r="EG86" s="215"/>
      <c r="EH86" s="215"/>
      <c r="EI86" s="216"/>
      <c r="EJ86" s="215"/>
      <c r="EK86" s="200"/>
      <c r="EL86" s="204"/>
      <c r="EM86" s="204"/>
      <c r="EN86" s="204"/>
      <c r="EO86" s="204"/>
      <c r="EP86" s="204"/>
      <c r="EQ86" s="184"/>
      <c r="ER86" s="181"/>
    </row>
    <row r="87" spans="1:148" s="179" customFormat="1" ht="64.95" customHeight="1" thickTop="1" thickBot="1">
      <c r="A87" s="163"/>
      <c r="B87" s="163"/>
      <c r="C87" s="190"/>
      <c r="D87" s="190"/>
      <c r="E87" s="190"/>
      <c r="F87" s="163"/>
      <c r="G87" s="190"/>
      <c r="H87" s="190"/>
      <c r="I87" s="190"/>
      <c r="J87" s="189"/>
      <c r="K87" s="190"/>
      <c r="L87" s="190"/>
      <c r="M87" s="220"/>
      <c r="N87" s="218"/>
      <c r="O87" s="191"/>
      <c r="P87" s="189"/>
      <c r="Q87" s="190"/>
      <c r="R87" s="190"/>
      <c r="S87" s="190"/>
      <c r="T87" s="190"/>
      <c r="U87" s="189"/>
      <c r="V87" s="190"/>
      <c r="W87" s="190"/>
      <c r="X87" s="190"/>
      <c r="Y87" s="190"/>
      <c r="Z87" s="192"/>
      <c r="AA87" s="190"/>
      <c r="AB87" s="190"/>
      <c r="AC87" s="190"/>
      <c r="AD87" s="190"/>
      <c r="AE87" s="190"/>
      <c r="AF87" s="190"/>
      <c r="AG87" s="190"/>
      <c r="AH87" s="193"/>
      <c r="AI87" s="190"/>
      <c r="AJ87" s="190"/>
      <c r="AK87" s="190"/>
      <c r="AL87" s="190"/>
      <c r="AM87" s="190"/>
      <c r="AN87" s="189"/>
      <c r="AO87" s="190"/>
      <c r="AP87" s="190"/>
      <c r="AQ87" s="189"/>
      <c r="AR87" s="194"/>
      <c r="AS87" s="194"/>
      <c r="AT87" s="189"/>
      <c r="AU87" s="190"/>
      <c r="AV87" s="190"/>
      <c r="AW87" s="190"/>
      <c r="AX87" s="190"/>
      <c r="AY87" s="190"/>
      <c r="AZ87" s="190"/>
      <c r="BA87" s="190"/>
      <c r="BB87" s="190"/>
      <c r="BC87" s="190"/>
      <c r="BD87" s="190"/>
      <c r="BE87" s="190"/>
      <c r="BF87" s="190"/>
      <c r="BG87" s="190"/>
      <c r="BH87" s="190"/>
      <c r="BI87" s="190"/>
      <c r="BJ87" s="190"/>
      <c r="BK87" s="190"/>
      <c r="BL87" s="190"/>
      <c r="BM87" s="190"/>
      <c r="BN87" s="190"/>
      <c r="BO87" s="190"/>
      <c r="BP87" s="190"/>
      <c r="BQ87" s="190"/>
      <c r="BR87" s="190"/>
      <c r="BS87" s="190"/>
      <c r="BT87" s="190"/>
      <c r="BU87" s="190"/>
      <c r="BV87" s="190"/>
      <c r="BW87" s="189"/>
      <c r="BX87" s="190"/>
      <c r="BY87" s="190"/>
      <c r="BZ87" s="190"/>
      <c r="CA87" s="190"/>
      <c r="CB87" s="190"/>
      <c r="CC87" s="190"/>
      <c r="CD87" s="190"/>
      <c r="CE87" s="190"/>
      <c r="CF87" s="189"/>
      <c r="CG87" s="195"/>
      <c r="CH87" s="196"/>
      <c r="CI87" s="197"/>
      <c r="CJ87" s="197"/>
      <c r="CK87" s="197"/>
      <c r="CL87" s="197"/>
      <c r="CM87" s="197"/>
      <c r="CN87" s="197"/>
      <c r="CO87" s="197"/>
      <c r="CP87" s="197"/>
      <c r="CQ87" s="198"/>
      <c r="CR87" s="199"/>
      <c r="CS87" s="200"/>
      <c r="CT87" s="190"/>
      <c r="CU87" s="190"/>
      <c r="CV87" s="190"/>
      <c r="CW87" s="190"/>
      <c r="CX87" s="190"/>
      <c r="CY87" s="190"/>
      <c r="CZ87" s="200"/>
      <c r="DA87" s="190"/>
      <c r="DB87" s="190"/>
      <c r="DC87" s="190"/>
      <c r="DD87" s="200"/>
      <c r="DE87" s="201"/>
      <c r="DF87" s="201"/>
      <c r="DG87" s="201"/>
      <c r="DH87" s="201"/>
      <c r="DI87" s="201"/>
      <c r="DJ87" s="201"/>
      <c r="DK87" s="193"/>
      <c r="DL87" s="190"/>
      <c r="DM87" s="190"/>
      <c r="DN87" s="198"/>
      <c r="DO87" s="198"/>
      <c r="DP87" s="198"/>
      <c r="DQ87" s="198"/>
      <c r="DR87" s="198"/>
      <c r="DS87" s="198"/>
      <c r="DT87" s="190"/>
      <c r="DU87" s="190"/>
      <c r="DV87" s="190"/>
      <c r="DW87" s="201"/>
      <c r="DX87" s="193"/>
      <c r="DY87" s="190"/>
      <c r="DZ87" s="200"/>
      <c r="EA87" s="190"/>
      <c r="EB87" s="190"/>
      <c r="EC87" s="202"/>
      <c r="ED87" s="200"/>
      <c r="EE87" s="202"/>
      <c r="EF87" s="202"/>
      <c r="EG87" s="202"/>
      <c r="EH87" s="202"/>
      <c r="EI87" s="203"/>
      <c r="EJ87" s="202"/>
      <c r="EK87" s="200"/>
      <c r="EL87" s="190"/>
      <c r="EM87" s="190"/>
      <c r="EN87" s="190"/>
      <c r="EO87" s="190"/>
      <c r="EP87" s="190"/>
      <c r="EQ87" s="184"/>
      <c r="ER87" s="181"/>
    </row>
    <row r="88" spans="1:148" s="179" customFormat="1" ht="64.95" customHeight="1" thickTop="1" thickBot="1">
      <c r="A88" s="163"/>
      <c r="B88" s="163"/>
      <c r="C88" s="204"/>
      <c r="D88" s="204"/>
      <c r="E88" s="204"/>
      <c r="F88" s="163"/>
      <c r="G88" s="204"/>
      <c r="H88" s="204"/>
      <c r="I88" s="204"/>
      <c r="J88" s="189"/>
      <c r="K88" s="204"/>
      <c r="L88" s="204"/>
      <c r="M88" s="221"/>
      <c r="N88" s="219"/>
      <c r="O88" s="205"/>
      <c r="P88" s="189"/>
      <c r="Q88" s="204"/>
      <c r="R88" s="204"/>
      <c r="S88" s="204"/>
      <c r="T88" s="204"/>
      <c r="U88" s="189"/>
      <c r="V88" s="204"/>
      <c r="W88" s="204"/>
      <c r="X88" s="204"/>
      <c r="Y88" s="204"/>
      <c r="Z88" s="206"/>
      <c r="AA88" s="204"/>
      <c r="AB88" s="204"/>
      <c r="AC88" s="204"/>
      <c r="AD88" s="204"/>
      <c r="AE88" s="204"/>
      <c r="AF88" s="204"/>
      <c r="AG88" s="204"/>
      <c r="AH88" s="207"/>
      <c r="AI88" s="204"/>
      <c r="AJ88" s="204"/>
      <c r="AK88" s="204"/>
      <c r="AL88" s="204"/>
      <c r="AM88" s="204"/>
      <c r="AN88" s="189"/>
      <c r="AO88" s="204"/>
      <c r="AP88" s="204"/>
      <c r="AQ88" s="189"/>
      <c r="AR88" s="208"/>
      <c r="AS88" s="208"/>
      <c r="AT88" s="189"/>
      <c r="AU88" s="204"/>
      <c r="AV88" s="204"/>
      <c r="AW88" s="204"/>
      <c r="AX88" s="204"/>
      <c r="AY88" s="204"/>
      <c r="AZ88" s="204"/>
      <c r="BA88" s="204"/>
      <c r="BB88" s="204"/>
      <c r="BC88" s="204"/>
      <c r="BD88" s="204"/>
      <c r="BE88" s="204"/>
      <c r="BF88" s="204"/>
      <c r="BG88" s="204"/>
      <c r="BH88" s="204"/>
      <c r="BI88" s="204"/>
      <c r="BJ88" s="204"/>
      <c r="BK88" s="204"/>
      <c r="BL88" s="204"/>
      <c r="BM88" s="204"/>
      <c r="BN88" s="204"/>
      <c r="BO88" s="204"/>
      <c r="BP88" s="204"/>
      <c r="BQ88" s="204"/>
      <c r="BR88" s="204"/>
      <c r="BS88" s="204"/>
      <c r="BT88" s="204"/>
      <c r="BU88" s="204"/>
      <c r="BV88" s="204"/>
      <c r="BW88" s="189"/>
      <c r="BX88" s="204"/>
      <c r="BY88" s="204"/>
      <c r="BZ88" s="204"/>
      <c r="CA88" s="204"/>
      <c r="CB88" s="204"/>
      <c r="CC88" s="204"/>
      <c r="CD88" s="204"/>
      <c r="CE88" s="204"/>
      <c r="CF88" s="189"/>
      <c r="CG88" s="209"/>
      <c r="CH88" s="210"/>
      <c r="CI88" s="211"/>
      <c r="CJ88" s="211"/>
      <c r="CK88" s="211"/>
      <c r="CL88" s="211"/>
      <c r="CM88" s="211"/>
      <c r="CN88" s="211"/>
      <c r="CO88" s="211"/>
      <c r="CP88" s="211"/>
      <c r="CQ88" s="212"/>
      <c r="CR88" s="213"/>
      <c r="CS88" s="200"/>
      <c r="CT88" s="204"/>
      <c r="CU88" s="204"/>
      <c r="CV88" s="204"/>
      <c r="CW88" s="204"/>
      <c r="CX88" s="204"/>
      <c r="CY88" s="204"/>
      <c r="CZ88" s="200"/>
      <c r="DA88" s="204"/>
      <c r="DB88" s="204"/>
      <c r="DC88" s="204"/>
      <c r="DD88" s="200"/>
      <c r="DE88" s="214"/>
      <c r="DF88" s="214"/>
      <c r="DG88" s="214"/>
      <c r="DH88" s="214"/>
      <c r="DI88" s="214"/>
      <c r="DJ88" s="214"/>
      <c r="DK88" s="207"/>
      <c r="DL88" s="204"/>
      <c r="DM88" s="204"/>
      <c r="DN88" s="212"/>
      <c r="DO88" s="212"/>
      <c r="DP88" s="212"/>
      <c r="DQ88" s="212"/>
      <c r="DR88" s="212"/>
      <c r="DS88" s="212"/>
      <c r="DT88" s="204"/>
      <c r="DU88" s="204"/>
      <c r="DV88" s="204"/>
      <c r="DW88" s="214"/>
      <c r="DX88" s="207"/>
      <c r="DY88" s="204"/>
      <c r="DZ88" s="200"/>
      <c r="EA88" s="204"/>
      <c r="EB88" s="204"/>
      <c r="EC88" s="215"/>
      <c r="ED88" s="200"/>
      <c r="EE88" s="215"/>
      <c r="EF88" s="215"/>
      <c r="EG88" s="215"/>
      <c r="EH88" s="215"/>
      <c r="EI88" s="216"/>
      <c r="EJ88" s="215"/>
      <c r="EK88" s="200"/>
      <c r="EL88" s="204"/>
      <c r="EM88" s="204"/>
      <c r="EN88" s="204"/>
      <c r="EO88" s="204"/>
      <c r="EP88" s="204"/>
      <c r="EQ88" s="184"/>
      <c r="ER88" s="181"/>
    </row>
    <row r="89" spans="1:148" s="179" customFormat="1" ht="64.95" customHeight="1" thickTop="1" thickBot="1">
      <c r="A89" s="163"/>
      <c r="B89" s="163"/>
      <c r="C89" s="188"/>
      <c r="D89" s="188"/>
      <c r="E89" s="188"/>
      <c r="F89" s="163"/>
      <c r="G89" s="188"/>
      <c r="H89" s="188"/>
      <c r="I89" s="188"/>
      <c r="J89" s="189"/>
      <c r="K89" s="190"/>
      <c r="L89" s="190"/>
      <c r="M89" s="220"/>
      <c r="N89" s="218"/>
      <c r="O89" s="191"/>
      <c r="P89" s="189"/>
      <c r="Q89" s="190"/>
      <c r="R89" s="190"/>
      <c r="S89" s="190"/>
      <c r="T89" s="190"/>
      <c r="U89" s="189"/>
      <c r="V89" s="190"/>
      <c r="W89" s="190"/>
      <c r="X89" s="190"/>
      <c r="Y89" s="190"/>
      <c r="Z89" s="192"/>
      <c r="AA89" s="190"/>
      <c r="AB89" s="190"/>
      <c r="AC89" s="190"/>
      <c r="AD89" s="190"/>
      <c r="AE89" s="190"/>
      <c r="AF89" s="190"/>
      <c r="AG89" s="190"/>
      <c r="AH89" s="193"/>
      <c r="AI89" s="190"/>
      <c r="AJ89" s="190"/>
      <c r="AK89" s="190"/>
      <c r="AL89" s="190"/>
      <c r="AM89" s="190"/>
      <c r="AN89" s="189"/>
      <c r="AO89" s="190"/>
      <c r="AP89" s="190"/>
      <c r="AQ89" s="189"/>
      <c r="AR89" s="194"/>
      <c r="AS89" s="194"/>
      <c r="AT89" s="189"/>
      <c r="AU89" s="190"/>
      <c r="AV89" s="190"/>
      <c r="AW89" s="190"/>
      <c r="AX89" s="190"/>
      <c r="AY89" s="190"/>
      <c r="AZ89" s="190"/>
      <c r="BA89" s="190"/>
      <c r="BB89" s="190"/>
      <c r="BC89" s="190"/>
      <c r="BD89" s="190"/>
      <c r="BE89" s="190"/>
      <c r="BF89" s="190"/>
      <c r="BG89" s="190"/>
      <c r="BH89" s="190"/>
      <c r="BI89" s="190"/>
      <c r="BJ89" s="190"/>
      <c r="BK89" s="190"/>
      <c r="BL89" s="190"/>
      <c r="BM89" s="190"/>
      <c r="BN89" s="190"/>
      <c r="BO89" s="190"/>
      <c r="BP89" s="190"/>
      <c r="BQ89" s="190"/>
      <c r="BR89" s="190"/>
      <c r="BS89" s="190"/>
      <c r="BT89" s="190"/>
      <c r="BU89" s="190"/>
      <c r="BV89" s="190"/>
      <c r="BW89" s="189"/>
      <c r="BX89" s="190"/>
      <c r="BY89" s="190"/>
      <c r="BZ89" s="190"/>
      <c r="CA89" s="190"/>
      <c r="CB89" s="190"/>
      <c r="CC89" s="190"/>
      <c r="CD89" s="190"/>
      <c r="CE89" s="190"/>
      <c r="CF89" s="189"/>
      <c r="CG89" s="195"/>
      <c r="CH89" s="196"/>
      <c r="CI89" s="197"/>
      <c r="CJ89" s="197"/>
      <c r="CK89" s="197"/>
      <c r="CL89" s="197"/>
      <c r="CM89" s="197"/>
      <c r="CN89" s="197"/>
      <c r="CO89" s="197"/>
      <c r="CP89" s="197"/>
      <c r="CQ89" s="198"/>
      <c r="CR89" s="199"/>
      <c r="CS89" s="200"/>
      <c r="CT89" s="190"/>
      <c r="CU89" s="190"/>
      <c r="CV89" s="190"/>
      <c r="CW89" s="190"/>
      <c r="CX89" s="190"/>
      <c r="CY89" s="190"/>
      <c r="CZ89" s="200"/>
      <c r="DA89" s="190"/>
      <c r="DB89" s="190"/>
      <c r="DC89" s="190"/>
      <c r="DD89" s="200"/>
      <c r="DE89" s="201"/>
      <c r="DF89" s="201"/>
      <c r="DG89" s="201"/>
      <c r="DH89" s="201"/>
      <c r="DI89" s="201"/>
      <c r="DJ89" s="201"/>
      <c r="DK89" s="193"/>
      <c r="DL89" s="190"/>
      <c r="DM89" s="190"/>
      <c r="DN89" s="198"/>
      <c r="DO89" s="198"/>
      <c r="DP89" s="198"/>
      <c r="DQ89" s="198"/>
      <c r="DR89" s="198"/>
      <c r="DS89" s="198"/>
      <c r="DT89" s="190"/>
      <c r="DU89" s="190"/>
      <c r="DV89" s="190"/>
      <c r="DW89" s="201"/>
      <c r="DX89" s="193"/>
      <c r="DY89" s="190"/>
      <c r="DZ89" s="200"/>
      <c r="EA89" s="190"/>
      <c r="EB89" s="190"/>
      <c r="EC89" s="202"/>
      <c r="ED89" s="200"/>
      <c r="EE89" s="202"/>
      <c r="EF89" s="202"/>
      <c r="EG89" s="202"/>
      <c r="EH89" s="202"/>
      <c r="EI89" s="203"/>
      <c r="EJ89" s="202"/>
      <c r="EK89" s="200"/>
      <c r="EL89" s="190"/>
      <c r="EM89" s="190"/>
      <c r="EN89" s="190"/>
      <c r="EO89" s="190"/>
      <c r="EP89" s="190"/>
      <c r="EQ89" s="184"/>
      <c r="ER89" s="181"/>
    </row>
    <row r="90" spans="1:148" s="179" customFormat="1" ht="64.95" customHeight="1" thickTop="1" thickBot="1">
      <c r="A90" s="163"/>
      <c r="B90" s="163"/>
      <c r="C90" s="204"/>
      <c r="D90" s="204"/>
      <c r="E90" s="204"/>
      <c r="F90" s="163"/>
      <c r="G90" s="204"/>
      <c r="H90" s="204"/>
      <c r="I90" s="204"/>
      <c r="J90" s="189"/>
      <c r="K90" s="204"/>
      <c r="L90" s="204"/>
      <c r="M90" s="221"/>
      <c r="N90" s="219"/>
      <c r="O90" s="205"/>
      <c r="P90" s="189"/>
      <c r="Q90" s="204"/>
      <c r="R90" s="204"/>
      <c r="S90" s="204"/>
      <c r="T90" s="204"/>
      <c r="U90" s="189"/>
      <c r="V90" s="204"/>
      <c r="W90" s="204"/>
      <c r="X90" s="204"/>
      <c r="Y90" s="204"/>
      <c r="Z90" s="206"/>
      <c r="AA90" s="204"/>
      <c r="AB90" s="204"/>
      <c r="AC90" s="204"/>
      <c r="AD90" s="204"/>
      <c r="AE90" s="204"/>
      <c r="AF90" s="204"/>
      <c r="AG90" s="204"/>
      <c r="AH90" s="207"/>
      <c r="AI90" s="204"/>
      <c r="AJ90" s="204"/>
      <c r="AK90" s="204"/>
      <c r="AL90" s="204"/>
      <c r="AM90" s="204"/>
      <c r="AN90" s="189"/>
      <c r="AO90" s="204"/>
      <c r="AP90" s="204"/>
      <c r="AQ90" s="189"/>
      <c r="AR90" s="208"/>
      <c r="AS90" s="208"/>
      <c r="AT90" s="189"/>
      <c r="AU90" s="204"/>
      <c r="AV90" s="204"/>
      <c r="AW90" s="204"/>
      <c r="AX90" s="204"/>
      <c r="AY90" s="204"/>
      <c r="AZ90" s="204"/>
      <c r="BA90" s="204"/>
      <c r="BB90" s="204"/>
      <c r="BC90" s="204"/>
      <c r="BD90" s="204"/>
      <c r="BE90" s="204"/>
      <c r="BF90" s="204"/>
      <c r="BG90" s="204"/>
      <c r="BH90" s="204"/>
      <c r="BI90" s="204"/>
      <c r="BJ90" s="204"/>
      <c r="BK90" s="204"/>
      <c r="BL90" s="204"/>
      <c r="BM90" s="204"/>
      <c r="BN90" s="204"/>
      <c r="BO90" s="204"/>
      <c r="BP90" s="204"/>
      <c r="BQ90" s="204"/>
      <c r="BR90" s="204"/>
      <c r="BS90" s="204"/>
      <c r="BT90" s="204"/>
      <c r="BU90" s="204"/>
      <c r="BV90" s="204"/>
      <c r="BW90" s="189"/>
      <c r="BX90" s="204"/>
      <c r="BY90" s="204"/>
      <c r="BZ90" s="204"/>
      <c r="CA90" s="204"/>
      <c r="CB90" s="204"/>
      <c r="CC90" s="204"/>
      <c r="CD90" s="204"/>
      <c r="CE90" s="204"/>
      <c r="CF90" s="189"/>
      <c r="CG90" s="209"/>
      <c r="CH90" s="210"/>
      <c r="CI90" s="211"/>
      <c r="CJ90" s="211"/>
      <c r="CK90" s="211"/>
      <c r="CL90" s="211"/>
      <c r="CM90" s="211"/>
      <c r="CN90" s="211"/>
      <c r="CO90" s="211"/>
      <c r="CP90" s="211"/>
      <c r="CQ90" s="212"/>
      <c r="CR90" s="213"/>
      <c r="CS90" s="200"/>
      <c r="CT90" s="204"/>
      <c r="CU90" s="204"/>
      <c r="CV90" s="204"/>
      <c r="CW90" s="204"/>
      <c r="CX90" s="204"/>
      <c r="CY90" s="204"/>
      <c r="CZ90" s="200"/>
      <c r="DA90" s="204"/>
      <c r="DB90" s="204"/>
      <c r="DC90" s="204"/>
      <c r="DD90" s="200"/>
      <c r="DE90" s="214"/>
      <c r="DF90" s="214"/>
      <c r="DG90" s="214"/>
      <c r="DH90" s="214"/>
      <c r="DI90" s="214"/>
      <c r="DJ90" s="214"/>
      <c r="DK90" s="207"/>
      <c r="DL90" s="204"/>
      <c r="DM90" s="204"/>
      <c r="DN90" s="212"/>
      <c r="DO90" s="212"/>
      <c r="DP90" s="212"/>
      <c r="DQ90" s="212"/>
      <c r="DR90" s="212"/>
      <c r="DS90" s="212"/>
      <c r="DT90" s="204"/>
      <c r="DU90" s="204"/>
      <c r="DV90" s="204"/>
      <c r="DW90" s="214"/>
      <c r="DX90" s="207"/>
      <c r="DY90" s="204"/>
      <c r="DZ90" s="200"/>
      <c r="EA90" s="204"/>
      <c r="EB90" s="204"/>
      <c r="EC90" s="215"/>
      <c r="ED90" s="200"/>
      <c r="EE90" s="215"/>
      <c r="EF90" s="215"/>
      <c r="EG90" s="215"/>
      <c r="EH90" s="215"/>
      <c r="EI90" s="216"/>
      <c r="EJ90" s="215"/>
      <c r="EK90" s="200"/>
      <c r="EL90" s="204"/>
      <c r="EM90" s="204"/>
      <c r="EN90" s="204"/>
      <c r="EO90" s="204"/>
      <c r="EP90" s="204"/>
      <c r="EQ90" s="184"/>
      <c r="ER90" s="181"/>
    </row>
    <row r="91" spans="1:148" s="179" customFormat="1" ht="64.95" customHeight="1" thickTop="1" thickBot="1">
      <c r="A91" s="163"/>
      <c r="B91" s="163"/>
      <c r="C91" s="190"/>
      <c r="D91" s="190"/>
      <c r="E91" s="190"/>
      <c r="F91" s="163"/>
      <c r="G91" s="190"/>
      <c r="H91" s="190"/>
      <c r="I91" s="190"/>
      <c r="J91" s="189"/>
      <c r="K91" s="190"/>
      <c r="L91" s="190"/>
      <c r="M91" s="220"/>
      <c r="N91" s="218"/>
      <c r="O91" s="191"/>
      <c r="P91" s="189"/>
      <c r="Q91" s="190"/>
      <c r="R91" s="190"/>
      <c r="S91" s="190"/>
      <c r="T91" s="190"/>
      <c r="U91" s="189"/>
      <c r="V91" s="190"/>
      <c r="W91" s="190"/>
      <c r="X91" s="190"/>
      <c r="Y91" s="190"/>
      <c r="Z91" s="192"/>
      <c r="AA91" s="190"/>
      <c r="AB91" s="190"/>
      <c r="AC91" s="190"/>
      <c r="AD91" s="190"/>
      <c r="AE91" s="190"/>
      <c r="AF91" s="190"/>
      <c r="AG91" s="190"/>
      <c r="AH91" s="193"/>
      <c r="AI91" s="190"/>
      <c r="AJ91" s="190"/>
      <c r="AK91" s="190"/>
      <c r="AL91" s="190"/>
      <c r="AM91" s="190"/>
      <c r="AN91" s="189"/>
      <c r="AO91" s="190"/>
      <c r="AP91" s="190"/>
      <c r="AQ91" s="189"/>
      <c r="AR91" s="194"/>
      <c r="AS91" s="194"/>
      <c r="AT91" s="189"/>
      <c r="AU91" s="190"/>
      <c r="AV91" s="190"/>
      <c r="AW91" s="190"/>
      <c r="AX91" s="190"/>
      <c r="AY91" s="190"/>
      <c r="AZ91" s="190"/>
      <c r="BA91" s="190"/>
      <c r="BB91" s="190"/>
      <c r="BC91" s="190"/>
      <c r="BD91" s="190"/>
      <c r="BE91" s="190"/>
      <c r="BF91" s="190"/>
      <c r="BG91" s="190"/>
      <c r="BH91" s="190"/>
      <c r="BI91" s="190"/>
      <c r="BJ91" s="190"/>
      <c r="BK91" s="190"/>
      <c r="BL91" s="190"/>
      <c r="BM91" s="190"/>
      <c r="BN91" s="190"/>
      <c r="BO91" s="190"/>
      <c r="BP91" s="190"/>
      <c r="BQ91" s="190"/>
      <c r="BR91" s="190"/>
      <c r="BS91" s="190"/>
      <c r="BT91" s="190"/>
      <c r="BU91" s="190"/>
      <c r="BV91" s="190"/>
      <c r="BW91" s="189"/>
      <c r="BX91" s="190"/>
      <c r="BY91" s="190"/>
      <c r="BZ91" s="190"/>
      <c r="CA91" s="190"/>
      <c r="CB91" s="190"/>
      <c r="CC91" s="190"/>
      <c r="CD91" s="190"/>
      <c r="CE91" s="190"/>
      <c r="CF91" s="189"/>
      <c r="CG91" s="195"/>
      <c r="CH91" s="196"/>
      <c r="CI91" s="197"/>
      <c r="CJ91" s="197"/>
      <c r="CK91" s="197"/>
      <c r="CL91" s="197"/>
      <c r="CM91" s="197"/>
      <c r="CN91" s="197"/>
      <c r="CO91" s="197"/>
      <c r="CP91" s="197"/>
      <c r="CQ91" s="198"/>
      <c r="CR91" s="199"/>
      <c r="CS91" s="200"/>
      <c r="CT91" s="190"/>
      <c r="CU91" s="190"/>
      <c r="CV91" s="190"/>
      <c r="CW91" s="190"/>
      <c r="CX91" s="190"/>
      <c r="CY91" s="190"/>
      <c r="CZ91" s="200"/>
      <c r="DA91" s="190"/>
      <c r="DB91" s="190"/>
      <c r="DC91" s="190"/>
      <c r="DD91" s="200"/>
      <c r="DE91" s="201"/>
      <c r="DF91" s="201"/>
      <c r="DG91" s="201"/>
      <c r="DH91" s="201"/>
      <c r="DI91" s="201"/>
      <c r="DJ91" s="201"/>
      <c r="DK91" s="193"/>
      <c r="DL91" s="190"/>
      <c r="DM91" s="190"/>
      <c r="DN91" s="198"/>
      <c r="DO91" s="198"/>
      <c r="DP91" s="198"/>
      <c r="DQ91" s="198"/>
      <c r="DR91" s="198"/>
      <c r="DS91" s="198"/>
      <c r="DT91" s="190"/>
      <c r="DU91" s="190"/>
      <c r="DV91" s="190"/>
      <c r="DW91" s="201"/>
      <c r="DX91" s="193"/>
      <c r="DY91" s="190"/>
      <c r="DZ91" s="200"/>
      <c r="EA91" s="190"/>
      <c r="EB91" s="190"/>
      <c r="EC91" s="202"/>
      <c r="ED91" s="200"/>
      <c r="EE91" s="202"/>
      <c r="EF91" s="202"/>
      <c r="EG91" s="202"/>
      <c r="EH91" s="202"/>
      <c r="EI91" s="203"/>
      <c r="EJ91" s="202"/>
      <c r="EK91" s="200"/>
      <c r="EL91" s="190"/>
      <c r="EM91" s="190"/>
      <c r="EN91" s="190"/>
      <c r="EO91" s="190"/>
      <c r="EP91" s="190"/>
      <c r="EQ91" s="184"/>
      <c r="ER91" s="181"/>
    </row>
    <row r="92" spans="1:148" s="179" customFormat="1" ht="64.95" customHeight="1" thickTop="1" thickBot="1">
      <c r="A92" s="163"/>
      <c r="B92" s="163"/>
      <c r="C92" s="204"/>
      <c r="D92" s="204"/>
      <c r="E92" s="204"/>
      <c r="F92" s="163"/>
      <c r="G92" s="204"/>
      <c r="H92" s="204"/>
      <c r="I92" s="204"/>
      <c r="J92" s="189"/>
      <c r="K92" s="204"/>
      <c r="L92" s="204"/>
      <c r="M92" s="221"/>
      <c r="N92" s="219"/>
      <c r="O92" s="205"/>
      <c r="P92" s="189"/>
      <c r="Q92" s="204"/>
      <c r="R92" s="204"/>
      <c r="S92" s="204"/>
      <c r="T92" s="204"/>
      <c r="U92" s="189"/>
      <c r="V92" s="204"/>
      <c r="W92" s="204"/>
      <c r="X92" s="204"/>
      <c r="Y92" s="204"/>
      <c r="Z92" s="206"/>
      <c r="AA92" s="204"/>
      <c r="AB92" s="204"/>
      <c r="AC92" s="204"/>
      <c r="AD92" s="204"/>
      <c r="AE92" s="204"/>
      <c r="AF92" s="204"/>
      <c r="AG92" s="204"/>
      <c r="AH92" s="207"/>
      <c r="AI92" s="204"/>
      <c r="AJ92" s="204"/>
      <c r="AK92" s="204"/>
      <c r="AL92" s="204"/>
      <c r="AM92" s="204"/>
      <c r="AN92" s="189"/>
      <c r="AO92" s="204"/>
      <c r="AP92" s="204"/>
      <c r="AQ92" s="189"/>
      <c r="AR92" s="208"/>
      <c r="AS92" s="208"/>
      <c r="AT92" s="189"/>
      <c r="AU92" s="204"/>
      <c r="AV92" s="204"/>
      <c r="AW92" s="204"/>
      <c r="AX92" s="204"/>
      <c r="AY92" s="204"/>
      <c r="AZ92" s="204"/>
      <c r="BA92" s="204"/>
      <c r="BB92" s="204"/>
      <c r="BC92" s="204"/>
      <c r="BD92" s="204"/>
      <c r="BE92" s="204"/>
      <c r="BF92" s="204"/>
      <c r="BG92" s="204"/>
      <c r="BH92" s="204"/>
      <c r="BI92" s="204"/>
      <c r="BJ92" s="204"/>
      <c r="BK92" s="204"/>
      <c r="BL92" s="204"/>
      <c r="BM92" s="204"/>
      <c r="BN92" s="204"/>
      <c r="BO92" s="204"/>
      <c r="BP92" s="204"/>
      <c r="BQ92" s="204"/>
      <c r="BR92" s="204"/>
      <c r="BS92" s="204"/>
      <c r="BT92" s="204"/>
      <c r="BU92" s="204"/>
      <c r="BV92" s="204"/>
      <c r="BW92" s="189"/>
      <c r="BX92" s="204"/>
      <c r="BY92" s="204"/>
      <c r="BZ92" s="204"/>
      <c r="CA92" s="204"/>
      <c r="CB92" s="204"/>
      <c r="CC92" s="204"/>
      <c r="CD92" s="204"/>
      <c r="CE92" s="204"/>
      <c r="CF92" s="189"/>
      <c r="CG92" s="209"/>
      <c r="CH92" s="210"/>
      <c r="CI92" s="211"/>
      <c r="CJ92" s="211"/>
      <c r="CK92" s="211"/>
      <c r="CL92" s="211"/>
      <c r="CM92" s="211"/>
      <c r="CN92" s="211"/>
      <c r="CO92" s="211"/>
      <c r="CP92" s="211"/>
      <c r="CQ92" s="212"/>
      <c r="CR92" s="213"/>
      <c r="CS92" s="200"/>
      <c r="CT92" s="204"/>
      <c r="CU92" s="204"/>
      <c r="CV92" s="204"/>
      <c r="CW92" s="204"/>
      <c r="CX92" s="204"/>
      <c r="CY92" s="204"/>
      <c r="CZ92" s="200"/>
      <c r="DA92" s="204"/>
      <c r="DB92" s="204"/>
      <c r="DC92" s="204"/>
      <c r="DD92" s="200"/>
      <c r="DE92" s="214"/>
      <c r="DF92" s="214"/>
      <c r="DG92" s="214"/>
      <c r="DH92" s="214"/>
      <c r="DI92" s="214"/>
      <c r="DJ92" s="214"/>
      <c r="DK92" s="207"/>
      <c r="DL92" s="204"/>
      <c r="DM92" s="204"/>
      <c r="DN92" s="212"/>
      <c r="DO92" s="212"/>
      <c r="DP92" s="212"/>
      <c r="DQ92" s="212"/>
      <c r="DR92" s="212"/>
      <c r="DS92" s="212"/>
      <c r="DT92" s="204"/>
      <c r="DU92" s="204"/>
      <c r="DV92" s="204"/>
      <c r="DW92" s="214"/>
      <c r="DX92" s="207"/>
      <c r="DY92" s="204"/>
      <c r="DZ92" s="200"/>
      <c r="EA92" s="204"/>
      <c r="EB92" s="204"/>
      <c r="EC92" s="215"/>
      <c r="ED92" s="200"/>
      <c r="EE92" s="215"/>
      <c r="EF92" s="215"/>
      <c r="EG92" s="215"/>
      <c r="EH92" s="215"/>
      <c r="EI92" s="216"/>
      <c r="EJ92" s="215"/>
      <c r="EK92" s="200"/>
      <c r="EL92" s="204"/>
      <c r="EM92" s="204"/>
      <c r="EN92" s="204"/>
      <c r="EO92" s="204"/>
      <c r="EP92" s="204"/>
      <c r="EQ92" s="184"/>
      <c r="ER92" s="181"/>
    </row>
    <row r="93" spans="1:148" s="179" customFormat="1" ht="64.95" customHeight="1" thickTop="1" thickBot="1">
      <c r="A93" s="163"/>
      <c r="B93" s="163"/>
      <c r="C93" s="190"/>
      <c r="D93" s="190"/>
      <c r="E93" s="190"/>
      <c r="F93" s="163"/>
      <c r="G93" s="190"/>
      <c r="H93" s="190"/>
      <c r="I93" s="190"/>
      <c r="J93" s="189"/>
      <c r="K93" s="190"/>
      <c r="L93" s="190"/>
      <c r="M93" s="220"/>
      <c r="N93" s="218"/>
      <c r="O93" s="191"/>
      <c r="P93" s="189"/>
      <c r="Q93" s="190"/>
      <c r="R93" s="190"/>
      <c r="S93" s="190"/>
      <c r="T93" s="190"/>
      <c r="U93" s="189"/>
      <c r="V93" s="190"/>
      <c r="W93" s="190"/>
      <c r="X93" s="190"/>
      <c r="Y93" s="190"/>
      <c r="Z93" s="192"/>
      <c r="AA93" s="190"/>
      <c r="AB93" s="190"/>
      <c r="AC93" s="190"/>
      <c r="AD93" s="190"/>
      <c r="AE93" s="190"/>
      <c r="AF93" s="190"/>
      <c r="AG93" s="190"/>
      <c r="AH93" s="193"/>
      <c r="AI93" s="190"/>
      <c r="AJ93" s="190"/>
      <c r="AK93" s="190"/>
      <c r="AL93" s="190"/>
      <c r="AM93" s="190"/>
      <c r="AN93" s="189"/>
      <c r="AO93" s="190"/>
      <c r="AP93" s="190"/>
      <c r="AQ93" s="189"/>
      <c r="AR93" s="194"/>
      <c r="AS93" s="194"/>
      <c r="AT93" s="189"/>
      <c r="AU93" s="190"/>
      <c r="AV93" s="190"/>
      <c r="AW93" s="190"/>
      <c r="AX93" s="190"/>
      <c r="AY93" s="190"/>
      <c r="AZ93" s="190"/>
      <c r="BA93" s="190"/>
      <c r="BB93" s="190"/>
      <c r="BC93" s="190"/>
      <c r="BD93" s="190"/>
      <c r="BE93" s="190"/>
      <c r="BF93" s="190"/>
      <c r="BG93" s="190"/>
      <c r="BH93" s="190"/>
      <c r="BI93" s="190"/>
      <c r="BJ93" s="190"/>
      <c r="BK93" s="190"/>
      <c r="BL93" s="190"/>
      <c r="BM93" s="190"/>
      <c r="BN93" s="190"/>
      <c r="BO93" s="190"/>
      <c r="BP93" s="190"/>
      <c r="BQ93" s="190"/>
      <c r="BR93" s="190"/>
      <c r="BS93" s="190"/>
      <c r="BT93" s="190"/>
      <c r="BU93" s="190"/>
      <c r="BV93" s="190"/>
      <c r="BW93" s="189"/>
      <c r="BX93" s="190"/>
      <c r="BY93" s="190"/>
      <c r="BZ93" s="190"/>
      <c r="CA93" s="190"/>
      <c r="CB93" s="190"/>
      <c r="CC93" s="190"/>
      <c r="CD93" s="190"/>
      <c r="CE93" s="190"/>
      <c r="CF93" s="189"/>
      <c r="CG93" s="195"/>
      <c r="CH93" s="196"/>
      <c r="CI93" s="197"/>
      <c r="CJ93" s="197"/>
      <c r="CK93" s="197"/>
      <c r="CL93" s="197"/>
      <c r="CM93" s="197"/>
      <c r="CN93" s="197"/>
      <c r="CO93" s="197"/>
      <c r="CP93" s="197"/>
      <c r="CQ93" s="198"/>
      <c r="CR93" s="199"/>
      <c r="CS93" s="200"/>
      <c r="CT93" s="190"/>
      <c r="CU93" s="190"/>
      <c r="CV93" s="190"/>
      <c r="CW93" s="190"/>
      <c r="CX93" s="190"/>
      <c r="CY93" s="190"/>
      <c r="CZ93" s="200"/>
      <c r="DA93" s="190"/>
      <c r="DB93" s="190"/>
      <c r="DC93" s="190"/>
      <c r="DD93" s="200"/>
      <c r="DE93" s="201"/>
      <c r="DF93" s="201"/>
      <c r="DG93" s="201"/>
      <c r="DH93" s="201"/>
      <c r="DI93" s="201"/>
      <c r="DJ93" s="201"/>
      <c r="DK93" s="193"/>
      <c r="DL93" s="190"/>
      <c r="DM93" s="190"/>
      <c r="DN93" s="198"/>
      <c r="DO93" s="198"/>
      <c r="DP93" s="198"/>
      <c r="DQ93" s="198"/>
      <c r="DR93" s="198"/>
      <c r="DS93" s="198"/>
      <c r="DT93" s="190"/>
      <c r="DU93" s="190"/>
      <c r="DV93" s="190"/>
      <c r="DW93" s="201"/>
      <c r="DX93" s="193"/>
      <c r="DY93" s="190"/>
      <c r="DZ93" s="200"/>
      <c r="EA93" s="190"/>
      <c r="EB93" s="190"/>
      <c r="EC93" s="202"/>
      <c r="ED93" s="200"/>
      <c r="EE93" s="202"/>
      <c r="EF93" s="202"/>
      <c r="EG93" s="202"/>
      <c r="EH93" s="202"/>
      <c r="EI93" s="203"/>
      <c r="EJ93" s="202"/>
      <c r="EK93" s="200"/>
      <c r="EL93" s="190"/>
      <c r="EM93" s="190"/>
      <c r="EN93" s="190"/>
      <c r="EO93" s="190"/>
      <c r="EP93" s="190"/>
      <c r="EQ93" s="184"/>
      <c r="ER93" s="181"/>
    </row>
    <row r="94" spans="1:148" s="179" customFormat="1" ht="64.95" customHeight="1" thickTop="1" thickBot="1">
      <c r="A94" s="163"/>
      <c r="B94" s="163"/>
      <c r="C94" s="204"/>
      <c r="D94" s="204"/>
      <c r="E94" s="204"/>
      <c r="F94" s="163"/>
      <c r="G94" s="204"/>
      <c r="H94" s="204"/>
      <c r="I94" s="204"/>
      <c r="J94" s="189"/>
      <c r="K94" s="204"/>
      <c r="L94" s="204"/>
      <c r="M94" s="221"/>
      <c r="N94" s="219"/>
      <c r="O94" s="205"/>
      <c r="P94" s="189"/>
      <c r="Q94" s="204"/>
      <c r="R94" s="204"/>
      <c r="S94" s="204"/>
      <c r="T94" s="204"/>
      <c r="U94" s="189"/>
      <c r="V94" s="204"/>
      <c r="W94" s="204"/>
      <c r="X94" s="204"/>
      <c r="Y94" s="204"/>
      <c r="Z94" s="206"/>
      <c r="AA94" s="204"/>
      <c r="AB94" s="204"/>
      <c r="AC94" s="204"/>
      <c r="AD94" s="204"/>
      <c r="AE94" s="204"/>
      <c r="AF94" s="204"/>
      <c r="AG94" s="204"/>
      <c r="AH94" s="207"/>
      <c r="AI94" s="204"/>
      <c r="AJ94" s="204"/>
      <c r="AK94" s="204"/>
      <c r="AL94" s="204"/>
      <c r="AM94" s="204"/>
      <c r="AN94" s="189"/>
      <c r="AO94" s="204"/>
      <c r="AP94" s="204"/>
      <c r="AQ94" s="189"/>
      <c r="AR94" s="208"/>
      <c r="AS94" s="208"/>
      <c r="AT94" s="189"/>
      <c r="AU94" s="204"/>
      <c r="AV94" s="204"/>
      <c r="AW94" s="204"/>
      <c r="AX94" s="204"/>
      <c r="AY94" s="204"/>
      <c r="AZ94" s="204"/>
      <c r="BA94" s="204"/>
      <c r="BB94" s="204"/>
      <c r="BC94" s="204"/>
      <c r="BD94" s="204"/>
      <c r="BE94" s="204"/>
      <c r="BF94" s="204"/>
      <c r="BG94" s="204"/>
      <c r="BH94" s="204"/>
      <c r="BI94" s="204"/>
      <c r="BJ94" s="204"/>
      <c r="BK94" s="204"/>
      <c r="BL94" s="204"/>
      <c r="BM94" s="204"/>
      <c r="BN94" s="204"/>
      <c r="BO94" s="204"/>
      <c r="BP94" s="204"/>
      <c r="BQ94" s="204"/>
      <c r="BR94" s="204"/>
      <c r="BS94" s="204"/>
      <c r="BT94" s="204"/>
      <c r="BU94" s="204"/>
      <c r="BV94" s="204"/>
      <c r="BW94" s="189"/>
      <c r="BX94" s="204"/>
      <c r="BY94" s="204"/>
      <c r="BZ94" s="204"/>
      <c r="CA94" s="204"/>
      <c r="CB94" s="204"/>
      <c r="CC94" s="204"/>
      <c r="CD94" s="204"/>
      <c r="CE94" s="204"/>
      <c r="CF94" s="189"/>
      <c r="CG94" s="209"/>
      <c r="CH94" s="210"/>
      <c r="CI94" s="211"/>
      <c r="CJ94" s="211"/>
      <c r="CK94" s="211"/>
      <c r="CL94" s="211"/>
      <c r="CM94" s="211"/>
      <c r="CN94" s="211"/>
      <c r="CO94" s="211"/>
      <c r="CP94" s="211"/>
      <c r="CQ94" s="212"/>
      <c r="CR94" s="213"/>
      <c r="CS94" s="200"/>
      <c r="CT94" s="204"/>
      <c r="CU94" s="204"/>
      <c r="CV94" s="204"/>
      <c r="CW94" s="204"/>
      <c r="CX94" s="204"/>
      <c r="CY94" s="204"/>
      <c r="CZ94" s="200"/>
      <c r="DA94" s="204"/>
      <c r="DB94" s="204"/>
      <c r="DC94" s="204"/>
      <c r="DD94" s="200"/>
      <c r="DE94" s="214"/>
      <c r="DF94" s="214"/>
      <c r="DG94" s="214"/>
      <c r="DH94" s="214"/>
      <c r="DI94" s="214"/>
      <c r="DJ94" s="214"/>
      <c r="DK94" s="207"/>
      <c r="DL94" s="204"/>
      <c r="DM94" s="204"/>
      <c r="DN94" s="212"/>
      <c r="DO94" s="212"/>
      <c r="DP94" s="212"/>
      <c r="DQ94" s="212"/>
      <c r="DR94" s="212"/>
      <c r="DS94" s="212"/>
      <c r="DT94" s="204"/>
      <c r="DU94" s="204"/>
      <c r="DV94" s="204"/>
      <c r="DW94" s="214"/>
      <c r="DX94" s="207"/>
      <c r="DY94" s="204"/>
      <c r="DZ94" s="200"/>
      <c r="EA94" s="204"/>
      <c r="EB94" s="204"/>
      <c r="EC94" s="215"/>
      <c r="ED94" s="200"/>
      <c r="EE94" s="215"/>
      <c r="EF94" s="215"/>
      <c r="EG94" s="215"/>
      <c r="EH94" s="215"/>
      <c r="EI94" s="216"/>
      <c r="EJ94" s="215"/>
      <c r="EK94" s="200"/>
      <c r="EL94" s="204"/>
      <c r="EM94" s="204"/>
      <c r="EN94" s="204"/>
      <c r="EO94" s="204"/>
      <c r="EP94" s="204"/>
      <c r="EQ94" s="184"/>
      <c r="ER94" s="181"/>
    </row>
    <row r="95" spans="1:148" s="179" customFormat="1" ht="64.95" customHeight="1" thickTop="1" thickBot="1">
      <c r="A95" s="163"/>
      <c r="B95" s="163"/>
      <c r="C95" s="190"/>
      <c r="D95" s="190"/>
      <c r="E95" s="190"/>
      <c r="F95" s="163"/>
      <c r="G95" s="190"/>
      <c r="H95" s="190"/>
      <c r="I95" s="190"/>
      <c r="J95" s="189"/>
      <c r="K95" s="190"/>
      <c r="L95" s="190"/>
      <c r="M95" s="220"/>
      <c r="N95" s="218"/>
      <c r="O95" s="191"/>
      <c r="P95" s="189"/>
      <c r="Q95" s="190"/>
      <c r="R95" s="190"/>
      <c r="S95" s="190"/>
      <c r="T95" s="190"/>
      <c r="U95" s="189"/>
      <c r="V95" s="190"/>
      <c r="W95" s="190"/>
      <c r="X95" s="190"/>
      <c r="Y95" s="190"/>
      <c r="Z95" s="192"/>
      <c r="AA95" s="190"/>
      <c r="AB95" s="190"/>
      <c r="AC95" s="190"/>
      <c r="AD95" s="190"/>
      <c r="AE95" s="190"/>
      <c r="AF95" s="190"/>
      <c r="AG95" s="190"/>
      <c r="AH95" s="193"/>
      <c r="AI95" s="190"/>
      <c r="AJ95" s="190"/>
      <c r="AK95" s="190"/>
      <c r="AL95" s="190"/>
      <c r="AM95" s="190"/>
      <c r="AN95" s="189"/>
      <c r="AO95" s="190"/>
      <c r="AP95" s="190"/>
      <c r="AQ95" s="189"/>
      <c r="AR95" s="194"/>
      <c r="AS95" s="194"/>
      <c r="AT95" s="189"/>
      <c r="AU95" s="190"/>
      <c r="AV95" s="190"/>
      <c r="AW95" s="190"/>
      <c r="AX95" s="190"/>
      <c r="AY95" s="190"/>
      <c r="AZ95" s="190"/>
      <c r="BA95" s="190"/>
      <c r="BB95" s="190"/>
      <c r="BC95" s="190"/>
      <c r="BD95" s="190"/>
      <c r="BE95" s="190"/>
      <c r="BF95" s="190"/>
      <c r="BG95" s="190"/>
      <c r="BH95" s="190"/>
      <c r="BI95" s="190"/>
      <c r="BJ95" s="190"/>
      <c r="BK95" s="190"/>
      <c r="BL95" s="190"/>
      <c r="BM95" s="190"/>
      <c r="BN95" s="190"/>
      <c r="BO95" s="190"/>
      <c r="BP95" s="190"/>
      <c r="BQ95" s="190"/>
      <c r="BR95" s="190"/>
      <c r="BS95" s="190"/>
      <c r="BT95" s="190"/>
      <c r="BU95" s="190"/>
      <c r="BV95" s="190"/>
      <c r="BW95" s="189"/>
      <c r="BX95" s="190"/>
      <c r="BY95" s="190"/>
      <c r="BZ95" s="190"/>
      <c r="CA95" s="190"/>
      <c r="CB95" s="190"/>
      <c r="CC95" s="190"/>
      <c r="CD95" s="190"/>
      <c r="CE95" s="190"/>
      <c r="CF95" s="189"/>
      <c r="CG95" s="195"/>
      <c r="CH95" s="196"/>
      <c r="CI95" s="197"/>
      <c r="CJ95" s="197"/>
      <c r="CK95" s="197"/>
      <c r="CL95" s="197"/>
      <c r="CM95" s="197"/>
      <c r="CN95" s="197"/>
      <c r="CO95" s="197"/>
      <c r="CP95" s="197"/>
      <c r="CQ95" s="198"/>
      <c r="CR95" s="199"/>
      <c r="CS95" s="200"/>
      <c r="CT95" s="190"/>
      <c r="CU95" s="190"/>
      <c r="CV95" s="190"/>
      <c r="CW95" s="190"/>
      <c r="CX95" s="190"/>
      <c r="CY95" s="190"/>
      <c r="CZ95" s="200"/>
      <c r="DA95" s="190"/>
      <c r="DB95" s="190"/>
      <c r="DC95" s="190"/>
      <c r="DD95" s="200"/>
      <c r="DE95" s="201"/>
      <c r="DF95" s="201"/>
      <c r="DG95" s="201"/>
      <c r="DH95" s="201"/>
      <c r="DI95" s="201"/>
      <c r="DJ95" s="201"/>
      <c r="DK95" s="193"/>
      <c r="DL95" s="190"/>
      <c r="DM95" s="190"/>
      <c r="DN95" s="198"/>
      <c r="DO95" s="198"/>
      <c r="DP95" s="198"/>
      <c r="DQ95" s="198"/>
      <c r="DR95" s="198"/>
      <c r="DS95" s="198"/>
      <c r="DT95" s="190"/>
      <c r="DU95" s="190"/>
      <c r="DV95" s="190"/>
      <c r="DW95" s="201"/>
      <c r="DX95" s="193"/>
      <c r="DY95" s="190"/>
      <c r="DZ95" s="200"/>
      <c r="EA95" s="190"/>
      <c r="EB95" s="190"/>
      <c r="EC95" s="202"/>
      <c r="ED95" s="200"/>
      <c r="EE95" s="202"/>
      <c r="EF95" s="202"/>
      <c r="EG95" s="202"/>
      <c r="EH95" s="202"/>
      <c r="EI95" s="203"/>
      <c r="EJ95" s="202"/>
      <c r="EK95" s="200"/>
      <c r="EL95" s="190"/>
      <c r="EM95" s="190"/>
      <c r="EN95" s="190"/>
      <c r="EO95" s="190"/>
      <c r="EP95" s="190"/>
      <c r="EQ95" s="184"/>
      <c r="ER95" s="181"/>
    </row>
    <row r="96" spans="1:148" s="179" customFormat="1" ht="64.95" customHeight="1" thickTop="1" thickBot="1">
      <c r="A96" s="163"/>
      <c r="B96" s="163"/>
      <c r="C96" s="204"/>
      <c r="D96" s="204"/>
      <c r="E96" s="204"/>
      <c r="F96" s="163"/>
      <c r="G96" s="204"/>
      <c r="H96" s="204"/>
      <c r="I96" s="204"/>
      <c r="J96" s="189"/>
      <c r="K96" s="204"/>
      <c r="L96" s="204"/>
      <c r="M96" s="221"/>
      <c r="N96" s="219"/>
      <c r="O96" s="205"/>
      <c r="P96" s="189"/>
      <c r="Q96" s="204"/>
      <c r="R96" s="204"/>
      <c r="S96" s="204"/>
      <c r="T96" s="204"/>
      <c r="U96" s="189"/>
      <c r="V96" s="204"/>
      <c r="W96" s="204"/>
      <c r="X96" s="204"/>
      <c r="Y96" s="204"/>
      <c r="Z96" s="206"/>
      <c r="AA96" s="204"/>
      <c r="AB96" s="204"/>
      <c r="AC96" s="204"/>
      <c r="AD96" s="204"/>
      <c r="AE96" s="204"/>
      <c r="AF96" s="204"/>
      <c r="AG96" s="204"/>
      <c r="AH96" s="207"/>
      <c r="AI96" s="204"/>
      <c r="AJ96" s="204"/>
      <c r="AK96" s="204"/>
      <c r="AL96" s="204"/>
      <c r="AM96" s="204"/>
      <c r="AN96" s="189"/>
      <c r="AO96" s="204"/>
      <c r="AP96" s="204"/>
      <c r="AQ96" s="189"/>
      <c r="AR96" s="208"/>
      <c r="AS96" s="208"/>
      <c r="AT96" s="189"/>
      <c r="AU96" s="204"/>
      <c r="AV96" s="204"/>
      <c r="AW96" s="204"/>
      <c r="AX96" s="204"/>
      <c r="AY96" s="204"/>
      <c r="AZ96" s="204"/>
      <c r="BA96" s="204"/>
      <c r="BB96" s="204"/>
      <c r="BC96" s="204"/>
      <c r="BD96" s="204"/>
      <c r="BE96" s="204"/>
      <c r="BF96" s="204"/>
      <c r="BG96" s="204"/>
      <c r="BH96" s="204"/>
      <c r="BI96" s="204"/>
      <c r="BJ96" s="204"/>
      <c r="BK96" s="204"/>
      <c r="BL96" s="204"/>
      <c r="BM96" s="204"/>
      <c r="BN96" s="204"/>
      <c r="BO96" s="204"/>
      <c r="BP96" s="204"/>
      <c r="BQ96" s="204"/>
      <c r="BR96" s="204"/>
      <c r="BS96" s="204"/>
      <c r="BT96" s="204"/>
      <c r="BU96" s="204"/>
      <c r="BV96" s="204"/>
      <c r="BW96" s="189"/>
      <c r="BX96" s="204"/>
      <c r="BY96" s="204"/>
      <c r="BZ96" s="204"/>
      <c r="CA96" s="204"/>
      <c r="CB96" s="204"/>
      <c r="CC96" s="204"/>
      <c r="CD96" s="204"/>
      <c r="CE96" s="204"/>
      <c r="CF96" s="189"/>
      <c r="CG96" s="209"/>
      <c r="CH96" s="210"/>
      <c r="CI96" s="211"/>
      <c r="CJ96" s="211"/>
      <c r="CK96" s="211"/>
      <c r="CL96" s="211"/>
      <c r="CM96" s="211"/>
      <c r="CN96" s="211"/>
      <c r="CO96" s="211"/>
      <c r="CP96" s="211"/>
      <c r="CQ96" s="212"/>
      <c r="CR96" s="213"/>
      <c r="CS96" s="200"/>
      <c r="CT96" s="204"/>
      <c r="CU96" s="204"/>
      <c r="CV96" s="204"/>
      <c r="CW96" s="204"/>
      <c r="CX96" s="204"/>
      <c r="CY96" s="204"/>
      <c r="CZ96" s="200"/>
      <c r="DA96" s="204"/>
      <c r="DB96" s="204"/>
      <c r="DC96" s="204"/>
      <c r="DD96" s="200"/>
      <c r="DE96" s="214"/>
      <c r="DF96" s="214"/>
      <c r="DG96" s="214"/>
      <c r="DH96" s="214"/>
      <c r="DI96" s="214"/>
      <c r="DJ96" s="214"/>
      <c r="DK96" s="207"/>
      <c r="DL96" s="204"/>
      <c r="DM96" s="204"/>
      <c r="DN96" s="212"/>
      <c r="DO96" s="212"/>
      <c r="DP96" s="212"/>
      <c r="DQ96" s="212"/>
      <c r="DR96" s="212"/>
      <c r="DS96" s="212"/>
      <c r="DT96" s="204"/>
      <c r="DU96" s="204"/>
      <c r="DV96" s="204"/>
      <c r="DW96" s="214"/>
      <c r="DX96" s="207"/>
      <c r="DY96" s="204"/>
      <c r="DZ96" s="200"/>
      <c r="EA96" s="204"/>
      <c r="EB96" s="204"/>
      <c r="EC96" s="215"/>
      <c r="ED96" s="200"/>
      <c r="EE96" s="215"/>
      <c r="EF96" s="215"/>
      <c r="EG96" s="215"/>
      <c r="EH96" s="215"/>
      <c r="EI96" s="216"/>
      <c r="EJ96" s="215"/>
      <c r="EK96" s="200"/>
      <c r="EL96" s="204"/>
      <c r="EM96" s="204"/>
      <c r="EN96" s="204"/>
      <c r="EO96" s="204"/>
      <c r="EP96" s="204"/>
      <c r="EQ96" s="184"/>
      <c r="ER96" s="181"/>
    </row>
    <row r="97" spans="1:148" s="179" customFormat="1" ht="64.95" customHeight="1" thickTop="1" thickBot="1">
      <c r="A97" s="163"/>
      <c r="B97" s="163"/>
      <c r="C97" s="190"/>
      <c r="D97" s="190"/>
      <c r="E97" s="190"/>
      <c r="F97" s="163"/>
      <c r="G97" s="190"/>
      <c r="H97" s="190"/>
      <c r="I97" s="190"/>
      <c r="J97" s="189"/>
      <c r="K97" s="190"/>
      <c r="L97" s="190"/>
      <c r="M97" s="220"/>
      <c r="N97" s="218"/>
      <c r="O97" s="191"/>
      <c r="P97" s="189"/>
      <c r="Q97" s="190"/>
      <c r="R97" s="190"/>
      <c r="S97" s="190"/>
      <c r="T97" s="190"/>
      <c r="U97" s="189"/>
      <c r="V97" s="190"/>
      <c r="W97" s="190"/>
      <c r="X97" s="190"/>
      <c r="Y97" s="190"/>
      <c r="Z97" s="192"/>
      <c r="AA97" s="190"/>
      <c r="AB97" s="190"/>
      <c r="AC97" s="190"/>
      <c r="AD97" s="190"/>
      <c r="AE97" s="190"/>
      <c r="AF97" s="190"/>
      <c r="AG97" s="190"/>
      <c r="AH97" s="193"/>
      <c r="AI97" s="190"/>
      <c r="AJ97" s="190"/>
      <c r="AK97" s="190"/>
      <c r="AL97" s="190"/>
      <c r="AM97" s="190"/>
      <c r="AN97" s="189"/>
      <c r="AO97" s="190"/>
      <c r="AP97" s="190"/>
      <c r="AQ97" s="189"/>
      <c r="AR97" s="194"/>
      <c r="AS97" s="194"/>
      <c r="AT97" s="189"/>
      <c r="AU97" s="190"/>
      <c r="AV97" s="190"/>
      <c r="AW97" s="190"/>
      <c r="AX97" s="190"/>
      <c r="AY97" s="190"/>
      <c r="AZ97" s="190"/>
      <c r="BA97" s="190"/>
      <c r="BB97" s="190"/>
      <c r="BC97" s="190"/>
      <c r="BD97" s="190"/>
      <c r="BE97" s="190"/>
      <c r="BF97" s="190"/>
      <c r="BG97" s="190"/>
      <c r="BH97" s="190"/>
      <c r="BI97" s="190"/>
      <c r="BJ97" s="190"/>
      <c r="BK97" s="190"/>
      <c r="BL97" s="190"/>
      <c r="BM97" s="190"/>
      <c r="BN97" s="190"/>
      <c r="BO97" s="190"/>
      <c r="BP97" s="190"/>
      <c r="BQ97" s="190"/>
      <c r="BR97" s="190"/>
      <c r="BS97" s="190"/>
      <c r="BT97" s="190"/>
      <c r="BU97" s="190"/>
      <c r="BV97" s="190"/>
      <c r="BW97" s="189"/>
      <c r="BX97" s="190"/>
      <c r="BY97" s="190"/>
      <c r="BZ97" s="190"/>
      <c r="CA97" s="190"/>
      <c r="CB97" s="190"/>
      <c r="CC97" s="190"/>
      <c r="CD97" s="190"/>
      <c r="CE97" s="190"/>
      <c r="CF97" s="189"/>
      <c r="CG97" s="195"/>
      <c r="CH97" s="196"/>
      <c r="CI97" s="197"/>
      <c r="CJ97" s="197"/>
      <c r="CK97" s="197"/>
      <c r="CL97" s="197"/>
      <c r="CM97" s="197"/>
      <c r="CN97" s="197"/>
      <c r="CO97" s="197"/>
      <c r="CP97" s="197"/>
      <c r="CQ97" s="198"/>
      <c r="CR97" s="199"/>
      <c r="CS97" s="200"/>
      <c r="CT97" s="190"/>
      <c r="CU97" s="190"/>
      <c r="CV97" s="190"/>
      <c r="CW97" s="190"/>
      <c r="CX97" s="190"/>
      <c r="CY97" s="190"/>
      <c r="CZ97" s="200"/>
      <c r="DA97" s="190"/>
      <c r="DB97" s="190"/>
      <c r="DC97" s="190"/>
      <c r="DD97" s="200"/>
      <c r="DE97" s="201"/>
      <c r="DF97" s="201"/>
      <c r="DG97" s="201"/>
      <c r="DH97" s="201"/>
      <c r="DI97" s="201"/>
      <c r="DJ97" s="201"/>
      <c r="DK97" s="193"/>
      <c r="DL97" s="190"/>
      <c r="DM97" s="190"/>
      <c r="DN97" s="198"/>
      <c r="DO97" s="198"/>
      <c r="DP97" s="198"/>
      <c r="DQ97" s="198"/>
      <c r="DR97" s="198"/>
      <c r="DS97" s="198"/>
      <c r="DT97" s="190"/>
      <c r="DU97" s="190"/>
      <c r="DV97" s="190"/>
      <c r="DW97" s="201"/>
      <c r="DX97" s="193"/>
      <c r="DY97" s="190"/>
      <c r="DZ97" s="200"/>
      <c r="EA97" s="190"/>
      <c r="EB97" s="190"/>
      <c r="EC97" s="202"/>
      <c r="ED97" s="200"/>
      <c r="EE97" s="202"/>
      <c r="EF97" s="202"/>
      <c r="EG97" s="202"/>
      <c r="EH97" s="202"/>
      <c r="EI97" s="203"/>
      <c r="EJ97" s="202"/>
      <c r="EK97" s="200"/>
      <c r="EL97" s="190"/>
      <c r="EM97" s="190"/>
      <c r="EN97" s="190"/>
      <c r="EO97" s="190"/>
      <c r="EP97" s="190"/>
      <c r="EQ97" s="184"/>
      <c r="ER97" s="181"/>
    </row>
    <row r="98" spans="1:148" s="179" customFormat="1" ht="64.95" customHeight="1" thickTop="1" thickBot="1">
      <c r="A98" s="163"/>
      <c r="B98" s="163"/>
      <c r="C98" s="204"/>
      <c r="D98" s="204"/>
      <c r="E98" s="204"/>
      <c r="F98" s="163"/>
      <c r="G98" s="204"/>
      <c r="H98" s="204"/>
      <c r="I98" s="204"/>
      <c r="J98" s="189"/>
      <c r="K98" s="204"/>
      <c r="L98" s="204"/>
      <c r="M98" s="221"/>
      <c r="N98" s="219"/>
      <c r="O98" s="205"/>
      <c r="P98" s="189"/>
      <c r="Q98" s="204"/>
      <c r="R98" s="204"/>
      <c r="S98" s="204"/>
      <c r="T98" s="204"/>
      <c r="U98" s="189"/>
      <c r="V98" s="204"/>
      <c r="W98" s="204"/>
      <c r="X98" s="204"/>
      <c r="Y98" s="204"/>
      <c r="Z98" s="206"/>
      <c r="AA98" s="204"/>
      <c r="AB98" s="204"/>
      <c r="AC98" s="204"/>
      <c r="AD98" s="204"/>
      <c r="AE98" s="204"/>
      <c r="AF98" s="204"/>
      <c r="AG98" s="204"/>
      <c r="AH98" s="207"/>
      <c r="AI98" s="204"/>
      <c r="AJ98" s="204"/>
      <c r="AK98" s="204"/>
      <c r="AL98" s="204"/>
      <c r="AM98" s="204"/>
      <c r="AN98" s="189"/>
      <c r="AO98" s="204"/>
      <c r="AP98" s="204"/>
      <c r="AQ98" s="189"/>
      <c r="AR98" s="208"/>
      <c r="AS98" s="208"/>
      <c r="AT98" s="189"/>
      <c r="AU98" s="204"/>
      <c r="AV98" s="204"/>
      <c r="AW98" s="204"/>
      <c r="AX98" s="204"/>
      <c r="AY98" s="204"/>
      <c r="AZ98" s="204"/>
      <c r="BA98" s="204"/>
      <c r="BB98" s="204"/>
      <c r="BC98" s="204"/>
      <c r="BD98" s="204"/>
      <c r="BE98" s="204"/>
      <c r="BF98" s="204"/>
      <c r="BG98" s="204"/>
      <c r="BH98" s="204"/>
      <c r="BI98" s="204"/>
      <c r="BJ98" s="204"/>
      <c r="BK98" s="204"/>
      <c r="BL98" s="204"/>
      <c r="BM98" s="204"/>
      <c r="BN98" s="204"/>
      <c r="BO98" s="204"/>
      <c r="BP98" s="204"/>
      <c r="BQ98" s="204"/>
      <c r="BR98" s="204"/>
      <c r="BS98" s="204"/>
      <c r="BT98" s="204"/>
      <c r="BU98" s="204"/>
      <c r="BV98" s="204"/>
      <c r="BW98" s="189"/>
      <c r="BX98" s="204"/>
      <c r="BY98" s="204"/>
      <c r="BZ98" s="204"/>
      <c r="CA98" s="204"/>
      <c r="CB98" s="204"/>
      <c r="CC98" s="204"/>
      <c r="CD98" s="204"/>
      <c r="CE98" s="204"/>
      <c r="CF98" s="189"/>
      <c r="CG98" s="209"/>
      <c r="CH98" s="210"/>
      <c r="CI98" s="211"/>
      <c r="CJ98" s="211"/>
      <c r="CK98" s="211"/>
      <c r="CL98" s="211"/>
      <c r="CM98" s="211"/>
      <c r="CN98" s="211"/>
      <c r="CO98" s="211"/>
      <c r="CP98" s="211"/>
      <c r="CQ98" s="212"/>
      <c r="CR98" s="213"/>
      <c r="CS98" s="200"/>
      <c r="CT98" s="204"/>
      <c r="CU98" s="204"/>
      <c r="CV98" s="204"/>
      <c r="CW98" s="204"/>
      <c r="CX98" s="204"/>
      <c r="CY98" s="204"/>
      <c r="CZ98" s="200"/>
      <c r="DA98" s="204"/>
      <c r="DB98" s="204"/>
      <c r="DC98" s="204"/>
      <c r="DD98" s="200"/>
      <c r="DE98" s="214"/>
      <c r="DF98" s="214"/>
      <c r="DG98" s="214"/>
      <c r="DH98" s="214"/>
      <c r="DI98" s="214"/>
      <c r="DJ98" s="214"/>
      <c r="DK98" s="207"/>
      <c r="DL98" s="204"/>
      <c r="DM98" s="204"/>
      <c r="DN98" s="212"/>
      <c r="DO98" s="212"/>
      <c r="DP98" s="212"/>
      <c r="DQ98" s="212"/>
      <c r="DR98" s="212"/>
      <c r="DS98" s="212"/>
      <c r="DT98" s="204"/>
      <c r="DU98" s="204"/>
      <c r="DV98" s="204"/>
      <c r="DW98" s="214"/>
      <c r="DX98" s="207"/>
      <c r="DY98" s="204"/>
      <c r="DZ98" s="200"/>
      <c r="EA98" s="204"/>
      <c r="EB98" s="204"/>
      <c r="EC98" s="215"/>
      <c r="ED98" s="200"/>
      <c r="EE98" s="215"/>
      <c r="EF98" s="215"/>
      <c r="EG98" s="215"/>
      <c r="EH98" s="215"/>
      <c r="EI98" s="216"/>
      <c r="EJ98" s="215"/>
      <c r="EK98" s="200"/>
      <c r="EL98" s="204"/>
      <c r="EM98" s="204"/>
      <c r="EN98" s="204"/>
      <c r="EO98" s="204"/>
      <c r="EP98" s="204"/>
      <c r="EQ98" s="184"/>
      <c r="ER98" s="181"/>
    </row>
    <row r="99" spans="1:148" s="179" customFormat="1" ht="64.95" customHeight="1" thickTop="1" thickBot="1">
      <c r="A99" s="163"/>
      <c r="B99" s="163"/>
      <c r="C99" s="190"/>
      <c r="D99" s="190"/>
      <c r="E99" s="190"/>
      <c r="F99" s="163"/>
      <c r="G99" s="190"/>
      <c r="H99" s="190"/>
      <c r="I99" s="190"/>
      <c r="J99" s="189"/>
      <c r="K99" s="190"/>
      <c r="L99" s="190"/>
      <c r="M99" s="220"/>
      <c r="N99" s="218"/>
      <c r="O99" s="191"/>
      <c r="P99" s="189"/>
      <c r="Q99" s="190"/>
      <c r="R99" s="190"/>
      <c r="S99" s="190"/>
      <c r="T99" s="190"/>
      <c r="U99" s="189"/>
      <c r="V99" s="190"/>
      <c r="W99" s="190"/>
      <c r="X99" s="190"/>
      <c r="Y99" s="190"/>
      <c r="Z99" s="192"/>
      <c r="AA99" s="190"/>
      <c r="AB99" s="190"/>
      <c r="AC99" s="190"/>
      <c r="AD99" s="190"/>
      <c r="AE99" s="190"/>
      <c r="AF99" s="190"/>
      <c r="AG99" s="190"/>
      <c r="AH99" s="193"/>
      <c r="AI99" s="190"/>
      <c r="AJ99" s="190"/>
      <c r="AK99" s="190"/>
      <c r="AL99" s="190"/>
      <c r="AM99" s="190"/>
      <c r="AN99" s="189"/>
      <c r="AO99" s="190"/>
      <c r="AP99" s="190"/>
      <c r="AQ99" s="189"/>
      <c r="AR99" s="194"/>
      <c r="AS99" s="194"/>
      <c r="AT99" s="189"/>
      <c r="AU99" s="190"/>
      <c r="AV99" s="190"/>
      <c r="AW99" s="190"/>
      <c r="AX99" s="190"/>
      <c r="AY99" s="190"/>
      <c r="AZ99" s="190"/>
      <c r="BA99" s="190"/>
      <c r="BB99" s="190"/>
      <c r="BC99" s="190"/>
      <c r="BD99" s="190"/>
      <c r="BE99" s="190"/>
      <c r="BF99" s="190"/>
      <c r="BG99" s="190"/>
      <c r="BH99" s="190"/>
      <c r="BI99" s="190"/>
      <c r="BJ99" s="190"/>
      <c r="BK99" s="190"/>
      <c r="BL99" s="190"/>
      <c r="BM99" s="190"/>
      <c r="BN99" s="190"/>
      <c r="BO99" s="190"/>
      <c r="BP99" s="190"/>
      <c r="BQ99" s="190"/>
      <c r="BR99" s="190"/>
      <c r="BS99" s="190"/>
      <c r="BT99" s="190"/>
      <c r="BU99" s="190"/>
      <c r="BV99" s="190"/>
      <c r="BW99" s="189"/>
      <c r="BX99" s="190"/>
      <c r="BY99" s="190"/>
      <c r="BZ99" s="190"/>
      <c r="CA99" s="190"/>
      <c r="CB99" s="190"/>
      <c r="CC99" s="190"/>
      <c r="CD99" s="190"/>
      <c r="CE99" s="190"/>
      <c r="CF99" s="189"/>
      <c r="CG99" s="195"/>
      <c r="CH99" s="196"/>
      <c r="CI99" s="197"/>
      <c r="CJ99" s="197"/>
      <c r="CK99" s="197"/>
      <c r="CL99" s="197"/>
      <c r="CM99" s="197"/>
      <c r="CN99" s="197"/>
      <c r="CO99" s="197"/>
      <c r="CP99" s="197"/>
      <c r="CQ99" s="198"/>
      <c r="CR99" s="199"/>
      <c r="CS99" s="200"/>
      <c r="CT99" s="190"/>
      <c r="CU99" s="190"/>
      <c r="CV99" s="190"/>
      <c r="CW99" s="190"/>
      <c r="CX99" s="190"/>
      <c r="CY99" s="190"/>
      <c r="CZ99" s="200"/>
      <c r="DA99" s="190"/>
      <c r="DB99" s="190"/>
      <c r="DC99" s="190"/>
      <c r="DD99" s="200"/>
      <c r="DE99" s="201"/>
      <c r="DF99" s="201"/>
      <c r="DG99" s="201"/>
      <c r="DH99" s="201"/>
      <c r="DI99" s="201"/>
      <c r="DJ99" s="201"/>
      <c r="DK99" s="193"/>
      <c r="DL99" s="190"/>
      <c r="DM99" s="190"/>
      <c r="DN99" s="198"/>
      <c r="DO99" s="198"/>
      <c r="DP99" s="198"/>
      <c r="DQ99" s="198"/>
      <c r="DR99" s="198"/>
      <c r="DS99" s="198"/>
      <c r="DT99" s="190"/>
      <c r="DU99" s="190"/>
      <c r="DV99" s="190"/>
      <c r="DW99" s="201"/>
      <c r="DX99" s="193"/>
      <c r="DY99" s="190"/>
      <c r="DZ99" s="200"/>
      <c r="EA99" s="190"/>
      <c r="EB99" s="190"/>
      <c r="EC99" s="202"/>
      <c r="ED99" s="200"/>
      <c r="EE99" s="202"/>
      <c r="EF99" s="202"/>
      <c r="EG99" s="202"/>
      <c r="EH99" s="202"/>
      <c r="EI99" s="203"/>
      <c r="EJ99" s="202"/>
      <c r="EK99" s="200"/>
      <c r="EL99" s="190"/>
      <c r="EM99" s="190"/>
      <c r="EN99" s="190"/>
      <c r="EO99" s="190"/>
      <c r="EP99" s="190"/>
      <c r="EQ99" s="184"/>
      <c r="ER99" s="181"/>
    </row>
    <row r="100" spans="1:148" s="179" customFormat="1" ht="64.95" customHeight="1" thickTop="1" thickBot="1">
      <c r="A100" s="163"/>
      <c r="B100" s="163"/>
      <c r="C100" s="204"/>
      <c r="D100" s="204"/>
      <c r="E100" s="204"/>
      <c r="F100" s="163"/>
      <c r="G100" s="204"/>
      <c r="H100" s="204"/>
      <c r="I100" s="204"/>
      <c r="J100" s="189"/>
      <c r="K100" s="204"/>
      <c r="L100" s="204"/>
      <c r="M100" s="221"/>
      <c r="N100" s="219"/>
      <c r="O100" s="205"/>
      <c r="P100" s="189"/>
      <c r="Q100" s="204"/>
      <c r="R100" s="204"/>
      <c r="S100" s="204"/>
      <c r="T100" s="204"/>
      <c r="U100" s="189"/>
      <c r="V100" s="204"/>
      <c r="W100" s="204"/>
      <c r="X100" s="204"/>
      <c r="Y100" s="204"/>
      <c r="Z100" s="206"/>
      <c r="AA100" s="204"/>
      <c r="AB100" s="204"/>
      <c r="AC100" s="204"/>
      <c r="AD100" s="204"/>
      <c r="AE100" s="204"/>
      <c r="AF100" s="204"/>
      <c r="AG100" s="204"/>
      <c r="AH100" s="207"/>
      <c r="AI100" s="204"/>
      <c r="AJ100" s="204"/>
      <c r="AK100" s="204"/>
      <c r="AL100" s="204"/>
      <c r="AM100" s="204"/>
      <c r="AN100" s="189"/>
      <c r="AO100" s="204"/>
      <c r="AP100" s="204"/>
      <c r="AQ100" s="189"/>
      <c r="AR100" s="208"/>
      <c r="AS100" s="208"/>
      <c r="AT100" s="189"/>
      <c r="AU100" s="204"/>
      <c r="AV100" s="204"/>
      <c r="AW100" s="204"/>
      <c r="AX100" s="204"/>
      <c r="AY100" s="204"/>
      <c r="AZ100" s="204"/>
      <c r="BA100" s="204"/>
      <c r="BB100" s="204"/>
      <c r="BC100" s="204"/>
      <c r="BD100" s="204"/>
      <c r="BE100" s="204"/>
      <c r="BF100" s="204"/>
      <c r="BG100" s="204"/>
      <c r="BH100" s="204"/>
      <c r="BI100" s="204"/>
      <c r="BJ100" s="204"/>
      <c r="BK100" s="204"/>
      <c r="BL100" s="204"/>
      <c r="BM100" s="204"/>
      <c r="BN100" s="204"/>
      <c r="BO100" s="204"/>
      <c r="BP100" s="204"/>
      <c r="BQ100" s="204"/>
      <c r="BR100" s="204"/>
      <c r="BS100" s="204"/>
      <c r="BT100" s="204"/>
      <c r="BU100" s="204"/>
      <c r="BV100" s="204"/>
      <c r="BW100" s="189"/>
      <c r="BX100" s="204"/>
      <c r="BY100" s="204"/>
      <c r="BZ100" s="204"/>
      <c r="CA100" s="204"/>
      <c r="CB100" s="204"/>
      <c r="CC100" s="204"/>
      <c r="CD100" s="204"/>
      <c r="CE100" s="204"/>
      <c r="CF100" s="189"/>
      <c r="CG100" s="209"/>
      <c r="CH100" s="210"/>
      <c r="CI100" s="211"/>
      <c r="CJ100" s="211"/>
      <c r="CK100" s="211"/>
      <c r="CL100" s="211"/>
      <c r="CM100" s="211"/>
      <c r="CN100" s="211"/>
      <c r="CO100" s="211"/>
      <c r="CP100" s="211"/>
      <c r="CQ100" s="212"/>
      <c r="CR100" s="213"/>
      <c r="CS100" s="200"/>
      <c r="CT100" s="204"/>
      <c r="CU100" s="204"/>
      <c r="CV100" s="204"/>
      <c r="CW100" s="204"/>
      <c r="CX100" s="204"/>
      <c r="CY100" s="204"/>
      <c r="CZ100" s="200"/>
      <c r="DA100" s="204"/>
      <c r="DB100" s="204"/>
      <c r="DC100" s="204"/>
      <c r="DD100" s="200"/>
      <c r="DE100" s="214"/>
      <c r="DF100" s="214"/>
      <c r="DG100" s="214"/>
      <c r="DH100" s="214"/>
      <c r="DI100" s="214"/>
      <c r="DJ100" s="214"/>
      <c r="DK100" s="207"/>
      <c r="DL100" s="204"/>
      <c r="DM100" s="204"/>
      <c r="DN100" s="212"/>
      <c r="DO100" s="212"/>
      <c r="DP100" s="212"/>
      <c r="DQ100" s="212"/>
      <c r="DR100" s="212"/>
      <c r="DS100" s="212"/>
      <c r="DT100" s="204"/>
      <c r="DU100" s="204"/>
      <c r="DV100" s="204"/>
      <c r="DW100" s="214"/>
      <c r="DX100" s="207"/>
      <c r="DY100" s="204"/>
      <c r="DZ100" s="200"/>
      <c r="EA100" s="204"/>
      <c r="EB100" s="204"/>
      <c r="EC100" s="215"/>
      <c r="ED100" s="200"/>
      <c r="EE100" s="215"/>
      <c r="EF100" s="215"/>
      <c r="EG100" s="215"/>
      <c r="EH100" s="215"/>
      <c r="EI100" s="216"/>
      <c r="EJ100" s="215"/>
      <c r="EK100" s="200"/>
      <c r="EL100" s="204"/>
      <c r="EM100" s="204"/>
      <c r="EN100" s="204"/>
      <c r="EO100" s="204"/>
      <c r="EP100" s="204"/>
      <c r="EQ100" s="184"/>
      <c r="ER100" s="181"/>
    </row>
    <row r="101" spans="1:148" s="179" customFormat="1" ht="64.95" customHeight="1" thickTop="1" thickBot="1">
      <c r="A101" s="163"/>
      <c r="B101" s="163"/>
      <c r="C101" s="190"/>
      <c r="D101" s="190"/>
      <c r="E101" s="190"/>
      <c r="F101" s="163"/>
      <c r="G101" s="190"/>
      <c r="H101" s="190"/>
      <c r="I101" s="190"/>
      <c r="J101" s="189"/>
      <c r="K101" s="190"/>
      <c r="L101" s="190"/>
      <c r="M101" s="220"/>
      <c r="N101" s="218"/>
      <c r="O101" s="191"/>
      <c r="P101" s="189"/>
      <c r="Q101" s="190"/>
      <c r="R101" s="190"/>
      <c r="S101" s="190"/>
      <c r="T101" s="190"/>
      <c r="U101" s="189"/>
      <c r="V101" s="190"/>
      <c r="W101" s="190"/>
      <c r="X101" s="190"/>
      <c r="Y101" s="190"/>
      <c r="Z101" s="192"/>
      <c r="AA101" s="190"/>
      <c r="AB101" s="190"/>
      <c r="AC101" s="190"/>
      <c r="AD101" s="190"/>
      <c r="AE101" s="190"/>
      <c r="AF101" s="190"/>
      <c r="AG101" s="190"/>
      <c r="AH101" s="193"/>
      <c r="AI101" s="190"/>
      <c r="AJ101" s="190"/>
      <c r="AK101" s="190"/>
      <c r="AL101" s="190"/>
      <c r="AM101" s="190"/>
      <c r="AN101" s="189"/>
      <c r="AO101" s="190"/>
      <c r="AP101" s="190"/>
      <c r="AQ101" s="189"/>
      <c r="AR101" s="194"/>
      <c r="AS101" s="194"/>
      <c r="AT101" s="189"/>
      <c r="AU101" s="190"/>
      <c r="AV101" s="190"/>
      <c r="AW101" s="190"/>
      <c r="AX101" s="190"/>
      <c r="AY101" s="190"/>
      <c r="AZ101" s="190"/>
      <c r="BA101" s="190"/>
      <c r="BB101" s="190"/>
      <c r="BC101" s="190"/>
      <c r="BD101" s="190"/>
      <c r="BE101" s="190"/>
      <c r="BF101" s="190"/>
      <c r="BG101" s="190"/>
      <c r="BH101" s="190"/>
      <c r="BI101" s="190"/>
      <c r="BJ101" s="190"/>
      <c r="BK101" s="190"/>
      <c r="BL101" s="190"/>
      <c r="BM101" s="190"/>
      <c r="BN101" s="190"/>
      <c r="BO101" s="190"/>
      <c r="BP101" s="190"/>
      <c r="BQ101" s="190"/>
      <c r="BR101" s="190"/>
      <c r="BS101" s="190"/>
      <c r="BT101" s="190"/>
      <c r="BU101" s="190"/>
      <c r="BV101" s="190"/>
      <c r="BW101" s="189"/>
      <c r="BX101" s="190"/>
      <c r="BY101" s="190"/>
      <c r="BZ101" s="190"/>
      <c r="CA101" s="190"/>
      <c r="CB101" s="190"/>
      <c r="CC101" s="190"/>
      <c r="CD101" s="190"/>
      <c r="CE101" s="190"/>
      <c r="CF101" s="189"/>
      <c r="CG101" s="195"/>
      <c r="CH101" s="196"/>
      <c r="CI101" s="197"/>
      <c r="CJ101" s="197"/>
      <c r="CK101" s="197"/>
      <c r="CL101" s="197"/>
      <c r="CM101" s="197"/>
      <c r="CN101" s="197"/>
      <c r="CO101" s="197"/>
      <c r="CP101" s="197"/>
      <c r="CQ101" s="198"/>
      <c r="CR101" s="199"/>
      <c r="CS101" s="200"/>
      <c r="CT101" s="190"/>
      <c r="CU101" s="190"/>
      <c r="CV101" s="190"/>
      <c r="CW101" s="190"/>
      <c r="CX101" s="190"/>
      <c r="CY101" s="190"/>
      <c r="CZ101" s="200"/>
      <c r="DA101" s="190"/>
      <c r="DB101" s="190"/>
      <c r="DC101" s="190"/>
      <c r="DD101" s="200"/>
      <c r="DE101" s="201"/>
      <c r="DF101" s="201"/>
      <c r="DG101" s="201"/>
      <c r="DH101" s="201"/>
      <c r="DI101" s="201"/>
      <c r="DJ101" s="201"/>
      <c r="DK101" s="193"/>
      <c r="DL101" s="190"/>
      <c r="DM101" s="190"/>
      <c r="DN101" s="198"/>
      <c r="DO101" s="198"/>
      <c r="DP101" s="198"/>
      <c r="DQ101" s="198"/>
      <c r="DR101" s="198"/>
      <c r="DS101" s="198"/>
      <c r="DT101" s="190"/>
      <c r="DU101" s="190"/>
      <c r="DV101" s="190"/>
      <c r="DW101" s="201"/>
      <c r="DX101" s="193"/>
      <c r="DY101" s="190"/>
      <c r="DZ101" s="200"/>
      <c r="EA101" s="190"/>
      <c r="EB101" s="190"/>
      <c r="EC101" s="202"/>
      <c r="ED101" s="200"/>
      <c r="EE101" s="202"/>
      <c r="EF101" s="202"/>
      <c r="EG101" s="202"/>
      <c r="EH101" s="202"/>
      <c r="EI101" s="203"/>
      <c r="EJ101" s="202"/>
      <c r="EK101" s="200"/>
      <c r="EL101" s="190"/>
      <c r="EM101" s="190"/>
      <c r="EN101" s="190"/>
      <c r="EO101" s="190"/>
      <c r="EP101" s="190"/>
      <c r="EQ101" s="184"/>
      <c r="ER101" s="181"/>
    </row>
    <row r="102" spans="1:148" s="179" customFormat="1" ht="64.95" customHeight="1" thickTop="1" thickBot="1">
      <c r="A102" s="163"/>
      <c r="B102" s="163"/>
      <c r="C102" s="204"/>
      <c r="D102" s="204"/>
      <c r="E102" s="204"/>
      <c r="F102" s="163"/>
      <c r="G102" s="204"/>
      <c r="H102" s="204"/>
      <c r="I102" s="204"/>
      <c r="J102" s="189"/>
      <c r="K102" s="204"/>
      <c r="L102" s="204"/>
      <c r="M102" s="221"/>
      <c r="N102" s="219"/>
      <c r="O102" s="205"/>
      <c r="P102" s="189"/>
      <c r="Q102" s="204"/>
      <c r="R102" s="204"/>
      <c r="S102" s="204"/>
      <c r="T102" s="204"/>
      <c r="U102" s="189"/>
      <c r="V102" s="204"/>
      <c r="W102" s="204"/>
      <c r="X102" s="204"/>
      <c r="Y102" s="204"/>
      <c r="Z102" s="206"/>
      <c r="AA102" s="204"/>
      <c r="AB102" s="204"/>
      <c r="AC102" s="204"/>
      <c r="AD102" s="204"/>
      <c r="AE102" s="204"/>
      <c r="AF102" s="204"/>
      <c r="AG102" s="204"/>
      <c r="AH102" s="207"/>
      <c r="AI102" s="204"/>
      <c r="AJ102" s="204"/>
      <c r="AK102" s="204"/>
      <c r="AL102" s="204"/>
      <c r="AM102" s="204"/>
      <c r="AN102" s="189"/>
      <c r="AO102" s="204"/>
      <c r="AP102" s="204"/>
      <c r="AQ102" s="189"/>
      <c r="AR102" s="208"/>
      <c r="AS102" s="208"/>
      <c r="AT102" s="189"/>
      <c r="AU102" s="204"/>
      <c r="AV102" s="204"/>
      <c r="AW102" s="204"/>
      <c r="AX102" s="204"/>
      <c r="AY102" s="204"/>
      <c r="AZ102" s="204"/>
      <c r="BA102" s="204"/>
      <c r="BB102" s="204"/>
      <c r="BC102" s="204"/>
      <c r="BD102" s="204"/>
      <c r="BE102" s="204"/>
      <c r="BF102" s="204"/>
      <c r="BG102" s="204"/>
      <c r="BH102" s="204"/>
      <c r="BI102" s="204"/>
      <c r="BJ102" s="204"/>
      <c r="BK102" s="204"/>
      <c r="BL102" s="204"/>
      <c r="BM102" s="204"/>
      <c r="BN102" s="204"/>
      <c r="BO102" s="204"/>
      <c r="BP102" s="204"/>
      <c r="BQ102" s="204"/>
      <c r="BR102" s="204"/>
      <c r="BS102" s="204"/>
      <c r="BT102" s="204"/>
      <c r="BU102" s="204"/>
      <c r="BV102" s="204"/>
      <c r="BW102" s="189"/>
      <c r="BX102" s="204"/>
      <c r="BY102" s="204"/>
      <c r="BZ102" s="204"/>
      <c r="CA102" s="204"/>
      <c r="CB102" s="204"/>
      <c r="CC102" s="204"/>
      <c r="CD102" s="204"/>
      <c r="CE102" s="204"/>
      <c r="CF102" s="189"/>
      <c r="CG102" s="209"/>
      <c r="CH102" s="210"/>
      <c r="CI102" s="211"/>
      <c r="CJ102" s="211"/>
      <c r="CK102" s="211"/>
      <c r="CL102" s="211"/>
      <c r="CM102" s="211"/>
      <c r="CN102" s="211"/>
      <c r="CO102" s="211"/>
      <c r="CP102" s="211"/>
      <c r="CQ102" s="212"/>
      <c r="CR102" s="213"/>
      <c r="CS102" s="200"/>
      <c r="CT102" s="204"/>
      <c r="CU102" s="204"/>
      <c r="CV102" s="204"/>
      <c r="CW102" s="204"/>
      <c r="CX102" s="204"/>
      <c r="CY102" s="204"/>
      <c r="CZ102" s="200"/>
      <c r="DA102" s="204"/>
      <c r="DB102" s="204"/>
      <c r="DC102" s="204"/>
      <c r="DD102" s="200"/>
      <c r="DE102" s="214"/>
      <c r="DF102" s="214"/>
      <c r="DG102" s="214"/>
      <c r="DH102" s="214"/>
      <c r="DI102" s="214"/>
      <c r="DJ102" s="214"/>
      <c r="DK102" s="207"/>
      <c r="DL102" s="204"/>
      <c r="DM102" s="204"/>
      <c r="DN102" s="212"/>
      <c r="DO102" s="212"/>
      <c r="DP102" s="212"/>
      <c r="DQ102" s="212"/>
      <c r="DR102" s="212"/>
      <c r="DS102" s="212"/>
      <c r="DT102" s="204"/>
      <c r="DU102" s="204"/>
      <c r="DV102" s="204"/>
      <c r="DW102" s="214"/>
      <c r="DX102" s="207"/>
      <c r="DY102" s="204"/>
      <c r="DZ102" s="200"/>
      <c r="EA102" s="204"/>
      <c r="EB102" s="204"/>
      <c r="EC102" s="215"/>
      <c r="ED102" s="200"/>
      <c r="EE102" s="215"/>
      <c r="EF102" s="215"/>
      <c r="EG102" s="215"/>
      <c r="EH102" s="215"/>
      <c r="EI102" s="216"/>
      <c r="EJ102" s="215"/>
      <c r="EK102" s="200"/>
      <c r="EL102" s="204"/>
      <c r="EM102" s="204"/>
      <c r="EN102" s="204"/>
      <c r="EO102" s="204"/>
      <c r="EP102" s="204"/>
      <c r="EQ102" s="184"/>
      <c r="ER102" s="181"/>
    </row>
    <row r="103" spans="1:148" s="179" customFormat="1" ht="64.95" customHeight="1" thickTop="1" thickBot="1">
      <c r="A103" s="163"/>
      <c r="B103" s="163"/>
      <c r="C103" s="190"/>
      <c r="D103" s="190"/>
      <c r="E103" s="190"/>
      <c r="F103" s="163"/>
      <c r="G103" s="190"/>
      <c r="H103" s="190"/>
      <c r="I103" s="190"/>
      <c r="J103" s="189"/>
      <c r="K103" s="190"/>
      <c r="L103" s="190"/>
      <c r="M103" s="220"/>
      <c r="N103" s="218"/>
      <c r="O103" s="191"/>
      <c r="P103" s="189"/>
      <c r="Q103" s="190"/>
      <c r="R103" s="190"/>
      <c r="S103" s="190"/>
      <c r="T103" s="190"/>
      <c r="U103" s="189"/>
      <c r="V103" s="190"/>
      <c r="W103" s="190"/>
      <c r="X103" s="190"/>
      <c r="Y103" s="190"/>
      <c r="Z103" s="192"/>
      <c r="AA103" s="190"/>
      <c r="AB103" s="190"/>
      <c r="AC103" s="190"/>
      <c r="AD103" s="190"/>
      <c r="AE103" s="190"/>
      <c r="AF103" s="190"/>
      <c r="AG103" s="190"/>
      <c r="AH103" s="193"/>
      <c r="AI103" s="190"/>
      <c r="AJ103" s="190"/>
      <c r="AK103" s="190"/>
      <c r="AL103" s="190"/>
      <c r="AM103" s="190"/>
      <c r="AN103" s="189"/>
      <c r="AO103" s="190"/>
      <c r="AP103" s="190"/>
      <c r="AQ103" s="189"/>
      <c r="AR103" s="194"/>
      <c r="AS103" s="194"/>
      <c r="AT103" s="189"/>
      <c r="AU103" s="190"/>
      <c r="AV103" s="190"/>
      <c r="AW103" s="190"/>
      <c r="AX103" s="190"/>
      <c r="AY103" s="190"/>
      <c r="AZ103" s="190"/>
      <c r="BA103" s="190"/>
      <c r="BB103" s="190"/>
      <c r="BC103" s="190"/>
      <c r="BD103" s="190"/>
      <c r="BE103" s="190"/>
      <c r="BF103" s="190"/>
      <c r="BG103" s="190"/>
      <c r="BH103" s="190"/>
      <c r="BI103" s="190"/>
      <c r="BJ103" s="190"/>
      <c r="BK103" s="190"/>
      <c r="BL103" s="190"/>
      <c r="BM103" s="190"/>
      <c r="BN103" s="190"/>
      <c r="BO103" s="190"/>
      <c r="BP103" s="190"/>
      <c r="BQ103" s="190"/>
      <c r="BR103" s="190"/>
      <c r="BS103" s="190"/>
      <c r="BT103" s="190"/>
      <c r="BU103" s="190"/>
      <c r="BV103" s="190"/>
      <c r="BW103" s="189"/>
      <c r="BX103" s="190"/>
      <c r="BY103" s="190"/>
      <c r="BZ103" s="190"/>
      <c r="CA103" s="190"/>
      <c r="CB103" s="190"/>
      <c r="CC103" s="190"/>
      <c r="CD103" s="190"/>
      <c r="CE103" s="190"/>
      <c r="CF103" s="189"/>
      <c r="CG103" s="195"/>
      <c r="CH103" s="196"/>
      <c r="CI103" s="197"/>
      <c r="CJ103" s="197"/>
      <c r="CK103" s="197"/>
      <c r="CL103" s="197"/>
      <c r="CM103" s="197"/>
      <c r="CN103" s="197"/>
      <c r="CO103" s="197"/>
      <c r="CP103" s="197"/>
      <c r="CQ103" s="198"/>
      <c r="CR103" s="199"/>
      <c r="CS103" s="200"/>
      <c r="CT103" s="190"/>
      <c r="CU103" s="190"/>
      <c r="CV103" s="190"/>
      <c r="CW103" s="190"/>
      <c r="CX103" s="190"/>
      <c r="CY103" s="190"/>
      <c r="CZ103" s="200"/>
      <c r="DA103" s="190"/>
      <c r="DB103" s="190"/>
      <c r="DC103" s="190"/>
      <c r="DD103" s="200"/>
      <c r="DE103" s="201"/>
      <c r="DF103" s="201"/>
      <c r="DG103" s="201"/>
      <c r="DH103" s="201"/>
      <c r="DI103" s="201"/>
      <c r="DJ103" s="201"/>
      <c r="DK103" s="193"/>
      <c r="DL103" s="190"/>
      <c r="DM103" s="190"/>
      <c r="DN103" s="198"/>
      <c r="DO103" s="198"/>
      <c r="DP103" s="198"/>
      <c r="DQ103" s="198"/>
      <c r="DR103" s="198"/>
      <c r="DS103" s="198"/>
      <c r="DT103" s="190"/>
      <c r="DU103" s="190"/>
      <c r="DV103" s="190"/>
      <c r="DW103" s="201"/>
      <c r="DX103" s="193"/>
      <c r="DY103" s="190"/>
      <c r="DZ103" s="200"/>
      <c r="EA103" s="190"/>
      <c r="EB103" s="190"/>
      <c r="EC103" s="202"/>
      <c r="ED103" s="200"/>
      <c r="EE103" s="202"/>
      <c r="EF103" s="202"/>
      <c r="EG103" s="202"/>
      <c r="EH103" s="202"/>
      <c r="EI103" s="203"/>
      <c r="EJ103" s="202"/>
      <c r="EK103" s="200"/>
      <c r="EL103" s="190"/>
      <c r="EM103" s="190"/>
      <c r="EN103" s="190"/>
      <c r="EO103" s="190"/>
      <c r="EP103" s="190"/>
      <c r="EQ103" s="184"/>
      <c r="ER103" s="181"/>
    </row>
    <row r="104" spans="1:148" s="179" customFormat="1" ht="64.95" customHeight="1" thickTop="1" thickBot="1">
      <c r="A104" s="163"/>
      <c r="B104" s="163"/>
      <c r="C104" s="204"/>
      <c r="D104" s="204"/>
      <c r="E104" s="204"/>
      <c r="F104" s="163"/>
      <c r="G104" s="204"/>
      <c r="H104" s="204"/>
      <c r="I104" s="204"/>
      <c r="J104" s="189"/>
      <c r="K104" s="204"/>
      <c r="L104" s="204"/>
      <c r="M104" s="221"/>
      <c r="N104" s="219"/>
      <c r="O104" s="205"/>
      <c r="P104" s="189"/>
      <c r="Q104" s="204"/>
      <c r="R104" s="204"/>
      <c r="S104" s="204"/>
      <c r="T104" s="204"/>
      <c r="U104" s="189"/>
      <c r="V104" s="204"/>
      <c r="W104" s="204"/>
      <c r="X104" s="204"/>
      <c r="Y104" s="204"/>
      <c r="Z104" s="206"/>
      <c r="AA104" s="204"/>
      <c r="AB104" s="204"/>
      <c r="AC104" s="204"/>
      <c r="AD104" s="204"/>
      <c r="AE104" s="204"/>
      <c r="AF104" s="204"/>
      <c r="AG104" s="204"/>
      <c r="AH104" s="207"/>
      <c r="AI104" s="204"/>
      <c r="AJ104" s="204"/>
      <c r="AK104" s="204"/>
      <c r="AL104" s="204"/>
      <c r="AM104" s="204"/>
      <c r="AN104" s="189"/>
      <c r="AO104" s="204"/>
      <c r="AP104" s="204"/>
      <c r="AQ104" s="189"/>
      <c r="AR104" s="208"/>
      <c r="AS104" s="208"/>
      <c r="AT104" s="189"/>
      <c r="AU104" s="204"/>
      <c r="AV104" s="204"/>
      <c r="AW104" s="204"/>
      <c r="AX104" s="204"/>
      <c r="AY104" s="204"/>
      <c r="AZ104" s="204"/>
      <c r="BA104" s="204"/>
      <c r="BB104" s="204"/>
      <c r="BC104" s="204"/>
      <c r="BD104" s="204"/>
      <c r="BE104" s="204"/>
      <c r="BF104" s="204"/>
      <c r="BG104" s="204"/>
      <c r="BH104" s="204"/>
      <c r="BI104" s="204"/>
      <c r="BJ104" s="204"/>
      <c r="BK104" s="204"/>
      <c r="BL104" s="204"/>
      <c r="BM104" s="204"/>
      <c r="BN104" s="204"/>
      <c r="BO104" s="204"/>
      <c r="BP104" s="204"/>
      <c r="BQ104" s="204"/>
      <c r="BR104" s="204"/>
      <c r="BS104" s="204"/>
      <c r="BT104" s="204"/>
      <c r="BU104" s="204"/>
      <c r="BV104" s="204"/>
      <c r="BW104" s="189"/>
      <c r="BX104" s="204"/>
      <c r="BY104" s="204"/>
      <c r="BZ104" s="204"/>
      <c r="CA104" s="204"/>
      <c r="CB104" s="204"/>
      <c r="CC104" s="204"/>
      <c r="CD104" s="204"/>
      <c r="CE104" s="204"/>
      <c r="CF104" s="189"/>
      <c r="CG104" s="209"/>
      <c r="CH104" s="210"/>
      <c r="CI104" s="211"/>
      <c r="CJ104" s="211"/>
      <c r="CK104" s="211"/>
      <c r="CL104" s="211"/>
      <c r="CM104" s="211"/>
      <c r="CN104" s="211"/>
      <c r="CO104" s="211"/>
      <c r="CP104" s="211"/>
      <c r="CQ104" s="212"/>
      <c r="CR104" s="213"/>
      <c r="CS104" s="200"/>
      <c r="CT104" s="204"/>
      <c r="CU104" s="204"/>
      <c r="CV104" s="204"/>
      <c r="CW104" s="204"/>
      <c r="CX104" s="204"/>
      <c r="CY104" s="204"/>
      <c r="CZ104" s="200"/>
      <c r="DA104" s="204"/>
      <c r="DB104" s="204"/>
      <c r="DC104" s="204"/>
      <c r="DD104" s="200"/>
      <c r="DE104" s="214"/>
      <c r="DF104" s="214"/>
      <c r="DG104" s="214"/>
      <c r="DH104" s="214"/>
      <c r="DI104" s="214"/>
      <c r="DJ104" s="214"/>
      <c r="DK104" s="207"/>
      <c r="DL104" s="204"/>
      <c r="DM104" s="204"/>
      <c r="DN104" s="212"/>
      <c r="DO104" s="212"/>
      <c r="DP104" s="212"/>
      <c r="DQ104" s="212"/>
      <c r="DR104" s="212"/>
      <c r="DS104" s="212"/>
      <c r="DT104" s="204"/>
      <c r="DU104" s="204"/>
      <c r="DV104" s="204"/>
      <c r="DW104" s="214"/>
      <c r="DX104" s="207"/>
      <c r="DY104" s="204"/>
      <c r="DZ104" s="200"/>
      <c r="EA104" s="204"/>
      <c r="EB104" s="204"/>
      <c r="EC104" s="215"/>
      <c r="ED104" s="200"/>
      <c r="EE104" s="215"/>
      <c r="EF104" s="215"/>
      <c r="EG104" s="215"/>
      <c r="EH104" s="215"/>
      <c r="EI104" s="216"/>
      <c r="EJ104" s="215"/>
      <c r="EK104" s="200"/>
      <c r="EL104" s="204"/>
      <c r="EM104" s="204"/>
      <c r="EN104" s="204"/>
      <c r="EO104" s="204"/>
      <c r="EP104" s="204"/>
      <c r="EQ104" s="184"/>
      <c r="ER104" s="181"/>
    </row>
    <row r="105" spans="1:148" s="179" customFormat="1" ht="64.95" customHeight="1" thickTop="1" thickBot="1">
      <c r="A105" s="163"/>
      <c r="B105" s="163"/>
      <c r="C105" s="190"/>
      <c r="D105" s="190"/>
      <c r="E105" s="190"/>
      <c r="F105" s="163"/>
      <c r="G105" s="190"/>
      <c r="H105" s="190"/>
      <c r="I105" s="190"/>
      <c r="J105" s="189"/>
      <c r="K105" s="190"/>
      <c r="L105" s="190"/>
      <c r="M105" s="220"/>
      <c r="N105" s="218"/>
      <c r="O105" s="191"/>
      <c r="P105" s="189"/>
      <c r="Q105" s="190"/>
      <c r="R105" s="190"/>
      <c r="S105" s="190"/>
      <c r="T105" s="190"/>
      <c r="U105" s="189"/>
      <c r="V105" s="190"/>
      <c r="W105" s="190"/>
      <c r="X105" s="190"/>
      <c r="Y105" s="190"/>
      <c r="Z105" s="192"/>
      <c r="AA105" s="190"/>
      <c r="AB105" s="190"/>
      <c r="AC105" s="190"/>
      <c r="AD105" s="190"/>
      <c r="AE105" s="190"/>
      <c r="AF105" s="190"/>
      <c r="AG105" s="190"/>
      <c r="AH105" s="193"/>
      <c r="AI105" s="190"/>
      <c r="AJ105" s="190"/>
      <c r="AK105" s="190"/>
      <c r="AL105" s="190"/>
      <c r="AM105" s="190"/>
      <c r="AN105" s="189"/>
      <c r="AO105" s="190"/>
      <c r="AP105" s="190"/>
      <c r="AQ105" s="189"/>
      <c r="AR105" s="194"/>
      <c r="AS105" s="194"/>
      <c r="AT105" s="189"/>
      <c r="AU105" s="190"/>
      <c r="AV105" s="190"/>
      <c r="AW105" s="190"/>
      <c r="AX105" s="190"/>
      <c r="AY105" s="190"/>
      <c r="AZ105" s="190"/>
      <c r="BA105" s="190"/>
      <c r="BB105" s="190"/>
      <c r="BC105" s="190"/>
      <c r="BD105" s="190"/>
      <c r="BE105" s="190"/>
      <c r="BF105" s="190"/>
      <c r="BG105" s="190"/>
      <c r="BH105" s="190"/>
      <c r="BI105" s="190"/>
      <c r="BJ105" s="190"/>
      <c r="BK105" s="190"/>
      <c r="BL105" s="190"/>
      <c r="BM105" s="190"/>
      <c r="BN105" s="190"/>
      <c r="BO105" s="190"/>
      <c r="BP105" s="190"/>
      <c r="BQ105" s="190"/>
      <c r="BR105" s="190"/>
      <c r="BS105" s="190"/>
      <c r="BT105" s="190"/>
      <c r="BU105" s="190"/>
      <c r="BV105" s="190"/>
      <c r="BW105" s="189"/>
      <c r="BX105" s="190"/>
      <c r="BY105" s="190"/>
      <c r="BZ105" s="190"/>
      <c r="CA105" s="190"/>
      <c r="CB105" s="190"/>
      <c r="CC105" s="190"/>
      <c r="CD105" s="190"/>
      <c r="CE105" s="190"/>
      <c r="CF105" s="189"/>
      <c r="CG105" s="195"/>
      <c r="CH105" s="196"/>
      <c r="CI105" s="197"/>
      <c r="CJ105" s="197"/>
      <c r="CK105" s="197"/>
      <c r="CL105" s="197"/>
      <c r="CM105" s="197"/>
      <c r="CN105" s="197"/>
      <c r="CO105" s="197"/>
      <c r="CP105" s="197"/>
      <c r="CQ105" s="198"/>
      <c r="CR105" s="199"/>
      <c r="CS105" s="200"/>
      <c r="CT105" s="190"/>
      <c r="CU105" s="190"/>
      <c r="CV105" s="190"/>
      <c r="CW105" s="190"/>
      <c r="CX105" s="190"/>
      <c r="CY105" s="190"/>
      <c r="CZ105" s="200"/>
      <c r="DA105" s="190"/>
      <c r="DB105" s="190"/>
      <c r="DC105" s="190"/>
      <c r="DD105" s="200"/>
      <c r="DE105" s="201"/>
      <c r="DF105" s="201"/>
      <c r="DG105" s="201"/>
      <c r="DH105" s="201"/>
      <c r="DI105" s="201"/>
      <c r="DJ105" s="201"/>
      <c r="DK105" s="193"/>
      <c r="DL105" s="190"/>
      <c r="DM105" s="190"/>
      <c r="DN105" s="198"/>
      <c r="DO105" s="198"/>
      <c r="DP105" s="198"/>
      <c r="DQ105" s="198"/>
      <c r="DR105" s="198"/>
      <c r="DS105" s="198"/>
      <c r="DT105" s="190"/>
      <c r="DU105" s="190"/>
      <c r="DV105" s="190"/>
      <c r="DW105" s="201"/>
      <c r="DX105" s="193"/>
      <c r="DY105" s="190"/>
      <c r="DZ105" s="200"/>
      <c r="EA105" s="190"/>
      <c r="EB105" s="190"/>
      <c r="EC105" s="202"/>
      <c r="ED105" s="200"/>
      <c r="EE105" s="202"/>
      <c r="EF105" s="202"/>
      <c r="EG105" s="202"/>
      <c r="EH105" s="202"/>
      <c r="EI105" s="203"/>
      <c r="EJ105" s="202"/>
      <c r="EK105" s="200"/>
      <c r="EL105" s="190"/>
      <c r="EM105" s="190"/>
      <c r="EN105" s="190"/>
      <c r="EO105" s="190"/>
      <c r="EP105" s="190"/>
      <c r="EQ105" s="184"/>
      <c r="ER105" s="181"/>
    </row>
    <row r="106" spans="1:148" s="163" customFormat="1" ht="26.4" hidden="1" thickTop="1">
      <c r="C106" s="217"/>
      <c r="D106" s="217"/>
      <c r="E106" s="217"/>
      <c r="G106" s="217"/>
      <c r="H106" s="217"/>
      <c r="I106" s="217"/>
      <c r="J106" s="217"/>
      <c r="K106" s="217"/>
      <c r="L106" s="217"/>
      <c r="M106" s="222"/>
      <c r="N106" s="217"/>
      <c r="O106" s="217"/>
      <c r="P106" s="217"/>
      <c r="Q106" s="217"/>
      <c r="R106" s="217"/>
      <c r="S106" s="217"/>
      <c r="T106" s="217"/>
      <c r="U106" s="217"/>
      <c r="V106" s="217"/>
      <c r="W106" s="217"/>
      <c r="X106" s="217"/>
      <c r="Y106" s="217"/>
      <c r="Z106" s="217"/>
      <c r="AA106" s="217"/>
      <c r="AB106" s="217"/>
      <c r="AC106" s="217"/>
      <c r="AD106" s="217"/>
      <c r="AE106" s="217"/>
      <c r="AF106" s="217"/>
      <c r="AG106" s="217"/>
      <c r="AH106" s="217"/>
      <c r="AI106" s="217"/>
      <c r="AJ106" s="217"/>
      <c r="AK106" s="217"/>
      <c r="AL106" s="217"/>
      <c r="AM106" s="217"/>
      <c r="AN106" s="217"/>
      <c r="AO106" s="217"/>
      <c r="AP106" s="217"/>
      <c r="AQ106" s="217"/>
      <c r="AR106" s="217"/>
      <c r="AS106" s="217"/>
      <c r="AT106" s="217"/>
      <c r="AU106" s="217"/>
      <c r="AV106" s="217"/>
      <c r="AW106" s="217"/>
      <c r="AX106" s="217"/>
      <c r="AY106" s="217"/>
      <c r="AZ106" s="217"/>
      <c r="BA106" s="217"/>
      <c r="BB106" s="217"/>
      <c r="BC106" s="217"/>
      <c r="BD106" s="217"/>
      <c r="BE106" s="217"/>
      <c r="BF106" s="217"/>
      <c r="BG106" s="217"/>
      <c r="BH106" s="217"/>
      <c r="BI106" s="217"/>
      <c r="BJ106" s="217"/>
      <c r="BK106" s="217"/>
      <c r="BL106" s="217"/>
      <c r="BM106" s="217"/>
      <c r="BN106" s="217"/>
      <c r="BO106" s="217"/>
      <c r="BP106" s="217"/>
      <c r="BQ106" s="217"/>
      <c r="BR106" s="217"/>
      <c r="BS106" s="217"/>
      <c r="BT106" s="217"/>
      <c r="BU106" s="217"/>
      <c r="BV106" s="217"/>
      <c r="BW106" s="217"/>
      <c r="BX106" s="217"/>
      <c r="BY106" s="217"/>
      <c r="BZ106" s="217"/>
      <c r="CA106" s="217"/>
      <c r="CB106" s="217"/>
      <c r="CC106" s="217"/>
      <c r="CD106" s="217"/>
      <c r="CE106" s="217"/>
      <c r="CF106" s="217"/>
      <c r="CG106" s="217"/>
      <c r="CH106" s="217"/>
      <c r="CI106" s="217"/>
      <c r="CJ106" s="217"/>
      <c r="CK106" s="217"/>
      <c r="CL106" s="217"/>
      <c r="CM106" s="217"/>
      <c r="CN106" s="217"/>
      <c r="CO106" s="217"/>
      <c r="CP106" s="217"/>
      <c r="CQ106" s="217"/>
      <c r="CR106" s="217"/>
      <c r="CS106" s="217"/>
      <c r="CT106" s="217"/>
      <c r="CU106" s="217"/>
      <c r="CV106" s="217"/>
      <c r="CW106" s="217"/>
      <c r="CX106" s="217"/>
      <c r="CY106" s="217"/>
      <c r="CZ106" s="217"/>
      <c r="DA106" s="217"/>
      <c r="DB106" s="217"/>
      <c r="DC106" s="217"/>
      <c r="DD106" s="217"/>
      <c r="DE106" s="217"/>
      <c r="DF106" s="217"/>
      <c r="DG106" s="217"/>
      <c r="DH106" s="217"/>
      <c r="DI106" s="217"/>
      <c r="DJ106" s="217"/>
      <c r="DK106" s="217"/>
      <c r="DL106" s="217"/>
      <c r="DM106" s="217"/>
      <c r="DN106" s="217"/>
      <c r="DO106" s="217"/>
      <c r="DP106" s="217"/>
      <c r="DQ106" s="217"/>
      <c r="DR106" s="217"/>
      <c r="DS106" s="217"/>
      <c r="DT106" s="217"/>
      <c r="DU106" s="217"/>
      <c r="DV106" s="217"/>
      <c r="DW106" s="217"/>
      <c r="DX106" s="217"/>
      <c r="DY106" s="217"/>
      <c r="DZ106" s="217"/>
      <c r="EA106" s="217"/>
      <c r="EB106" s="217"/>
      <c r="EC106" s="217"/>
      <c r="ED106" s="217"/>
      <c r="EE106" s="217"/>
      <c r="EF106" s="217"/>
      <c r="EG106" s="217"/>
      <c r="EH106" s="217"/>
      <c r="EI106" s="217"/>
      <c r="EJ106" s="217"/>
      <c r="EK106" s="217"/>
      <c r="EL106" s="217"/>
      <c r="EM106" s="217"/>
      <c r="EN106" s="217"/>
      <c r="EO106" s="217"/>
      <c r="EP106" s="217"/>
    </row>
  </sheetData>
  <sheetProtection algorithmName="SHA-512" hashValue="dQPGsdAr+Fx2rgQn7aHsRG+cadWJp4v+BCz4F2qLSmxlxzM1KyfM846utX3fuw1YxkpH0p93wdeVdGGMXD5w7Q==" saltValue="u3aQg8ZpXiHXHB0qh1ST0g==" spinCount="100000" sheet="1" objects="1" scenarios="1"/>
  <protectedRanges>
    <protectedRange sqref="C9:E105 G9:EQ105" name="Range1"/>
    <protectedRange sqref="A2" name="Range2"/>
  </protectedRanges>
  <mergeCells count="14">
    <mergeCell ref="D3:K3"/>
    <mergeCell ref="DE5:DY5"/>
    <mergeCell ref="EE5:EJ5"/>
    <mergeCell ref="EL5:EP5"/>
    <mergeCell ref="DA5:DC5"/>
    <mergeCell ref="G5:I5"/>
    <mergeCell ref="AO5:AP5"/>
    <mergeCell ref="Q5:T5"/>
    <mergeCell ref="K5:O5"/>
    <mergeCell ref="AR5:AS5"/>
    <mergeCell ref="AU5:BV5"/>
    <mergeCell ref="BX5:CE5"/>
    <mergeCell ref="CG5:CR5"/>
    <mergeCell ref="CT5:CY5"/>
  </mergeCells>
  <conditionalFormatting sqref="D3">
    <cfRule type="expression" dxfId="71" priority="14">
      <formula>$A$2=TRUE</formula>
    </cfRule>
    <cfRule type="expression" dxfId="70" priority="15">
      <formula>$A$2=FALSE</formula>
    </cfRule>
  </conditionalFormatting>
  <conditionalFormatting sqref="X9:X105">
    <cfRule type="expression" dxfId="69" priority="230">
      <formula>T9&lt;&gt;""</formula>
    </cfRule>
  </conditionalFormatting>
  <conditionalFormatting sqref="AI9:AI105">
    <cfRule type="expression" dxfId="68" priority="12">
      <formula>T9&lt;&gt;""</formula>
    </cfRule>
  </conditionalFormatting>
  <conditionalFormatting sqref="AK9:AK105">
    <cfRule type="expression" dxfId="67" priority="226">
      <formula>T9&lt;&gt;""</formula>
    </cfRule>
  </conditionalFormatting>
  <conditionalFormatting sqref="AL9:AL105">
    <cfRule type="expression" dxfId="66" priority="119">
      <formula>T9&lt;&gt;""</formula>
    </cfRule>
  </conditionalFormatting>
  <conditionalFormatting sqref="AM9:AM105">
    <cfRule type="expression" dxfId="65" priority="117">
      <formula>T9&lt;&gt;""</formula>
    </cfRule>
  </conditionalFormatting>
  <conditionalFormatting sqref="AO10 AO13:AP13 AO14 AO15:AP15 AO16 AO17:AP17 AO18 AO19:AP19 AO20 AO21:AP21 AO22 AO23:AP23 AO24 AO25:AP25 AO26 AO27:AP27 AO28 AO29:AP29 AO30 AO31:AP31 AO32 AO33:AP33 AO34 AO35:AP35 AO36 AO37:AP37 AO38 AO39:AP39 AO40 AO41:AP41 AO42 AO43:AP43 AO44 AO45:AP45 AO46 AO47:AP47 AO48 AO49:AP49 AO50 AO51:AP51 AO52 AO53:AP53 AO54 AO55:AP55 AO56 AO57:AP57 AO58 AO59:AP59 AO60 AO61:AP61 AO62 AO63:AP63 AO64 AO65:AP65 AO66 AO67:AP67 AO68 AO69:AP69 AO70 AO71:AP71 AO72 AO73:AP73 AO74 AO75:AP75 AO76 AO77:AP77 AO78 AO79:AP79 AO80 AO81:AP81 AO82 AO83:AP83 AO84 AO85:AP85 AO86 AO87:AP87 AO88 AO89:AP89 AO90 AO91:AP91 AO92 AO93:AP93 AO94 AO95:AP95 AO96 AO97:AP97 AO98 AO99:AP99 AO100 AO101:AP101 AO102 AO103:AP103 AO104 AO105:AP105">
    <cfRule type="expression" dxfId="64" priority="219">
      <formula>T10&lt;&gt;""</formula>
    </cfRule>
  </conditionalFormatting>
  <conditionalFormatting sqref="AO12">
    <cfRule type="expression" dxfId="63" priority="16">
      <formula>T12&lt;&gt;""</formula>
    </cfRule>
  </conditionalFormatting>
  <conditionalFormatting sqref="AO9:AP9">
    <cfRule type="expression" dxfId="62" priority="221">
      <formula>T9&lt;&gt;""</formula>
    </cfRule>
  </conditionalFormatting>
  <conditionalFormatting sqref="AO11:AP11">
    <cfRule type="expression" dxfId="61" priority="17">
      <formula>T11&lt;&gt;""</formula>
    </cfRule>
  </conditionalFormatting>
  <conditionalFormatting sqref="AP9:AP105">
    <cfRule type="expression" dxfId="60" priority="114">
      <formula>T9&lt;&gt;""</formula>
    </cfRule>
  </conditionalFormatting>
  <conditionalFormatting sqref="AU9:AU105">
    <cfRule type="expression" dxfId="59" priority="111">
      <formula>T9&lt;&gt;""</formula>
    </cfRule>
  </conditionalFormatting>
  <conditionalFormatting sqref="AV9:AV105">
    <cfRule type="expression" dxfId="58" priority="110">
      <formula>T9&lt;&gt;""</formula>
    </cfRule>
  </conditionalFormatting>
  <conditionalFormatting sqref="AW9:AW105">
    <cfRule type="expression" dxfId="57" priority="107">
      <formula>T9&lt;&gt;""</formula>
    </cfRule>
  </conditionalFormatting>
  <conditionalFormatting sqref="AX9:AX105">
    <cfRule type="expression" dxfId="56" priority="106">
      <formula>T9&lt;&gt;""</formula>
    </cfRule>
  </conditionalFormatting>
  <conditionalFormatting sqref="AY9:AY105">
    <cfRule type="expression" dxfId="55" priority="103">
      <formula>T9&lt;&gt;""</formula>
    </cfRule>
  </conditionalFormatting>
  <conditionalFormatting sqref="AZ9:AZ105">
    <cfRule type="expression" dxfId="54" priority="101">
      <formula>T9&lt;&gt;""</formula>
    </cfRule>
  </conditionalFormatting>
  <conditionalFormatting sqref="BA9:BA105">
    <cfRule type="expression" dxfId="53" priority="99">
      <formula>T9&lt;&gt;""</formula>
    </cfRule>
  </conditionalFormatting>
  <conditionalFormatting sqref="BB9:BB105">
    <cfRule type="expression" dxfId="52" priority="97">
      <formula>T9&lt;&gt;""</formula>
    </cfRule>
  </conditionalFormatting>
  <conditionalFormatting sqref="BC9:BC105">
    <cfRule type="expression" dxfId="51" priority="95">
      <formula>T9&lt;&gt;""</formula>
    </cfRule>
  </conditionalFormatting>
  <conditionalFormatting sqref="BD9:BD105">
    <cfRule type="expression" dxfId="50" priority="93">
      <formula>T9&lt;&gt;""</formula>
    </cfRule>
  </conditionalFormatting>
  <conditionalFormatting sqref="BE9:BE105">
    <cfRule type="expression" dxfId="49" priority="19">
      <formula>T9&lt;&gt;""</formula>
    </cfRule>
  </conditionalFormatting>
  <conditionalFormatting sqref="BF9:BF105">
    <cfRule type="expression" dxfId="48" priority="21">
      <formula>T9&lt;&gt;""</formula>
    </cfRule>
  </conditionalFormatting>
  <conditionalFormatting sqref="BG9:BG105">
    <cfRule type="expression" dxfId="47" priority="23">
      <formula>T9&lt;&gt;""</formula>
    </cfRule>
  </conditionalFormatting>
  <conditionalFormatting sqref="BH9:BH105">
    <cfRule type="expression" dxfId="46" priority="25">
      <formula>T9&lt;&gt;""</formula>
    </cfRule>
  </conditionalFormatting>
  <conditionalFormatting sqref="BI9:BI105">
    <cfRule type="expression" dxfId="45" priority="27">
      <formula>T9&lt;&gt;""</formula>
    </cfRule>
  </conditionalFormatting>
  <conditionalFormatting sqref="BJ9:BJ105">
    <cfRule type="expression" dxfId="44" priority="29">
      <formula>T9&lt;&gt;""</formula>
    </cfRule>
  </conditionalFormatting>
  <conditionalFormatting sqref="BK9:BK105">
    <cfRule type="expression" dxfId="43" priority="31">
      <formula>T9&lt;&gt;""</formula>
    </cfRule>
  </conditionalFormatting>
  <conditionalFormatting sqref="BL9:BL105">
    <cfRule type="expression" dxfId="42" priority="33">
      <formula>T9&lt;&gt;""</formula>
    </cfRule>
  </conditionalFormatting>
  <conditionalFormatting sqref="BM9:BM105">
    <cfRule type="expression" dxfId="41" priority="35">
      <formula>T9&lt;&gt;""</formula>
    </cfRule>
  </conditionalFormatting>
  <conditionalFormatting sqref="BN9:BN105">
    <cfRule type="expression" dxfId="40" priority="37">
      <formula>T9&lt;&gt;""</formula>
    </cfRule>
  </conditionalFormatting>
  <conditionalFormatting sqref="BO9:BO105">
    <cfRule type="expression" dxfId="39" priority="39">
      <formula>T9&lt;&gt;""</formula>
    </cfRule>
  </conditionalFormatting>
  <conditionalFormatting sqref="BP9:BP105">
    <cfRule type="expression" dxfId="38" priority="41">
      <formula>T9&lt;&gt;""</formula>
    </cfRule>
  </conditionalFormatting>
  <conditionalFormatting sqref="BQ9:BQ105">
    <cfRule type="expression" dxfId="37" priority="43">
      <formula>T9&lt;&gt;""</formula>
    </cfRule>
  </conditionalFormatting>
  <conditionalFormatting sqref="BR9:BR105">
    <cfRule type="expression" dxfId="36" priority="45">
      <formula>T9&lt;&gt;""</formula>
    </cfRule>
  </conditionalFormatting>
  <conditionalFormatting sqref="BS9:BS105">
    <cfRule type="expression" dxfId="35" priority="47">
      <formula>T9&lt;&gt;""</formula>
    </cfRule>
  </conditionalFormatting>
  <conditionalFormatting sqref="BT9:BT105">
    <cfRule type="expression" dxfId="34" priority="49">
      <formula>T9&lt;&gt;""</formula>
    </cfRule>
  </conditionalFormatting>
  <conditionalFormatting sqref="BU9:BU105">
    <cfRule type="expression" dxfId="33" priority="51">
      <formula>T9&lt;&gt;""</formula>
    </cfRule>
  </conditionalFormatting>
  <conditionalFormatting sqref="BV9:BV105">
    <cfRule type="expression" dxfId="32" priority="53">
      <formula>T9&lt;&gt;""</formula>
    </cfRule>
  </conditionalFormatting>
  <conditionalFormatting sqref="BX9:BX105">
    <cfRule type="expression" dxfId="31" priority="55">
      <formula>T9&lt;&gt;""</formula>
    </cfRule>
  </conditionalFormatting>
  <conditionalFormatting sqref="BY9:BY105">
    <cfRule type="expression" dxfId="30" priority="57">
      <formula>T9&lt;&gt;""</formula>
    </cfRule>
  </conditionalFormatting>
  <conditionalFormatting sqref="BZ9:BZ105">
    <cfRule type="expression" dxfId="29" priority="59">
      <formula>T9&lt;&gt;""</formula>
    </cfRule>
  </conditionalFormatting>
  <conditionalFormatting sqref="CA9:CA105">
    <cfRule type="expression" dxfId="28" priority="61">
      <formula>T9&lt;&gt;""</formula>
    </cfRule>
  </conditionalFormatting>
  <conditionalFormatting sqref="CG9:CG105">
    <cfRule type="expression" dxfId="27" priority="63">
      <formula>T9&lt;&gt;""</formula>
    </cfRule>
  </conditionalFormatting>
  <conditionalFormatting sqref="CH9:CH105">
    <cfRule type="expression" dxfId="26" priority="65">
      <formula>T9&lt;&gt;""</formula>
    </cfRule>
  </conditionalFormatting>
  <conditionalFormatting sqref="CI9:CI105">
    <cfRule type="expression" dxfId="25" priority="67">
      <formula>T9&lt;&gt;""</formula>
    </cfRule>
  </conditionalFormatting>
  <conditionalFormatting sqref="CJ9:CJ105">
    <cfRule type="expression" dxfId="24" priority="69">
      <formula>T9&lt;&gt;""</formula>
    </cfRule>
  </conditionalFormatting>
  <conditionalFormatting sqref="CK9:CK105">
    <cfRule type="expression" dxfId="23" priority="71">
      <formula>T9&lt;&gt;""</formula>
    </cfRule>
  </conditionalFormatting>
  <conditionalFormatting sqref="CL9:CL105">
    <cfRule type="expression" dxfId="22" priority="73">
      <formula>T9&lt;&gt;""</formula>
    </cfRule>
  </conditionalFormatting>
  <conditionalFormatting sqref="CM9:CM105">
    <cfRule type="expression" dxfId="21" priority="75">
      <formula>T9&lt;&gt;""</formula>
    </cfRule>
  </conditionalFormatting>
  <conditionalFormatting sqref="CN9:CN105">
    <cfRule type="expression" dxfId="20" priority="77">
      <formula>T9&lt;&gt;""</formula>
    </cfRule>
  </conditionalFormatting>
  <conditionalFormatting sqref="CO9:CO105">
    <cfRule type="expression" dxfId="19" priority="79">
      <formula>T9&lt;&gt;""</formula>
    </cfRule>
  </conditionalFormatting>
  <conditionalFormatting sqref="CP9:CP105">
    <cfRule type="expression" dxfId="18" priority="81">
      <formula>T9&lt;&gt;""</formula>
    </cfRule>
  </conditionalFormatting>
  <conditionalFormatting sqref="CQ9:CQ105">
    <cfRule type="expression" dxfId="17" priority="83">
      <formula>T9&lt;&gt;""</formula>
    </cfRule>
  </conditionalFormatting>
  <conditionalFormatting sqref="CR9:CR105">
    <cfRule type="expression" dxfId="16" priority="85">
      <formula>T9&lt;&gt;""</formula>
    </cfRule>
  </conditionalFormatting>
  <conditionalFormatting sqref="DA9:DA105">
    <cfRule type="expression" dxfId="15" priority="87">
      <formula>T9&lt;&gt;""</formula>
    </cfRule>
  </conditionalFormatting>
  <conditionalFormatting sqref="DB9:DB105">
    <cfRule type="expression" dxfId="14" priority="89">
      <formula>T9&lt;&gt;""</formula>
    </cfRule>
  </conditionalFormatting>
  <conditionalFormatting sqref="DC9:DC105">
    <cfRule type="expression" dxfId="13" priority="91">
      <formula>T9&lt;&gt;""</formula>
    </cfRule>
  </conditionalFormatting>
  <conditionalFormatting sqref="DE9:DE105">
    <cfRule type="expression" dxfId="12" priority="11">
      <formula>T9&lt;&gt;""</formula>
    </cfRule>
  </conditionalFormatting>
  <conditionalFormatting sqref="DF9:DF105">
    <cfRule type="expression" dxfId="11" priority="10">
      <formula>T9&lt;&gt;""</formula>
    </cfRule>
  </conditionalFormatting>
  <conditionalFormatting sqref="DG9:DG105">
    <cfRule type="expression" dxfId="10" priority="9">
      <formula>T9&lt;&gt;""</formula>
    </cfRule>
  </conditionalFormatting>
  <conditionalFormatting sqref="DH9:DH105">
    <cfRule type="expression" dxfId="9" priority="8">
      <formula>T9&lt;&gt;""</formula>
    </cfRule>
  </conditionalFormatting>
  <conditionalFormatting sqref="DI9:DI105">
    <cfRule type="expression" dxfId="8" priority="7">
      <formula>T9&lt;&gt;""</formula>
    </cfRule>
  </conditionalFormatting>
  <conditionalFormatting sqref="DJ9:DJ105">
    <cfRule type="expression" dxfId="7" priority="6">
      <formula>T9&lt;&gt;""</formula>
    </cfRule>
  </conditionalFormatting>
  <conditionalFormatting sqref="DK9:DK105">
    <cfRule type="expression" dxfId="6" priority="5">
      <formula>T9&lt;&gt;""</formula>
    </cfRule>
  </conditionalFormatting>
  <conditionalFormatting sqref="DT9:DT105">
    <cfRule type="expression" dxfId="5" priority="4">
      <formula>T9&lt;&gt;""</formula>
    </cfRule>
  </conditionalFormatting>
  <conditionalFormatting sqref="DU9:DU105">
    <cfRule type="expression" dxfId="4" priority="3">
      <formula>T9&lt;&gt;""</formula>
    </cfRule>
  </conditionalFormatting>
  <conditionalFormatting sqref="DV9:DV105">
    <cfRule type="expression" dxfId="3" priority="2">
      <formula>T9&lt;&gt;""</formula>
    </cfRule>
  </conditionalFormatting>
  <conditionalFormatting sqref="DW9:DW105">
    <cfRule type="expression" dxfId="2" priority="1">
      <formula>T9&lt;&gt;""</formula>
    </cfRule>
  </conditionalFormatting>
  <dataValidations disablePrompts="1" count="12">
    <dataValidation type="decimal" allowBlank="1" showInputMessage="1" showErrorMessage="1" sqref="DE9:DK105 DN9:DS105 DW9:DX105 AH9:AH105 EE9:EG105 EC9:EC105 EJ9:EJ105" xr:uid="{00000000-0002-0000-0000-000000000000}">
      <formula1>0</formula1>
      <formula2>100000</formula2>
    </dataValidation>
    <dataValidation type="decimal" allowBlank="1" showInputMessage="1" showErrorMessage="1" sqref="CG9:CR105" xr:uid="{00000000-0002-0000-0000-000001000000}">
      <formula1>0</formula1>
      <formula2>10000</formula2>
    </dataValidation>
    <dataValidation type="date" allowBlank="1" showInputMessage="1" showErrorMessage="1" sqref="M9:M105" xr:uid="{00000000-0002-0000-0000-000002000000}">
      <formula1>45292</formula1>
      <formula2>47483</formula2>
    </dataValidation>
    <dataValidation type="whole" allowBlank="1" showInputMessage="1" showErrorMessage="1" sqref="AC9:AC105 AE9:AE105 Y9:Y105" xr:uid="{00000000-0002-0000-0000-000003000000}">
      <formula1>0</formula1>
      <formula2>1000</formula2>
    </dataValidation>
    <dataValidation type="decimal" allowBlank="1" showInputMessage="1" showErrorMessage="1" sqref="Z9:Z105" xr:uid="{00000000-0002-0000-0000-000004000000}">
      <formula1>0</formula1>
      <formula2>10000000</formula2>
    </dataValidation>
    <dataValidation type="list" allowBlank="1" showInputMessage="1" showErrorMessage="1" sqref="AG9:AG105 AA9:AA105" xr:uid="{00000000-0002-0000-0000-000005000000}">
      <formula1>"Litre, Millilitres, Grams, Kilograms, Milligrams, Each"</formula1>
    </dataValidation>
    <dataValidation type="whole" allowBlank="1" showInputMessage="1" showErrorMessage="1" sqref="DT9:DV105 EA9:EB105 AO9:AP105" xr:uid="{00000000-0002-0000-0000-000006000000}">
      <formula1>0</formula1>
      <formula2>10000</formula2>
    </dataValidation>
    <dataValidation type="list" allowBlank="1" showInputMessage="1" showErrorMessage="1" sqref="AK9:AK105" xr:uid="{00000000-0002-0000-0000-000007000000}">
      <formula1>"Ambient, Chilled, Frozen, Non-Food"</formula1>
    </dataValidation>
    <dataValidation type="list" allowBlank="1" showInputMessage="1" showErrorMessage="1" sqref="DY9:DY105 EP9:EP105 BX9:CE105 DA9:DC105 EH9:EH105 AF9:AF105 EL9:EN105 Q9:Q105" xr:uid="{00000000-0002-0000-0000-000008000000}">
      <formula1>"Yes, No"</formula1>
    </dataValidation>
    <dataValidation type="list" allowBlank="1" showInputMessage="1" showErrorMessage="1" sqref="CT9:CY105 EO9:EO105 R9:R105" xr:uid="{00000000-0002-0000-0000-000009000000}">
      <formula1>"Yes, No, N/A"</formula1>
    </dataValidation>
    <dataValidation type="list" allowBlank="1" showInputMessage="1" showErrorMessage="1" sqref="EI9:EI105" xr:uid="{00000000-0002-0000-0000-00000A000000}">
      <formula1>"0%, 5%, 20%, N/A"</formula1>
    </dataValidation>
    <dataValidation type="list" allowBlank="1" showInputMessage="1" showErrorMessage="1" sqref="AU9:BV105" xr:uid="{C3C694B3-FDB4-4665-B34F-371D1EA29B9D}">
      <formula1>"Yes, No, Cross Contact"</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locked="0" defaultSize="0" autoFill="0" autoLine="0" autoPict="0" altText="">
                <anchor>
                  <from>
                    <xdr:col>3</xdr:col>
                    <xdr:colOff>83820</xdr:colOff>
                    <xdr:row>2</xdr:row>
                    <xdr:rowOff>22860</xdr:rowOff>
                  </from>
                  <to>
                    <xdr:col>3</xdr:col>
                    <xdr:colOff>335280</xdr:colOff>
                    <xdr:row>2</xdr:row>
                    <xdr:rowOff>419100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1" tint="0.499984740745262"/>
  </sheetPr>
  <dimension ref="A1:J1001"/>
  <sheetViews>
    <sheetView showGridLines="0" zoomScaleNormal="100" workbookViewId="0">
      <selection activeCell="B20" sqref="B20:C20"/>
    </sheetView>
  </sheetViews>
  <sheetFormatPr defaultColWidth="14.44140625" defaultRowHeight="15" customHeight="1"/>
  <cols>
    <col min="1" max="1" width="14.44140625" style="2"/>
    <col min="2" max="2" width="46.6640625" style="1" customWidth="1"/>
    <col min="3" max="3" width="9.109375" style="1" customWidth="1"/>
    <col min="4" max="6" width="14" style="1" customWidth="1"/>
    <col min="7" max="7" width="28.88671875" style="1" customWidth="1"/>
    <col min="8" max="8" width="13.109375" style="1" customWidth="1"/>
    <col min="9" max="9" width="9.109375" style="1" customWidth="1"/>
    <col min="10" max="27" width="8.6640625" style="1" customWidth="1"/>
    <col min="28" max="16384" width="14.44140625" style="1"/>
  </cols>
  <sheetData>
    <row r="1" spans="1:10" ht="18">
      <c r="B1" s="22"/>
      <c r="C1" s="22"/>
      <c r="D1" s="22"/>
      <c r="E1" s="22"/>
      <c r="F1" s="22"/>
      <c r="G1" s="22"/>
      <c r="H1" s="22"/>
      <c r="I1" s="22"/>
    </row>
    <row r="2" spans="1:10" ht="15" customHeight="1">
      <c r="C2" s="20"/>
      <c r="D2" s="20"/>
      <c r="E2" s="20"/>
      <c r="F2" s="20"/>
      <c r="G2" s="20"/>
    </row>
    <row r="3" spans="1:10" ht="23.4">
      <c r="C3" s="400" t="s">
        <v>143</v>
      </c>
      <c r="D3" s="401"/>
      <c r="E3" s="401"/>
      <c r="F3" s="401"/>
      <c r="G3" s="401"/>
    </row>
    <row r="4" spans="1:10" ht="35.25" customHeight="1">
      <c r="C4" s="21"/>
      <c r="D4" s="410" t="s">
        <v>144</v>
      </c>
      <c r="E4" s="410"/>
      <c r="F4" s="410"/>
      <c r="G4" s="410"/>
    </row>
    <row r="5" spans="1:10" ht="27" customHeight="1">
      <c r="C5" s="20"/>
      <c r="D5" s="410"/>
      <c r="E5" s="410"/>
      <c r="F5" s="410"/>
      <c r="G5" s="410"/>
    </row>
    <row r="6" spans="1:10" ht="14.4">
      <c r="C6" s="20"/>
      <c r="D6" s="20"/>
      <c r="E6" s="20"/>
      <c r="F6" s="20"/>
      <c r="G6" s="20"/>
    </row>
    <row r="7" spans="1:10" ht="14.4">
      <c r="B7" s="19" t="s">
        <v>145</v>
      </c>
      <c r="C7" s="18" t="s">
        <v>146</v>
      </c>
      <c r="J7" s="17"/>
    </row>
    <row r="8" spans="1:10" ht="15" customHeight="1" thickBot="1">
      <c r="A8" s="9" t="s">
        <v>147</v>
      </c>
    </row>
    <row r="9" spans="1:10" thickBot="1">
      <c r="A9" s="2">
        <v>1</v>
      </c>
      <c r="B9" s="402" t="s">
        <v>17</v>
      </c>
      <c r="C9" s="403"/>
      <c r="D9" s="404" t="str">
        <f>IF(
IFERROR(INDEX('CFBG New Line Form'!$G$9:$EQ$105,MATCH(D11,'CFBG New Line Form'!$B$9:$B$105,0),MATCH(VLOOKUP(B9,MAPPING!$C$3:$J$131,8,0),'CFBG New Line Form'!$G$7:$EQ$7,0)),"")=0,
"",
IFERROR(INDEX('CFBG New Line Form'!$G$9:$EQ$105,MATCH(D11,'CFBG New Line Form'!$B$9:$B$105,0),MATCH(VLOOKUP(B9,MAPPING!$C$3:$J$131,8,0),'CFBG New Line Form'!$G$7:$EQ$7,0)),""))</f>
        <v/>
      </c>
      <c r="E9" s="405"/>
      <c r="F9" s="405"/>
      <c r="G9" s="406"/>
    </row>
    <row r="10" spans="1:10" thickBot="1">
      <c r="B10" s="407"/>
      <c r="C10" s="408"/>
      <c r="D10" s="409"/>
      <c r="E10" s="408"/>
      <c r="F10" s="408"/>
      <c r="G10" s="408"/>
      <c r="H10" s="14"/>
    </row>
    <row r="11" spans="1:10" ht="15" customHeight="1" thickBot="1">
      <c r="A11" s="2">
        <v>1.01</v>
      </c>
      <c r="B11" s="385" t="s">
        <v>28</v>
      </c>
      <c r="C11" s="386"/>
      <c r="D11" s="380" t="s">
        <v>148</v>
      </c>
      <c r="E11" s="381"/>
      <c r="F11" s="381"/>
      <c r="G11" s="382"/>
    </row>
    <row r="12" spans="1:10" thickBot="1">
      <c r="A12" s="2">
        <v>1.02</v>
      </c>
      <c r="B12" s="353" t="s">
        <v>16</v>
      </c>
      <c r="C12" s="359"/>
      <c r="D12" s="367" t="str">
        <f>IF(IFERROR(INDEX('CFBG New Line Form'!$G$9:$EQ$105,MATCH(D11,'CFBG New Line Form'!$B$9:$B$105,0),MATCH(VLOOKUP(B12,MAPPING!$C$3:$J$131,8,0),'CFBG New Line Form'!$G$7:$EQ$7,0)),"")=0,"",IFERROR(INDEX('CFBG New Line Form'!$G$9:$EQ$105,MATCH(D11,'CFBG New Line Form'!$B$9:$B$105,0),MATCH(VLOOKUP(B12,MAPPING!$C$3:$J$131,8,0),'CFBG New Line Form'!$G$7:$EQ$7,0)),""))</f>
        <v/>
      </c>
      <c r="E12" s="368"/>
      <c r="F12" s="368"/>
      <c r="G12" s="389"/>
    </row>
    <row r="13" spans="1:10" thickBot="1">
      <c r="B13" s="390" t="s">
        <v>149</v>
      </c>
      <c r="C13" s="391"/>
      <c r="D13" s="367" t="str">
        <f>IF(IFERROR(INDEX('CFBG New Line Form'!$G$9:$EQ$105,MATCH(D11,'CFBG New Line Form'!$B$9:$B$105,0),MATCH(VLOOKUP(B13,MAPPING!$C$3:$J$131,8,0),'CFBG New Line Form'!$G$7:$EQ$7,0)),"")=0,"",IFERROR(INDEX('CFBG New Line Form'!$G$9:$EQ$105,MATCH(D11,'CFBG New Line Form'!$B$9:$B$105,0),MATCH(VLOOKUP(B13,MAPPING!$C$3:$J$131,8,0),'CFBG New Line Form'!$G$7:$EQ$7,0)),""))</f>
        <v/>
      </c>
      <c r="E13" s="368"/>
      <c r="F13" s="368"/>
      <c r="G13" s="369"/>
    </row>
    <row r="14" spans="1:10" thickBot="1">
      <c r="A14" s="2">
        <v>1.03</v>
      </c>
      <c r="B14" s="353" t="s">
        <v>150</v>
      </c>
      <c r="C14" s="392"/>
      <c r="D14" s="367" t="str">
        <f>IF(IFERROR(INDEX('CFBG New Line Form'!$G$9:$EQ$105,MATCH(D11,'CFBG New Line Form'!$B$9:$B$105,0),MATCH(VLOOKUP(B14,MAPPING!$C$3:$J$131,8,0),'CFBG New Line Form'!$G$7:$EQ$7,0)),"")=0,"",IFERROR(INDEX('CFBG New Line Form'!$G$9:$EQ$105,MATCH(D11,'CFBG New Line Form'!$B$9:$B$105,0),MATCH(VLOOKUP(B14,MAPPING!$C$3:$J$131,8,0),'CFBG New Line Form'!$G$7:$EQ$7,0)),""))</f>
        <v/>
      </c>
      <c r="E14" s="368"/>
      <c r="F14" s="368"/>
      <c r="G14" s="369"/>
    </row>
    <row r="15" spans="1:10" thickBot="1">
      <c r="A15" s="2">
        <v>1.04</v>
      </c>
      <c r="B15" s="393" t="s">
        <v>27</v>
      </c>
      <c r="C15" s="394"/>
      <c r="D15" s="395" t="str">
        <f>IF(IFERROR(INDEX('CFBG New Line Form'!$G$9:$EQ$105,MATCH(D11,'CFBG New Line Form'!$B$9:$B$105,0),MATCH(VLOOKUP(B15,MAPPING!$C$3:$J$131,8,0),'CFBG New Line Form'!$G$7:$EQ$7,0)),"")=0,"",IFERROR(INDEX('CFBG New Line Form'!$G$9:$EQ$105,MATCH(D11,'CFBG New Line Form'!$B$9:$B$105,0),MATCH(VLOOKUP(B15,MAPPING!$C$3:$J$131,8,0),'CFBG New Line Form'!$G$7:$EQ$7,0)),""))</f>
        <v/>
      </c>
      <c r="E15" s="368"/>
      <c r="F15" s="368"/>
      <c r="G15" s="369"/>
    </row>
    <row r="16" spans="1:10" thickBot="1">
      <c r="B16" s="12"/>
      <c r="C16" s="12"/>
      <c r="D16" s="137"/>
      <c r="E16" s="137"/>
      <c r="F16" s="137"/>
      <c r="G16" s="137"/>
    </row>
    <row r="17" spans="1:8" ht="16.5" customHeight="1" thickBot="1">
      <c r="A17" s="2">
        <v>1.05</v>
      </c>
      <c r="B17" s="353" t="s">
        <v>151</v>
      </c>
      <c r="C17" s="354"/>
      <c r="D17" s="138" t="str">
        <f>IF(IFERROR(INDEX('CFBG New Line Form'!$G$9:$EQ$105,MATCH(D11,'CFBG New Line Form'!$B$9:$B$105,0),MATCH(VLOOKUP(B17,MAPPING!$C$3:$J$131,8,0),'CFBG New Line Form'!$G$7:$EQ$7,0)),"")=0,"",IFERROR(INDEX('CFBG New Line Form'!$G$9:$EQ$105,MATCH(D11,'CFBG New Line Form'!$B$9:$B$105,0),MATCH(VLOOKUP(B17,MAPPING!$C$3:$J$131,8,0),'CFBG New Line Form'!$G$7:$EQ$7,0)),""))</f>
        <v/>
      </c>
      <c r="E17" s="387" t="s">
        <v>33</v>
      </c>
      <c r="F17" s="388"/>
      <c r="G17" s="83" t="str">
        <f>IF(IFERROR(INDEX('CFBG New Line Form'!$G$9:$EQ$105,MATCH(D11,'CFBG New Line Form'!$B$9:$B$105,0),MATCH(VLOOKUP(E17,MAPPING!$C$3:$J$131,8,0),'CFBG New Line Form'!$G$7:$EQ$7,0)),"")=0,"",IFERROR(INDEX('CFBG New Line Form'!$G$9:$EQ$105,MATCH(D11,'CFBG New Line Form'!$B$9:$B$105,0),MATCH(VLOOKUP(E17,MAPPING!$C$3:$J$131,8,0),'CFBG New Line Form'!$G$7:$EQ$7,0)),""))</f>
        <v/>
      </c>
    </row>
    <row r="18" spans="1:8" thickBot="1">
      <c r="A18" s="2">
        <v>1.06</v>
      </c>
      <c r="B18" s="396" t="s">
        <v>34</v>
      </c>
      <c r="C18" s="397"/>
      <c r="D18" s="131" t="str">
        <f>IF(IFERROR(INDEX('CFBG New Line Form'!$G$9:$EQ$105,MATCH(D11,'CFBG New Line Form'!$B$9:$B$105,0),MATCH(VLOOKUP(B18,MAPPING!$C$3:$J$131,8,0),'CFBG New Line Form'!$G$7:$EQ$7,0)),"")=0,"",IFERROR(INDEX('CFBG New Line Form'!$G$9:$EQ$105,MATCH(D11,'CFBG New Line Form'!$B$9:$B$105,0),MATCH(VLOOKUP(B18,MAPPING!$C$3:$J$131,8,0),'CFBG New Line Form'!$G$7:$EQ$7,0)),""))</f>
        <v/>
      </c>
      <c r="E18" s="383" t="s">
        <v>152</v>
      </c>
      <c r="F18" s="384"/>
      <c r="G18" s="16" t="str">
        <f>IF(IFERROR(INDEX('CFBG New Line Form'!$G$9:$EQ$105,MATCH(D11,'CFBG New Line Form'!$B$9:$B$105,0),MATCH(VLOOKUP(E18,MAPPING!$C$3:$J$131,8,0),'CFBG New Line Form'!$G$7:$EQ$7,0)),"")=0,"",IFERROR(INDEX('CFBG New Line Form'!$G$9:$EQ$105,MATCH(D11,'CFBG New Line Form'!$B$9:$B$105,0),MATCH(VLOOKUP(E18,MAPPING!$C$3:$J$131,8,0),'CFBG New Line Form'!$G$7:$EQ$7,0)),""))</f>
        <v/>
      </c>
    </row>
    <row r="19" spans="1:8" ht="19.5" customHeight="1" thickBot="1">
      <c r="A19" s="2">
        <v>1.07</v>
      </c>
      <c r="B19" s="353" t="s">
        <v>153</v>
      </c>
      <c r="C19" s="355"/>
      <c r="D19" s="132" t="str">
        <f>IF(IFERROR(INDEX('CFBG New Line Form'!$G$9:$EQ$105,MATCH(D11,'CFBG New Line Form'!$B$9:$B$105,0),MATCH(VLOOKUP(B19,MAPPING!$C$3:$J$131,8,0),'CFBG New Line Form'!$G$7:$EQ$7,0)),"")=0,"",IFERROR(INDEX('CFBG New Line Form'!$G$9:$EQ$105,MATCH(D11,'CFBG New Line Form'!$B$9:$B$105,0),MATCH(VLOOKUP(B19,MAPPING!$C$3:$J$131,8,0),'CFBG New Line Form'!$G$7:$EQ$7,0)),""))</f>
        <v/>
      </c>
      <c r="E19" s="398" t="s">
        <v>154</v>
      </c>
      <c r="F19" s="399"/>
      <c r="G19" s="132" t="str">
        <f>IF(IFERROR(INDEX('CFBG New Line Form'!$G$9:$EQ$105,MATCH(D11,'CFBG New Line Form'!$B$9:$B$105,0),MATCH(VLOOKUP(E19,MAPPING!$C$3:$J$131,8,0),'CFBG New Line Form'!$G$7:$EQ$7,0)),"")=0,"",IFERROR(INDEX('CFBG New Line Form'!$G$9:$EQ$105,MATCH(D11,'CFBG New Line Form'!$B$9:$B$105,0),MATCH(VLOOKUP(E19,MAPPING!$C$3:$J$131,8,0),'CFBG New Line Form'!$G$7:$EQ$7,0)),""))</f>
        <v/>
      </c>
    </row>
    <row r="20" spans="1:8" thickBot="1">
      <c r="A20" s="2">
        <v>1.08</v>
      </c>
      <c r="B20" s="353" t="s">
        <v>155</v>
      </c>
      <c r="C20" s="355"/>
      <c r="D20" s="367" t="str">
        <f>IF(IFERROR(INDEX('CFBG New Line Form'!$G$9:$EQ$105,MATCH(D11,'CFBG New Line Form'!$B$9:$B$105,0),MATCH(VLOOKUP(B20,MAPPING!$C$3:$J$131,8,0),'CFBG New Line Form'!$G$7:$EQ$7,0)),"")=0,"",IFERROR(INDEX('CFBG New Line Form'!$G$9:$EQ$105,MATCH(D11,'CFBG New Line Form'!$B$9:$B$105,0),MATCH(VLOOKUP(B20,MAPPING!$C$3:$J$131,8,0),'CFBG New Line Form'!$G$7:$EQ$7,0)),""))</f>
        <v/>
      </c>
      <c r="E20" s="368"/>
      <c r="F20" s="368"/>
      <c r="G20" s="369"/>
    </row>
    <row r="21" spans="1:8" thickBot="1">
      <c r="A21" s="2">
        <v>1.0900000000000001</v>
      </c>
      <c r="B21" s="365" t="s">
        <v>156</v>
      </c>
      <c r="C21" s="366"/>
      <c r="D21" s="133" t="s">
        <v>157</v>
      </c>
      <c r="E21" s="132" t="str">
        <f>IF(IFERROR(INDEX('CFBG New Line Form'!$G$9:$EQ$105,MATCH(D11,'CFBG New Line Form'!$B$9:$B$105,0),MATCH(VLOOKUP(D21,MAPPING!$C$3:$J$131,8,0),'CFBG New Line Form'!$G$7:$EQ$7,0))*100,"")=0,"",IFERROR(INDEX('CFBG New Line Form'!$G$9:$EQ$105,MATCH(D11,'CFBG New Line Form'!$B$9:$B$105,0),MATCH(VLOOKUP(D21,MAPPING!$C$3:$J$131,8,0),'CFBG New Line Form'!$G$7:$EQ$7,0))*100,""))</f>
        <v/>
      </c>
      <c r="F21" s="133" t="s">
        <v>158</v>
      </c>
      <c r="G21" s="132" t="str">
        <f>IF(IFERROR(INDEX('CFBG New Line Form'!$G$9:$EQ$105,MATCH(D11,'CFBG New Line Form'!$B$9:$B$105,0),MATCH(VLOOKUP(F21,MAPPING!$C$3:$J$131,8,0),'CFBG New Line Form'!$G$7:$EQ$7,0))*100,"")=0,"",IFERROR(INDEX('CFBG New Line Form'!$G$9:$EQ$105,MATCH(D11,'CFBG New Line Form'!$B$9:$B$105,0),MATCH(VLOOKUP(F21,MAPPING!$C$3:$J$131,8,0),'CFBG New Line Form'!$G$7:$EQ$7,0))*100,""))</f>
        <v/>
      </c>
    </row>
    <row r="22" spans="1:8" thickBot="1">
      <c r="B22" s="393"/>
      <c r="C22" s="391"/>
      <c r="D22" s="133" t="s">
        <v>159</v>
      </c>
      <c r="E22" s="132" t="str">
        <f>IF(IFERROR(INDEX('CFBG New Line Form'!$G$9:$EQ$105,MATCH(D11,'CFBG New Line Form'!$B$9:$B$105,0),MATCH(VLOOKUP(D22,MAPPING!$C$3:$J$131,8,0),'CFBG New Line Form'!$G$7:$EQ$7,0))*100,"")=0,"",IFERROR(INDEX('CFBG New Line Form'!$G$9:$EQ$105,MATCH(D11,'CFBG New Line Form'!$B$9:$B$105,0),MATCH(VLOOKUP(D22,MAPPING!$C$3:$J$131,8,0),'CFBG New Line Form'!$G$7:$EQ$7,0))*100,""))</f>
        <v/>
      </c>
      <c r="F22" s="133" t="s">
        <v>160</v>
      </c>
      <c r="G22" s="132" t="str">
        <f>IF(IFERROR(INDEX('CFBG New Line Form'!$G$9:$EQ$105,MATCH(D11,'CFBG New Line Form'!$B$9:$B$105,0),MATCH(VLOOKUP(F22,MAPPING!$C$3:$J$131,8,0),'CFBG New Line Form'!$G$7:$EQ$7,0)),"")=0,"",IFERROR(INDEX('CFBG New Line Form'!$G$9:$EQ$105,MATCH(D11,'CFBG New Line Form'!$B$9:$B$105,0),MATCH(VLOOKUP(F22,MAPPING!$C$3:$J$131,8,0),'CFBG New Line Form'!$G$7:$EQ$7,0)),""))</f>
        <v/>
      </c>
    </row>
    <row r="23" spans="1:8" thickBot="1">
      <c r="B23" s="12"/>
      <c r="C23" s="12"/>
      <c r="D23" s="15"/>
      <c r="E23" s="15"/>
      <c r="F23" s="15"/>
      <c r="G23" s="15"/>
      <c r="H23" s="14"/>
    </row>
    <row r="24" spans="1:8" thickBot="1">
      <c r="A24" s="2">
        <v>1.1000000000000001</v>
      </c>
      <c r="B24" s="353" t="s">
        <v>161</v>
      </c>
      <c r="C24" s="359"/>
      <c r="D24" s="132" t="str">
        <f>IF(IFERROR(INDEX('CFBG New Line Form'!$G$9:$EQ$105,MATCH(D11,'CFBG New Line Form'!$B$9:$B$105,0),MATCH(VLOOKUP(B24,MAPPING!$C$3:$J$131,8,0),'CFBG New Line Form'!$G$7:$EQ$7,0)),"")=0,"",IFERROR(INDEX('CFBG New Line Form'!$G$9:$EQ$105,MATCH(D11,'CFBG New Line Form'!$B$9:$B$105,0),MATCH(VLOOKUP(B24,MAPPING!$C$3:$J$131,8,0),'CFBG New Line Form'!$G$7:$EQ$7,0)),""))</f>
        <v/>
      </c>
      <c r="E24" s="139" t="s">
        <v>162</v>
      </c>
      <c r="F24" s="367" t="str">
        <f>IF(D24="","","Days")</f>
        <v/>
      </c>
      <c r="G24" s="369"/>
      <c r="H24" s="14"/>
    </row>
    <row r="25" spans="1:8" thickBot="1">
      <c r="A25" s="2">
        <v>1.1100000000000001</v>
      </c>
      <c r="B25" s="412" t="s">
        <v>163</v>
      </c>
      <c r="C25" s="413"/>
      <c r="D25" s="132" t="str">
        <f>IF(IFERROR(INDEX('CFBG New Line Form'!$G$9:$EQ$105,MATCH(D11,'CFBG New Line Form'!$B$9:$B$105,0),MATCH(VLOOKUP(B25,MAPPING!$C$3:$J$131,8,0),'CFBG New Line Form'!$G$7:$EQ$7,0)),"")=0,"",IFERROR(INDEX('CFBG New Line Form'!$G$9:$EQ$105,MATCH(D11,'CFBG New Line Form'!$B$9:$B$105,0),MATCH(VLOOKUP(B25,MAPPING!$C$3:$J$131,8,0),'CFBG New Line Form'!$G$7:$EQ$7,0)),""))</f>
        <v/>
      </c>
      <c r="E25" s="387" t="s">
        <v>164</v>
      </c>
      <c r="F25" s="411"/>
      <c r="G25" s="111" t="str">
        <f>IF(IF(D25="No","N/A",
IF(D25="Yes",IFERROR(INDEX('CFBG New Line Form'!$G$9:$EQ$105,MATCH(D11,'CFBG New Line Form'!$B$9:$B$105,0),MATCH(VLOOKUP(E25,MAPPING!$C$3:$J$131,8,0),'CFBG New Line Form'!$G$7:$EQ$7,0)),""),""))=0,"",IF(D25="No","N/A",
IF(D25="Yes",IFERROR(INDEX('CFBG New Line Form'!$G$9:$EQ$105,MATCH(D11,'CFBG New Line Form'!$B$9:$B$105,0),MATCH(VLOOKUP(E25,MAPPING!$C$3:$J$131,8,0),'CFBG New Line Form'!$G$7:$EQ$7,0)),""),"")))</f>
        <v/>
      </c>
      <c r="H25" s="14"/>
    </row>
    <row r="26" spans="1:8" thickBot="1">
      <c r="A26" s="2">
        <v>1.1200000000000001</v>
      </c>
      <c r="B26" s="361" t="s">
        <v>165</v>
      </c>
      <c r="C26" s="362"/>
      <c r="D26" s="133" t="s">
        <v>166</v>
      </c>
      <c r="E26" s="132" t="str">
        <f>IF(IFERROR(INDEX('CFBG New Line Form'!$G$9:$EQ$105,MATCH(D11,'CFBG New Line Form'!$B$9:$B$105,0),MATCH(VLOOKUP(D26,MAPPING!$C$3:$J$131,8,0),'CFBG New Line Form'!$G$7:$EQ$7,0)),"")=0,"",IFERROR(INDEX('CFBG New Line Form'!$G$9:$EQ$105,MATCH(D11,'CFBG New Line Form'!$B$9:$B$105,0),MATCH(VLOOKUP(D26,MAPPING!$C$3:$J$131,8,0),'CFBG New Line Form'!$G$7:$EQ$7,0)),""))</f>
        <v/>
      </c>
      <c r="F26" s="133" t="s">
        <v>167</v>
      </c>
      <c r="G26" s="132" t="str">
        <f>IF(IFERROR(INDEX('CFBG New Line Form'!$G$9:$EQ$105,MATCH(D11,'CFBG New Line Form'!$B$9:$B$105,0),MATCH(VLOOKUP(F26,MAPPING!$C$3:$J$131,8,0),'CFBG New Line Form'!$G$7:$EQ$7,0)),"")=0,"",IFERROR(INDEX('CFBG New Line Form'!$G$9:$EQ$105,MATCH(D11,'CFBG New Line Form'!$B$9:$B$105,0),MATCH(VLOOKUP(F26,MAPPING!$C$3:$J$131,8,0),'CFBG New Line Form'!$G$7:$EQ$7,0)),""))</f>
        <v/>
      </c>
      <c r="H26" s="14"/>
    </row>
    <row r="27" spans="1:8" thickBot="1">
      <c r="A27" s="2">
        <v>1.1299999999999999</v>
      </c>
      <c r="B27" s="361" t="s">
        <v>168</v>
      </c>
      <c r="C27" s="362"/>
      <c r="D27" s="133" t="s">
        <v>169</v>
      </c>
      <c r="E27" s="348" t="str">
        <f>IF(IFERROR(INDEX('CFBG New Line Form'!$G$9:$EQ$105,MATCH(D11,'CFBG New Line Form'!$B$9:$B$105,0),MATCH(VLOOKUP(D27,MAPPING!$C$3:$J$131,8,0),'CFBG New Line Form'!$G$7:$EQ$7,0)),"")=0,"",IFERROR(INDEX('CFBG New Line Form'!$G$9:$EQ$105,MATCH(D11,'CFBG New Line Form'!$B$9:$B$105,0),MATCH(VLOOKUP(D27,MAPPING!$C$3:$J$131,8,0),'CFBG New Line Form'!$G$7:$EQ$7,0)),""))</f>
        <v/>
      </c>
      <c r="F27" s="349"/>
      <c r="G27" s="350"/>
      <c r="H27" s="14"/>
    </row>
    <row r="28" spans="1:8" thickBot="1">
      <c r="B28" s="12"/>
      <c r="C28" s="12"/>
      <c r="D28" s="15"/>
      <c r="E28" s="15"/>
      <c r="F28" s="15"/>
      <c r="G28" s="15"/>
      <c r="H28" s="14"/>
    </row>
    <row r="29" spans="1:8" thickBot="1">
      <c r="A29" s="2">
        <v>1.1399999999999999</v>
      </c>
      <c r="B29" s="353" t="s">
        <v>50</v>
      </c>
      <c r="C29" s="359"/>
      <c r="D29" s="356" t="str">
        <f>IF(IFERROR(INDEX('CFBG New Line Form'!$G$9:$EQ$105,MATCH(D11,'CFBG New Line Form'!$B$9:$B$105,0),MATCH(VLOOKUP(B29,MAPPING!$C$3:$J$131,8,0),'CFBG New Line Form'!$G$7:$EQ$7,0)),"")=0,"",IFERROR(INDEX('CFBG New Line Form'!$G$9:$EQ$105,MATCH(D11,'CFBG New Line Form'!$B$9:$B$105,0),MATCH(VLOOKUP(B29,MAPPING!$C$3:$J$131,8,0),'CFBG New Line Form'!$G$7:$EQ$7,0)),""))</f>
        <v/>
      </c>
      <c r="E29" s="357"/>
      <c r="F29" s="357"/>
      <c r="G29" s="358"/>
    </row>
    <row r="30" spans="1:8" ht="18" customHeight="1" thickBot="1">
      <c r="A30" s="2">
        <v>1.1499999999999999</v>
      </c>
      <c r="B30" s="376" t="s">
        <v>51</v>
      </c>
      <c r="C30" s="377"/>
      <c r="D30" s="356" t="str">
        <f>IF(IFERROR(INDEX('CFBG New Line Form'!$G$9:$EQ$105,MATCH(D11,'CFBG New Line Form'!$B$9:$B$105,0),MATCH(VLOOKUP(B30,MAPPING!$C$3:$J$131,8,0),'CFBG New Line Form'!$G$7:$EQ$7,0)),"")=0,"",IFERROR(INDEX('CFBG New Line Form'!$G$9:$EQ$105,MATCH(D11,'CFBG New Line Form'!$B$9:$B$105,0),MATCH(VLOOKUP(B30,MAPPING!$C$3:$J$131,8,0),'CFBG New Line Form'!$G$7:$EQ$7,0)),""))</f>
        <v/>
      </c>
      <c r="E30" s="357"/>
      <c r="F30" s="357"/>
      <c r="G30" s="358"/>
    </row>
    <row r="31" spans="1:8" ht="18" customHeight="1" thickBot="1">
      <c r="B31" s="12"/>
      <c r="C31" s="12"/>
      <c r="D31" s="134"/>
      <c r="E31" s="13"/>
      <c r="F31" s="13"/>
      <c r="G31" s="13"/>
    </row>
    <row r="32" spans="1:8" ht="33" customHeight="1" thickBot="1">
      <c r="A32" s="2">
        <v>1.1599999999999999</v>
      </c>
      <c r="B32" s="365" t="s">
        <v>170</v>
      </c>
      <c r="C32" s="366"/>
      <c r="D32" s="345" t="str">
        <f>IF(IFERROR(INDEX('CFBG New Line Form'!$G$9:$EQ$105,MATCH(D11,'CFBG New Line Form'!$B$9:$B$105,0),MATCH(VLOOKUP(B32,MAPPING!$C$3:$J$131,8,0),'CFBG New Line Form'!$G$7:$EQ$7,0)),"")=0,"",IFERROR(INDEX('CFBG New Line Form'!$G$9:$EQ$105,MATCH(D11,'CFBG New Line Form'!$B$9:$B$105,0),MATCH(VLOOKUP(B32,MAPPING!$C$3:$J$131,8,0),'CFBG New Line Form'!$G$7:$EQ$7,0)),""))</f>
        <v/>
      </c>
      <c r="E32" s="346"/>
      <c r="F32" s="346"/>
      <c r="G32" s="347"/>
    </row>
    <row r="33" spans="1:7" ht="24.75" customHeight="1" thickBot="1">
      <c r="A33" s="2">
        <v>1.17</v>
      </c>
      <c r="B33" s="353" t="s">
        <v>171</v>
      </c>
      <c r="C33" s="359"/>
      <c r="D33" s="370" t="str">
        <f>IF(IFERROR(INDEX('CFBG New Line Form'!$G$9:$EQ$105,MATCH(D11,'CFBG New Line Form'!$B$9:$B$105,0),MATCH(VLOOKUP(B33,MAPPING!$C$3:$J$131,8,0),'CFBG New Line Form'!$G$7:$EQ$7,0)),"")=0,"",IFERROR(INDEX('CFBG New Line Form'!$G$9:$EQ$105,MATCH(D11,'CFBG New Line Form'!$B$9:$B$105,0),MATCH(VLOOKUP(B33,MAPPING!$C$3:$J$131,8,0),'CFBG New Line Form'!$G$7:$EQ$7,0)),""))</f>
        <v/>
      </c>
      <c r="E33" s="371"/>
      <c r="F33" s="371"/>
      <c r="G33" s="372"/>
    </row>
    <row r="34" spans="1:7" ht="32.25" customHeight="1" thickBot="1">
      <c r="A34" s="2">
        <v>1.18</v>
      </c>
      <c r="B34" s="353" t="s">
        <v>172</v>
      </c>
      <c r="C34" s="359"/>
      <c r="D34" s="373" t="str">
        <f>IF(IFERROR(INDEX('CFBG New Line Form'!$G$9:$EQ$105,MATCH(D11,'CFBG New Line Form'!$B$9:$B$105,0),MATCH(VLOOKUP(B34,MAPPING!$C$3:$J$131,8,0),'CFBG New Line Form'!$G$7:$EQ$7,0)),"")=0,"",IFERROR(INDEX('CFBG New Line Form'!$G$9:$EQ$105,MATCH(D11,'CFBG New Line Form'!$B$9:$B$105,0),MATCH(VLOOKUP(B34,MAPPING!$C$3:$J$131,8,0),'CFBG New Line Form'!$G$7:$EQ$7,0)),""))</f>
        <v/>
      </c>
      <c r="E34" s="374"/>
      <c r="F34" s="374"/>
      <c r="G34" s="375"/>
    </row>
    <row r="35" spans="1:7" ht="32.25" customHeight="1" thickBot="1">
      <c r="B35" s="12"/>
      <c r="C35" s="12"/>
      <c r="D35" s="140"/>
      <c r="E35" s="140"/>
      <c r="F35" s="140"/>
      <c r="G35" s="140"/>
    </row>
    <row r="36" spans="1:7" ht="32.25" customHeight="1" thickBot="1">
      <c r="A36" s="2">
        <v>1.19</v>
      </c>
      <c r="B36" s="353" t="s">
        <v>138</v>
      </c>
      <c r="C36" s="355"/>
      <c r="D36" s="135" t="str">
        <f>IF(IFERROR(INDEX('CFBG New Line Form'!$G$9:$EQ$105,MATCH(D11,'CFBG New Line Form'!$B$9:$B$105,0),MATCH(VLOOKUP(B36,MAPPING!$C$3:$J$131,8,0),'CFBG New Line Form'!$G$7:$EQ$7,0)),"")=0,"",IFERROR(INDEX('CFBG New Line Form'!$G$9:$EQ$105,MATCH(D11,'CFBG New Line Form'!$B$9:$B$105,0),MATCH(VLOOKUP(B36,MAPPING!$C$3:$J$131,8,0),'CFBG New Line Form'!$G$7:$EQ$7,0)),""))</f>
        <v/>
      </c>
      <c r="E36" s="140"/>
      <c r="F36" s="140"/>
      <c r="G36" s="140"/>
    </row>
    <row r="37" spans="1:7" ht="32.25" customHeight="1" thickBot="1">
      <c r="A37" s="2">
        <v>1.2</v>
      </c>
      <c r="B37" s="353" t="s">
        <v>173</v>
      </c>
      <c r="C37" s="355"/>
      <c r="D37" s="135" t="str">
        <f>IF(IFERROR(INDEX('CFBG New Line Form'!$G$9:$EQ$105,MATCH(D11,'CFBG New Line Form'!$B$9:$B$105,0),MATCH(VLOOKUP(B37,MAPPING!$C$3:$J$131,8,0),'CFBG New Line Form'!$G$7:$EQ$7,0)),"")=0,"",IFERROR(INDEX('CFBG New Line Form'!$G$9:$EQ$105,MATCH(D11,'CFBG New Line Form'!$B$9:$B$105,0),MATCH(VLOOKUP(B37,MAPPING!$C$3:$J$131,8,0),'CFBG New Line Form'!$G$7:$EQ$7,0)),""))</f>
        <v/>
      </c>
      <c r="E37" s="140"/>
      <c r="F37" s="140"/>
      <c r="G37" s="140"/>
    </row>
    <row r="38" spans="1:7" ht="32.25" customHeight="1" thickBot="1">
      <c r="A38" s="2">
        <v>1.21</v>
      </c>
      <c r="B38" s="353" t="s">
        <v>174</v>
      </c>
      <c r="C38" s="355"/>
      <c r="D38" s="135" t="str">
        <f>IF(IFERROR(INDEX('CFBG New Line Form'!$G$9:$EQ$105,MATCH(D11,'CFBG New Line Form'!$B$9:$B$105,0),MATCH(VLOOKUP(B38,MAPPING!$C$3:$J$131,8,0),'CFBG New Line Form'!$G$7:$EQ$7,0)),"")=0,"",IFERROR(INDEX('CFBG New Line Form'!$G$9:$EQ$105,MATCH(D11,'CFBG New Line Form'!$B$9:$B$105,0),MATCH(VLOOKUP(B38,MAPPING!$C$3:$J$131,8,0),'CFBG New Line Form'!$G$7:$EQ$7,0)),""))</f>
        <v/>
      </c>
      <c r="E38" s="378" t="s">
        <v>175</v>
      </c>
      <c r="F38" s="379"/>
      <c r="G38" s="136" t="str">
        <f>IF(IFERROR(INDEX('CFBG New Line Form'!$G$9:$EQ$105,MATCH(D11,'CFBG New Line Form'!$B$9:$B$105,0),MATCH(VLOOKUP(E38,MAPPING!$C$3:$J$131,8,0),'CFBG New Line Form'!$G$7:$EQ$7,0)),"")=0,"",IFERROR(INDEX('CFBG New Line Form'!$G$9:$EQ$105,MATCH(D11,'CFBG New Line Form'!$B$9:$B$105,0),MATCH(VLOOKUP(E38,MAPPING!$C$3:$J$131,8,0),'CFBG New Line Form'!$G$7:$EQ$7,0)),""))</f>
        <v/>
      </c>
    </row>
    <row r="39" spans="1:7" ht="32.25" customHeight="1" thickBot="1">
      <c r="A39" s="2">
        <v>1.22</v>
      </c>
      <c r="B39" s="353" t="s">
        <v>139</v>
      </c>
      <c r="C39" s="355"/>
      <c r="D39" s="135" t="str">
        <f>IF(IFERROR(INDEX('CFBG New Line Form'!$G$9:$EQ$105,MATCH(D11,'CFBG New Line Form'!$B$9:$B$105,0),MATCH(VLOOKUP(B39,MAPPING!$C$3:$J$131,8,0),'CFBG New Line Form'!$G$7:$EQ$7,0)),"")=0,"",IFERROR(INDEX('CFBG New Line Form'!$G$9:$EQ$105,MATCH(D11,'CFBG New Line Form'!$B$9:$B$105,0),MATCH(VLOOKUP(B39,MAPPING!$C$3:$J$131,8,0),'CFBG New Line Form'!$G$7:$EQ$7,0)),""))</f>
        <v/>
      </c>
      <c r="E39" s="140"/>
      <c r="F39" s="140"/>
      <c r="G39" s="140"/>
    </row>
    <row r="40" spans="1:7" ht="32.25" customHeight="1" thickBot="1">
      <c r="B40" s="12"/>
      <c r="C40" s="12"/>
      <c r="D40" s="140"/>
      <c r="E40" s="140"/>
      <c r="F40" s="140"/>
      <c r="G40" s="141" t="s">
        <v>176</v>
      </c>
    </row>
    <row r="41" spans="1:7" ht="32.25" customHeight="1" thickBot="1">
      <c r="A41" s="2">
        <v>1.23</v>
      </c>
      <c r="B41" s="12" t="s">
        <v>177</v>
      </c>
      <c r="C41" s="12" t="s">
        <v>178</v>
      </c>
      <c r="D41" s="367" t="str">
        <f>IF(IFERROR(INDEX('CFBG New Line Form'!$G$9:$EQ$105,MATCH(D11,'CFBG New Line Form'!$B$9:$B$105,0),MATCH(VLOOKUP(C41,MAPPING!$C$3:$J$131,8,0),'CFBG New Line Form'!$G$7:$EQ$7,0)),"")=0,"",IFERROR(INDEX('CFBG New Line Form'!$G$9:$EQ$105,MATCH(D11,'CFBG New Line Form'!$B$9:$B$105,0),MATCH(VLOOKUP(C41,MAPPING!$C$3:$J$131,8,0),'CFBG New Line Form'!$G$7:$EQ$7,0)),""))</f>
        <v/>
      </c>
      <c r="E41" s="368"/>
      <c r="F41" s="369"/>
      <c r="G41" s="142" t="str">
        <f>IF(IFERROR(INDEX('CFBG New Line Form'!$G$9:$EQ$105,MATCH(D11,'CFBG New Line Form'!$B$9:$B$105,0),MATCH(VLOOKUP(G40,MAPPING!$C$3:$J$131,8,0),'CFBG New Line Form'!$G$7:$EQ$7,0)),"")=0,"",IFERROR(INDEX('CFBG New Line Form'!$G$9:$EQ$105,MATCH(D11,'CFBG New Line Form'!$B$9:$B$105,0),MATCH(VLOOKUP(G40,MAPPING!$C$3:$J$131,8,0),'CFBG New Line Form'!$G$7:$EQ$7,0)),""))</f>
        <v/>
      </c>
    </row>
    <row r="42" spans="1:7" ht="32.25" customHeight="1">
      <c r="B42" s="12"/>
      <c r="C42" s="12"/>
      <c r="D42" s="11"/>
      <c r="E42" s="11"/>
      <c r="F42" s="11"/>
      <c r="G42" s="11"/>
    </row>
    <row r="43" spans="1:7" ht="15.75" customHeight="1" thickBot="1">
      <c r="B43" s="10"/>
      <c r="C43" s="10"/>
      <c r="D43" s="10"/>
      <c r="E43" s="10"/>
      <c r="F43" s="10"/>
      <c r="G43" s="10"/>
    </row>
    <row r="44" spans="1:7" ht="15.75" customHeight="1" thickBot="1">
      <c r="A44" s="9" t="s">
        <v>179</v>
      </c>
      <c r="B44" s="353" t="s">
        <v>180</v>
      </c>
      <c r="C44" s="354"/>
      <c r="D44" s="355"/>
      <c r="E44" s="354"/>
      <c r="F44" s="354"/>
      <c r="G44" s="8"/>
    </row>
    <row r="45" spans="1:7" ht="15.75" customHeight="1" thickBot="1">
      <c r="A45" s="2" t="s">
        <v>181</v>
      </c>
      <c r="B45" s="351" t="s">
        <v>182</v>
      </c>
      <c r="C45" s="352"/>
      <c r="D45" s="3"/>
      <c r="E45" s="351" t="s">
        <v>183</v>
      </c>
      <c r="F45" s="352"/>
      <c r="G45" s="7"/>
    </row>
    <row r="46" spans="1:7" ht="15.75" customHeight="1" thickBot="1">
      <c r="A46" s="2" t="s">
        <v>184</v>
      </c>
      <c r="B46" s="351" t="s">
        <v>185</v>
      </c>
      <c r="C46" s="352"/>
      <c r="D46" s="6"/>
      <c r="E46" s="363" t="s">
        <v>162</v>
      </c>
      <c r="F46" s="364"/>
      <c r="G46" s="5"/>
    </row>
    <row r="47" spans="1:7" ht="15.75" customHeight="1" thickBot="1">
      <c r="A47" s="2" t="s">
        <v>186</v>
      </c>
      <c r="B47" s="351" t="s">
        <v>187</v>
      </c>
      <c r="C47" s="352"/>
      <c r="D47" s="3"/>
      <c r="E47" s="351" t="s">
        <v>188</v>
      </c>
      <c r="F47" s="352"/>
      <c r="G47" s="3"/>
    </row>
    <row r="48" spans="1:7" ht="15.75" customHeight="1" thickBot="1">
      <c r="A48" s="2">
        <v>2.0699999999999998</v>
      </c>
      <c r="B48" s="351" t="s">
        <v>189</v>
      </c>
      <c r="C48" s="360"/>
      <c r="D48" s="4"/>
      <c r="E48" s="351" t="s">
        <v>190</v>
      </c>
      <c r="F48" s="352"/>
      <c r="G48" s="3"/>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otectedRanges>
    <protectedRange sqref="D45:D48 G45:G48" name="Range2"/>
    <protectedRange sqref="D11" name="Range1"/>
  </protectedRanges>
  <mergeCells count="58">
    <mergeCell ref="B24:C24"/>
    <mergeCell ref="F24:G24"/>
    <mergeCell ref="E25:F25"/>
    <mergeCell ref="B20:C20"/>
    <mergeCell ref="B25:C25"/>
    <mergeCell ref="B21:C22"/>
    <mergeCell ref="D20:G20"/>
    <mergeCell ref="C3:G3"/>
    <mergeCell ref="B9:C9"/>
    <mergeCell ref="D9:G9"/>
    <mergeCell ref="B10:C10"/>
    <mergeCell ref="D10:G10"/>
    <mergeCell ref="D4:G5"/>
    <mergeCell ref="B19:C19"/>
    <mergeCell ref="B15:C15"/>
    <mergeCell ref="D15:G15"/>
    <mergeCell ref="B17:C17"/>
    <mergeCell ref="B18:C18"/>
    <mergeCell ref="E19:F19"/>
    <mergeCell ref="D14:G14"/>
    <mergeCell ref="D11:G11"/>
    <mergeCell ref="E18:F18"/>
    <mergeCell ref="B11:C11"/>
    <mergeCell ref="E17:F17"/>
    <mergeCell ref="D12:G12"/>
    <mergeCell ref="D13:G13"/>
    <mergeCell ref="B12:C12"/>
    <mergeCell ref="B13:C13"/>
    <mergeCell ref="B14:C14"/>
    <mergeCell ref="B48:C48"/>
    <mergeCell ref="B26:C26"/>
    <mergeCell ref="E46:F46"/>
    <mergeCell ref="E45:F45"/>
    <mergeCell ref="E47:F47"/>
    <mergeCell ref="E48:F48"/>
    <mergeCell ref="B27:C27"/>
    <mergeCell ref="B32:C32"/>
    <mergeCell ref="D30:G30"/>
    <mergeCell ref="D41:F41"/>
    <mergeCell ref="B34:C34"/>
    <mergeCell ref="D33:G33"/>
    <mergeCell ref="D34:G34"/>
    <mergeCell ref="B33:C33"/>
    <mergeCell ref="B30:C30"/>
    <mergeCell ref="E38:F38"/>
    <mergeCell ref="D32:G32"/>
    <mergeCell ref="E27:G27"/>
    <mergeCell ref="B45:C45"/>
    <mergeCell ref="B46:C46"/>
    <mergeCell ref="B47:C47"/>
    <mergeCell ref="B44:C44"/>
    <mergeCell ref="D44:F44"/>
    <mergeCell ref="D29:G29"/>
    <mergeCell ref="B37:C37"/>
    <mergeCell ref="B36:C36"/>
    <mergeCell ref="B39:C39"/>
    <mergeCell ref="B38:C38"/>
    <mergeCell ref="B29:C29"/>
  </mergeCells>
  <conditionalFormatting sqref="D9:G9 D11:G11 D12:D15 G17:G19 D17:D20 E21:E22 G21:G22 F24:G24 D24:D25 G25:G26 E26:E27 D29:D30 D32:D34 D36:D39 G38 D41">
    <cfRule type="containsBlanks" dxfId="1" priority="1">
      <formula>LEN(TRIM(D9))=0</formula>
    </cfRule>
  </conditionalFormatting>
  <dataValidations count="2">
    <dataValidation type="list" allowBlank="1" showErrorMessage="1" sqref="B7" xr:uid="{00000000-0002-0000-0200-000000000000}"/>
    <dataValidation type="list" allowBlank="1" showInputMessage="1" showErrorMessage="1" sqref="G45 D45:D46 D48 G47:G48" xr:uid="{00000000-0002-0000-0200-000001000000}"/>
  </dataValidations>
  <pageMargins left="0.7" right="0.7" top="0.75" bottom="0.75" header="0" footer="0"/>
  <pageSetup paperSize="9" scale="75"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3000000}">
          <x14:formula1>
            <xm:f>'CFBG New Line Form'!#REF!</xm:f>
          </x14:formula1>
          <xm:sqref>D11:G11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C1CF7-9850-499E-894C-23A3B04493D7}">
  <sheetPr codeName="Sheet3">
    <tabColor theme="1" tint="0.499984740745262"/>
    <pageSetUpPr fitToPage="1"/>
  </sheetPr>
  <dimension ref="A1:V71"/>
  <sheetViews>
    <sheetView showGridLines="0" workbookViewId="0">
      <selection activeCell="C14" sqref="C14:K16"/>
    </sheetView>
  </sheetViews>
  <sheetFormatPr defaultRowHeight="14.4"/>
  <cols>
    <col min="1" max="1" width="11.5546875" customWidth="1"/>
    <col min="4" max="4" width="14.109375" bestFit="1" customWidth="1"/>
    <col min="6" max="6" width="10.33203125" customWidth="1"/>
    <col min="7" max="7" width="19.33203125" customWidth="1"/>
    <col min="9" max="9" width="14.109375" bestFit="1" customWidth="1"/>
    <col min="10" max="10" width="12" customWidth="1"/>
  </cols>
  <sheetData>
    <row r="1" spans="1:19" ht="36.6">
      <c r="A1" s="429" t="s">
        <v>191</v>
      </c>
      <c r="B1" s="429"/>
      <c r="C1" s="429"/>
      <c r="D1" s="429"/>
      <c r="E1" s="429"/>
      <c r="F1" s="429"/>
      <c r="G1" s="429"/>
      <c r="H1" s="429"/>
      <c r="I1" s="429"/>
      <c r="J1" s="429"/>
      <c r="K1" s="429"/>
    </row>
    <row r="3" spans="1:19" ht="18">
      <c r="A3" s="430" t="s">
        <v>192</v>
      </c>
      <c r="B3" s="430"/>
      <c r="C3" s="430"/>
      <c r="D3" s="430"/>
      <c r="E3" s="430"/>
      <c r="F3" s="430"/>
      <c r="G3" s="430"/>
      <c r="H3" s="430"/>
      <c r="I3" s="430"/>
      <c r="J3" s="430"/>
      <c r="K3" s="430"/>
    </row>
    <row r="4" spans="1:19" ht="15" thickBot="1"/>
    <row r="5" spans="1:19" ht="15" thickBot="1">
      <c r="B5" s="63" t="s">
        <v>193</v>
      </c>
      <c r="C5" s="62" t="str">
        <f>IF(IFERROR(INDEX('CFBG New Line Form'!$G$9:$EQ$105,MATCH(C11,'CFBG New Line Form'!$B$9:$B$105,0),MATCH(VLOOKUP(B5,MAPPING!$B$3:$J$131,9,0),'CFBG New Line Form'!$G$7:$EQ$7,0)),"")=0,"",
IFERROR(INDEX('CFBG New Line Form'!$G$9:$EQ$105,MATCH(C11,'CFBG New Line Form'!$B$9:$B$105,0),MATCH(VLOOKUP(B5,MAPPING!$B$3:$J$131,9,0),'CFBG New Line Form'!$G$7:$EQ$7,0)),""))</f>
        <v/>
      </c>
      <c r="D5" s="61"/>
      <c r="E5" s="60"/>
      <c r="M5" s="1"/>
    </row>
    <row r="6" spans="1:19" ht="15" thickBot="1">
      <c r="B6" s="63"/>
    </row>
    <row r="7" spans="1:19" ht="15" thickBot="1">
      <c r="B7" s="63" t="s">
        <v>639</v>
      </c>
      <c r="C7" s="431"/>
      <c r="D7" s="432"/>
      <c r="E7" s="433"/>
      <c r="G7" s="428" t="s">
        <v>195</v>
      </c>
      <c r="H7" s="418"/>
      <c r="I7" s="156" t="str">
        <f>IF(IFERROR(INDEX('CFBG New Line Form'!$G$9:$EQ$105,MATCH(C11,'CFBG New Line Form'!$B$9:$B$105,0),MATCH(VLOOKUP(G7,MAPPING!$B$3:$J$131,9,0),'CFBG New Line Form'!$G$7:$EQ$7,0)),"")=0,"",IFERROR(INDEX('CFBG New Line Form'!$G$9:$EQ$105,MATCH(C11,'CFBG New Line Form'!$B$9:$B$105,0),MATCH(VLOOKUP(G7,MAPPING!$B$3:$J$131,9,0),'CFBG New Line Form'!$G$7:$EQ$7,0)),""))</f>
        <v/>
      </c>
      <c r="J7" s="157"/>
      <c r="K7" s="158"/>
      <c r="M7" s="1"/>
      <c r="S7" s="1"/>
    </row>
    <row r="8" spans="1:19" ht="15" thickBot="1"/>
    <row r="9" spans="1:19" ht="15" thickBot="1">
      <c r="B9" s="63" t="s">
        <v>196</v>
      </c>
      <c r="C9" s="62" t="str">
        <f>IF(
IFERROR(INDEX('CFBG New Line Form'!$C$9:$EQ$105,MATCH(C11,'CFBG New Line Form'!$B$9:$B$105,0),MATCH(VLOOKUP(B9,MAPPING!$B$3:$J$131,9,0),'CFBG New Line Form'!$G$7:$EQ$7,0)),"")=0,
"",
IFERROR(INDEX('CFBG New Line Form'!$C$9:$EQ$105,MATCH(C11,'CFBG New Line Form'!$B$9:$B$105,0),MATCH(VLOOKUP(B9,MAPPING!$B$3:$J$131,9,0),'CFBG New Line Form'!$G$7:$EQ$7,0)),"")
)</f>
        <v/>
      </c>
      <c r="D9" s="61"/>
      <c r="E9" s="60"/>
      <c r="M9" s="1"/>
    </row>
    <row r="10" spans="1:19" ht="15" thickBot="1">
      <c r="B10" s="63"/>
    </row>
    <row r="11" spans="1:19">
      <c r="B11" s="63" t="s">
        <v>197</v>
      </c>
      <c r="C11" s="434"/>
      <c r="D11" s="435"/>
      <c r="E11" s="435"/>
      <c r="F11" s="435"/>
      <c r="G11" s="435"/>
      <c r="H11" s="435"/>
      <c r="I11" s="435"/>
      <c r="J11" s="435"/>
      <c r="K11" s="436"/>
      <c r="M11" s="1"/>
    </row>
    <row r="12" spans="1:19" ht="15" thickBot="1">
      <c r="B12" s="63" t="s">
        <v>198</v>
      </c>
      <c r="C12" s="437"/>
      <c r="D12" s="438"/>
      <c r="E12" s="438"/>
      <c r="F12" s="438"/>
      <c r="G12" s="438"/>
      <c r="H12" s="438"/>
      <c r="I12" s="438"/>
      <c r="J12" s="438"/>
      <c r="K12" s="439"/>
    </row>
    <row r="13" spans="1:19" ht="15" thickBot="1"/>
    <row r="14" spans="1:19">
      <c r="B14" s="63" t="s">
        <v>199</v>
      </c>
      <c r="C14" s="419" t="str">
        <f>IF(IFERROR(INDEX('CFBG New Line Form'!$G$9:$EQ$105,MATCH(C11,'CFBG New Line Form'!$B$9:$B$105,0),MATCH(VLOOKUP(B14,MAPPING!$B$3:$J$131,9,0),'CFBG New Line Form'!$G$7:$EQ$7,0)),"")=0,"",IFERROR(INDEX('CFBG New Line Form'!$G$9:$EQ$105,MATCH(C11,'CFBG New Line Form'!$B$9:$B$105,0),MATCH(VLOOKUP(B14,MAPPING!$B$3:$J$131,9,0),'CFBG New Line Form'!$G$7:$EQ$7,0)),""))</f>
        <v/>
      </c>
      <c r="D14" s="420"/>
      <c r="E14" s="420"/>
      <c r="F14" s="420"/>
      <c r="G14" s="420"/>
      <c r="H14" s="420"/>
      <c r="I14" s="420"/>
      <c r="J14" s="420"/>
      <c r="K14" s="421"/>
      <c r="M14" s="1"/>
    </row>
    <row r="15" spans="1:19" ht="29.4" customHeight="1">
      <c r="C15" s="422"/>
      <c r="D15" s="423"/>
      <c r="E15" s="423"/>
      <c r="F15" s="423"/>
      <c r="G15" s="423"/>
      <c r="H15" s="423"/>
      <c r="I15" s="423"/>
      <c r="J15" s="423"/>
      <c r="K15" s="424"/>
    </row>
    <row r="16" spans="1:19" ht="38.4" customHeight="1" thickBot="1">
      <c r="C16" s="425"/>
      <c r="D16" s="426"/>
      <c r="E16" s="426"/>
      <c r="F16" s="426"/>
      <c r="G16" s="426"/>
      <c r="H16" s="426"/>
      <c r="I16" s="426"/>
      <c r="J16" s="426"/>
      <c r="K16" s="427"/>
    </row>
    <row r="17" spans="3:22" ht="15" thickBot="1">
      <c r="C17" s="68"/>
      <c r="D17" s="68"/>
      <c r="E17" s="68"/>
      <c r="F17" s="68"/>
      <c r="G17" s="68"/>
      <c r="H17" s="68"/>
      <c r="I17" s="68"/>
      <c r="J17" s="68"/>
      <c r="K17" s="68"/>
    </row>
    <row r="18" spans="3:22" ht="15" thickBot="1">
      <c r="C18" s="67" t="s">
        <v>200</v>
      </c>
      <c r="D18" s="114" t="str">
        <f>IF(IFERROR(INDEX('CFBG New Line Form'!$G$9:$EQ$105,MATCH(C11,'CFBG New Line Form'!$B$9:$B$105,0),MATCH(VLOOKUP(C18,MAPPING!$B$3:$J$131,9,0),'CFBG New Line Form'!$G$7:$EQ$7,0)),"")=0,"",IFERROR(INDEX('CFBG New Line Form'!$G$9:$EQ$105,MATCH(C11,'CFBG New Line Form'!$B$9:$B$105,0),MATCH(VLOOKUP(C18,MAPPING!$B$3:$J$131,9,0),'CFBG New Line Form'!$G$7:$EQ$7,0)),""))</f>
        <v/>
      </c>
      <c r="E18" s="68"/>
      <c r="F18" s="68"/>
      <c r="G18" s="68"/>
      <c r="H18" s="68"/>
      <c r="I18" s="67" t="s">
        <v>201</v>
      </c>
      <c r="J18" s="113" t="str">
        <f>IF(IFERROR(INDEX('CFBG New Line Form'!$G$9:$EQ$105,MATCH(C11,'CFBG New Line Form'!$B$9:$B$105,0),MATCH(VLOOKUP(I18,MAPPING!$B$3:$J$131,9,0),'CFBG New Line Form'!$G$7:$EQ$7,0)),"")=0,"",IFERROR(INDEX('CFBG New Line Form'!$G$9:$EQ$105,MATCH(C11,'CFBG New Line Form'!$B$9:$B$105,0),MATCH(VLOOKUP(I18,MAPPING!$B$3:$J$131,9,0),'CFBG New Line Form'!$G$7:$EQ$7,0)),""))</f>
        <v/>
      </c>
      <c r="K18" s="66"/>
      <c r="N18" s="1"/>
      <c r="T18" s="1"/>
      <c r="U18" s="1"/>
      <c r="V18" s="1"/>
    </row>
    <row r="19" spans="3:22" ht="15" thickBot="1"/>
    <row r="20" spans="3:22" ht="15" thickBot="1">
      <c r="C20" s="63" t="s">
        <v>202</v>
      </c>
      <c r="D20" s="115" t="str">
        <f>IF(C11="","",1)</f>
        <v/>
      </c>
      <c r="E20" s="159"/>
      <c r="G20" s="63" t="s">
        <v>203</v>
      </c>
      <c r="H20" s="63"/>
      <c r="I20" s="115" t="str">
        <f>IF(IFERROR(INDEX('CFBG New Line Form'!$G$9:$EQ$105,MATCH(C11,'CFBG New Line Form'!$B$9:$B$105,0),MATCH(VLOOKUP(G20,MAPPING!$B$3:$J$131,9,0),'CFBG New Line Form'!$G$7:$EQ$7,0)),"")=0,"",IFERROR(INDEX('CFBG New Line Form'!$G$9:$EQ$105,MATCH(C11,'CFBG New Line Form'!$B$9:$B$105,0),MATCH(VLOOKUP(G20,MAPPING!$B$3:$J$131,9,0),'CFBG New Line Form'!$G$7:$EQ$7,0)),""))</f>
        <v/>
      </c>
      <c r="J20" s="61"/>
      <c r="K20" s="60"/>
      <c r="N20" s="1"/>
      <c r="S20" s="1"/>
    </row>
    <row r="21" spans="3:22" ht="15" thickBot="1">
      <c r="C21" s="63"/>
    </row>
    <row r="22" spans="3:22" ht="15" thickBot="1">
      <c r="C22" s="63" t="s">
        <v>204</v>
      </c>
      <c r="D22" s="117" t="str">
        <f>IF(IFERROR(INDEX('CFBG New Line Form'!$G$9:$EQ$105,MATCH(C11,'CFBG New Line Form'!$B$9:$B$105,0),MATCH(VLOOKUP(C22,MAPPING!$B$3:$J$131,9,0),'CFBG New Line Form'!$G$7:$EQ$7,0)),"")=0,"",IFERROR(INDEX('CFBG New Line Form'!$G$9:$EQ$105,MATCH(C11,'CFBG New Line Form'!$B$9:$B$105,0),MATCH(VLOOKUP(C22,MAPPING!$B$3:$J$131,9,0),'CFBG New Line Form'!$G$7:$EQ$7,0)),""))</f>
        <v/>
      </c>
      <c r="G22" s="63" t="s">
        <v>205</v>
      </c>
      <c r="H22" s="63"/>
      <c r="I22" s="116" t="str">
        <f>IF(IFERROR(INDEX('CFBG New Line Form'!$G$9:$EQ$105,MATCH(C11,'CFBG New Line Form'!$B$9:$B$105,0),MATCH(VLOOKUP(G22,MAPPING!$B$3:$J$131,9,0),'CFBG New Line Form'!$G$7:$EQ$7,0)),"")=0,"",IFERROR(INDEX('CFBG New Line Form'!$G$9:$EQ$105,MATCH(C11,'CFBG New Line Form'!$B$9:$B$105,0),MATCH(VLOOKUP(G22,MAPPING!$B$3:$J$131,9,0),'CFBG New Line Form'!$G$7:$EQ$7,0)),""))</f>
        <v/>
      </c>
      <c r="J22" s="61"/>
      <c r="K22" s="60"/>
      <c r="N22" s="1"/>
      <c r="S22" s="1"/>
    </row>
    <row r="23" spans="3:22" ht="15" thickBot="1"/>
    <row r="24" spans="3:22" ht="15" thickBot="1">
      <c r="C24" s="63" t="s">
        <v>206</v>
      </c>
      <c r="D24" s="118" t="str">
        <f>IF(IFERROR(INDEX('CFBG New Line Form'!$G$9:$EQ$105,MATCH(C11,'CFBG New Line Form'!$B$9:$B$105,0),MATCH(VLOOKUP(C24,MAPPING!$B$3:$J$131,9,0),'CFBG New Line Form'!$G$7:$EQ$7,0)),"")=0,"",IFERROR(INDEX('CFBG New Line Form'!$G$9:$EQ$105,MATCH(C11,'CFBG New Line Form'!$B$9:$B$105,0),MATCH(VLOOKUP(C24,MAPPING!$B$3:$J$131,9,0),'CFBG New Line Form'!$G$7:$EQ$7,0)),""))</f>
        <v/>
      </c>
      <c r="F24" s="63" t="s">
        <v>207</v>
      </c>
      <c r="G24" s="118" t="str">
        <f>IF(IFERROR(INDEX('CFBG New Line Form'!$G$9:$EQ$105,MATCH(C11,'CFBG New Line Form'!$B$9:$B$105,0),MATCH(VLOOKUP(F24,MAPPING!$B$3:$J$131,9,0),'CFBG New Line Form'!$G$7:$EQ$7,0)),"")=0,"",IFERROR(INDEX('CFBG New Line Form'!$G$9:$EQ$105,MATCH(C11,'CFBG New Line Form'!$B$9:$B$105,0),MATCH(VLOOKUP(F24,MAPPING!$B$3:$J$131,9,0),'CFBG New Line Form'!$G$7:$EQ$7,0)),""))</f>
        <v/>
      </c>
      <c r="J24" s="63" t="s">
        <v>208</v>
      </c>
      <c r="K24" s="118" t="str">
        <f>IF(IFERROR(INDEX('CFBG New Line Form'!$G$9:$EQ$105,MATCH(C11,'CFBG New Line Form'!$B$9:$B$105,0),MATCH(VLOOKUP(J24,MAPPING!$B$3:$J$131,9,0),'CFBG New Line Form'!$G$7:$EQ$7,0)),"")=0,"",IFERROR(INDEX('CFBG New Line Form'!$G$9:$EQ$105,MATCH(C11,'CFBG New Line Form'!$B$9:$B$105,0),MATCH(VLOOKUP(J24,MAPPING!$B$3:$J$131,9,0),'CFBG New Line Form'!$G$7:$EQ$7,0)),""))</f>
        <v/>
      </c>
      <c r="N24" s="1"/>
      <c r="Q24" s="1"/>
      <c r="U24" s="1"/>
    </row>
    <row r="25" spans="3:22" ht="15" thickBot="1"/>
    <row r="26" spans="3:22" ht="15" thickBot="1">
      <c r="C26" s="63" t="s">
        <v>209</v>
      </c>
      <c r="D26" s="118" t="str">
        <f>IF(IFERROR(INDEX('CFBG New Line Form'!$G$9:$EQ$105,MATCH(C11,'CFBG New Line Form'!$B$9:$B$105,0),MATCH(VLOOKUP(C26,MAPPING!$B$3:$J$131,9,0),'CFBG New Line Form'!$G$7:$EQ$7,0)),"")=0,"",IFERROR(INDEX('CFBG New Line Form'!$G$9:$EQ$105,MATCH(C11,'CFBG New Line Form'!$B$9:$B$105,0),MATCH(VLOOKUP(C26,MAPPING!$B$3:$J$131,9,0),'CFBG New Line Form'!$G$7:$EQ$7,0)),""))</f>
        <v/>
      </c>
      <c r="F26" s="63" t="s">
        <v>210</v>
      </c>
      <c r="G26" s="118" t="str">
        <f>IF(IFERROR(INDEX('CFBG New Line Form'!$G$9:$EQ$105,MATCH(C11,'CFBG New Line Form'!$B$9:$B$105,0),MATCH(VLOOKUP(F26,MAPPING!$B$3:$J$131,9,0),'CFBG New Line Form'!$G$7:$EQ$7,0)),"")=0,"",IFERROR(INDEX('CFBG New Line Form'!$G$9:$EQ$105,MATCH(C11,'CFBG New Line Form'!$B$9:$B$105,0),MATCH(VLOOKUP(F26,MAPPING!$B$3:$J$131,9,0),'CFBG New Line Form'!$G$7:$EQ$7,0)),""))</f>
        <v/>
      </c>
      <c r="J26" s="63" t="s">
        <v>211</v>
      </c>
      <c r="K26" s="118" t="str">
        <f>IF(IFERROR(INDEX('CFBG New Line Form'!$G$9:$EQ$105,MATCH(C11,'CFBG New Line Form'!$B$9:$B$105,0),MATCH(VLOOKUP(J26,MAPPING!$B$3:$J$131,9,0),'CFBG New Line Form'!$G$7:$EQ$7,0)),"")=0,"",IFERROR(INDEX('CFBG New Line Form'!$G$9:$EQ$105,MATCH(C11,'CFBG New Line Form'!$B$9:$B$105,0),MATCH(VLOOKUP(J26,MAPPING!$B$3:$J$131,9,0),'CFBG New Line Form'!$G$7:$EQ$7,0)),""))</f>
        <v/>
      </c>
      <c r="N26" s="1"/>
      <c r="Q26" s="1"/>
      <c r="U26" s="1"/>
    </row>
    <row r="27" spans="3:22" ht="15" thickBot="1"/>
    <row r="28" spans="3:22" ht="15" thickBot="1">
      <c r="C28" t="s">
        <v>212</v>
      </c>
      <c r="D28" s="109" t="str">
        <f>IF(IFERROR(INDEX('CFBG New Line Form'!$G$9:$EQ$105,MATCH(C11,'CFBG New Line Form'!$B$9:$B$105,0),MATCH(VLOOKUP(C28,MAPPING!$B$3:$J$131,9,0),'CFBG New Line Form'!$G$7:$EQ$7,0)),"")=0,"",IFERROR(INDEX('CFBG New Line Form'!$G$9:$EQ$105,MATCH(C11,'CFBG New Line Form'!$B$9:$B$105,0),MATCH(VLOOKUP(C28,MAPPING!$B$3:$J$131,9,0),'CFBG New Line Form'!$G$7:$EQ$7,0)),""))</f>
        <v/>
      </c>
      <c r="E28" s="60"/>
      <c r="G28" s="63" t="s">
        <v>213</v>
      </c>
      <c r="H28" s="63"/>
      <c r="I28" s="109" t="str">
        <f>IF(IFERROR(INDEX('CFBG New Line Form'!$G$9:$EQ$105,MATCH(C11,'CFBG New Line Form'!$B$9:$B$105,0),MATCH(VLOOKUP(G28,MAPPING!$B$3:$J$131,9,0),'CFBG New Line Form'!$G$7:$EQ$7,0)),"")=0,"",IFERROR(INDEX('CFBG New Line Form'!$G$9:$EQ$105,MATCH(C11,'CFBG New Line Form'!$B$9:$B$105,0),MATCH(VLOOKUP(G28,MAPPING!$B$3:$J$131,9,0),'CFBG New Line Form'!$G$7:$EQ$7,0)),""))</f>
        <v/>
      </c>
      <c r="J28" s="61"/>
      <c r="K28" s="60"/>
      <c r="N28" s="1"/>
      <c r="S28" s="1"/>
    </row>
    <row r="29" spans="3:22" ht="15" thickBot="1">
      <c r="G29" s="63"/>
      <c r="H29" s="63"/>
    </row>
    <row r="30" spans="3:22" ht="15" thickBot="1">
      <c r="C30" t="s">
        <v>214</v>
      </c>
      <c r="D30" s="118" t="str">
        <f>IF(IFERROR(INDEX('CFBG New Line Form'!$G$9:$EQ$105,MATCH(C11,'CFBG New Line Form'!$B$9:$B$105,0),MATCH(VLOOKUP(C30,MAPPING!$B$3:$J$131,9,0),'CFBG New Line Form'!$G$7:$EQ$7,0)),"")=0,"",IFERROR(INDEX('CFBG New Line Form'!$G$9:$EQ$105,MATCH(C11,'CFBG New Line Form'!$B$9:$B$105,0),MATCH(VLOOKUP(C30,MAPPING!$B$3:$J$131,9,0),'CFBG New Line Form'!$G$7:$EQ$7,0)),""))</f>
        <v/>
      </c>
      <c r="G30" s="63" t="s">
        <v>215</v>
      </c>
      <c r="H30" s="63"/>
      <c r="I30" s="122" t="str">
        <f>IF(IFERROR(INDEX('CFBG New Line Form'!$G$9:$EQ$105,MATCH(C11,'CFBG New Line Form'!$B$9:$B$105,0),MATCH(VLOOKUP(G30,MAPPING!$B$3:$J$131,9,0),'CFBG New Line Form'!$G$7:$EQ$7,0)),"")=0,"",IFERROR(INDEX('CFBG New Line Form'!$G$9:$EQ$105,MATCH(C11,'CFBG New Line Form'!$B$9:$B$105,0),MATCH(VLOOKUP(G30,MAPPING!$B$3:$J$131,9,0),'CFBG New Line Form'!$G$7:$EQ$7,0)),""))</f>
        <v/>
      </c>
      <c r="J30" s="61"/>
      <c r="K30" s="60"/>
      <c r="N30" s="1"/>
      <c r="S30" s="1"/>
    </row>
    <row r="32" spans="3:22" ht="15" thickBot="1"/>
    <row r="33" spans="2:21" ht="15" customHeight="1">
      <c r="B33" s="63" t="s">
        <v>216</v>
      </c>
      <c r="C33" s="419" t="str">
        <f>IF(IFERROR(INDEX('CFBG New Line Form'!$G$9:$EQ$105,MATCH(C11,'CFBG New Line Form'!$B$9:$B$105,0),MATCH(VLOOKUP(B33,MAPPING!$B$3:$J$131,9,0),'CFBG New Line Form'!$G$7:$EQ$7,0)),"")=0,"",IFERROR(INDEX('CFBG New Line Form'!$G$9:$EQ$105,MATCH(C11,'CFBG New Line Form'!$B$9:$B$105,0),MATCH(VLOOKUP(B33,MAPPING!$B$3:$J$131,9,0),'CFBG New Line Form'!$G$7:$EQ$7,0)),""))</f>
        <v/>
      </c>
      <c r="D33" s="420"/>
      <c r="E33" s="420"/>
      <c r="F33" s="420"/>
      <c r="G33" s="420"/>
      <c r="H33" s="420"/>
      <c r="I33" s="420"/>
      <c r="J33" s="420"/>
      <c r="K33" s="421"/>
      <c r="M33" s="1"/>
    </row>
    <row r="34" spans="2:21">
      <c r="B34" s="63" t="s">
        <v>217</v>
      </c>
      <c r="C34" s="422"/>
      <c r="D34" s="423"/>
      <c r="E34" s="423"/>
      <c r="F34" s="423"/>
      <c r="G34" s="423"/>
      <c r="H34" s="423"/>
      <c r="I34" s="423"/>
      <c r="J34" s="423"/>
      <c r="K34" s="424"/>
    </row>
    <row r="35" spans="2:21">
      <c r="C35" s="422"/>
      <c r="D35" s="423"/>
      <c r="E35" s="423"/>
      <c r="F35" s="423"/>
      <c r="G35" s="423"/>
      <c r="H35" s="423"/>
      <c r="I35" s="423"/>
      <c r="J35" s="423"/>
      <c r="K35" s="424"/>
    </row>
    <row r="36" spans="2:21">
      <c r="C36" s="422"/>
      <c r="D36" s="423"/>
      <c r="E36" s="423"/>
      <c r="F36" s="423"/>
      <c r="G36" s="423"/>
      <c r="H36" s="423"/>
      <c r="I36" s="423"/>
      <c r="J36" s="423"/>
      <c r="K36" s="424"/>
    </row>
    <row r="37" spans="2:21" ht="15" thickBot="1">
      <c r="C37" s="425"/>
      <c r="D37" s="426"/>
      <c r="E37" s="426"/>
      <c r="F37" s="426"/>
      <c r="G37" s="426"/>
      <c r="H37" s="426"/>
      <c r="I37" s="426"/>
      <c r="J37" s="426"/>
      <c r="K37" s="427"/>
    </row>
    <row r="39" spans="2:21">
      <c r="B39" t="s">
        <v>218</v>
      </c>
      <c r="F39" s="53"/>
      <c r="G39" s="417" t="s">
        <v>219</v>
      </c>
      <c r="H39" s="428"/>
      <c r="I39" s="428"/>
      <c r="J39" s="428"/>
      <c r="K39" s="428"/>
    </row>
    <row r="40" spans="2:21" ht="15" thickBot="1">
      <c r="F40" s="53"/>
    </row>
    <row r="41" spans="2:21" ht="15" thickBot="1">
      <c r="C41" s="63" t="s">
        <v>220</v>
      </c>
      <c r="E41" s="54" t="str">
        <f>IF(IFERROR(INDEX('CFBG New Line Form'!$G$9:$EQ$105,MATCH(C11,'CFBG New Line Form'!$B$9:$B$105,0),MATCH(VLOOKUP(C41,MAPPING!$B$3:$J$131,9,0),'CFBG New Line Form'!$G$7:$EQ$7,0)),"")=0,"",IFERROR(INDEX('CFBG New Line Form'!$G$9:$EQ$105,MATCH(C11,'CFBG New Line Form'!$B$9:$B$105,0),MATCH(VLOOKUP(C41,MAPPING!$B$3:$J$131,9,0),'CFBG New Line Form'!$G$7:$EQ$7,0)),""))</f>
        <v/>
      </c>
      <c r="F41" s="53"/>
      <c r="G41" s="63" t="s">
        <v>221</v>
      </c>
      <c r="H41" s="54" t="str">
        <f>IF(IFERROR(INDEX('CFBG New Line Form'!$G$9:$EQ$105,MATCH(C11,'CFBG New Line Form'!$B$9:$B$105,0),MATCH(VLOOKUP(G41,MAPPING!$B$3:$J$131,9,0),'CFBG New Line Form'!$G$7:$EQ$7,0)),"")=0,"",IFERROR(INDEX('CFBG New Line Form'!$G$9:$EQ$105,MATCH(C11,'CFBG New Line Form'!$B$9:$B$105,0),MATCH(VLOOKUP(G41,MAPPING!$B$3:$J$131,9,0),'CFBG New Line Form'!$G$7:$EQ$7,0)),""))</f>
        <v/>
      </c>
      <c r="I41" s="414" t="s">
        <v>222</v>
      </c>
      <c r="J41" s="415"/>
      <c r="K41" s="54" t="str">
        <f>IF(IFERROR(INDEX('CFBG New Line Form'!$G$9:$EQ$105,MATCH(C11,'CFBG New Line Form'!$B$9:$B$105,0),MATCH(VLOOKUP(I41,MAPPING!$B$3:$J$131,9,0),'CFBG New Line Form'!$G$7:$EQ$7,0)),"")=0,"",IFERROR(INDEX('CFBG New Line Form'!$G$9:$EQ$105,MATCH(C11,'CFBG New Line Form'!$B$9:$B$105,0),MATCH(VLOOKUP(I41,MAPPING!$B$3:$J$131,9,0),'CFBG New Line Form'!$G$7:$EQ$7,0)),""))</f>
        <v/>
      </c>
      <c r="O41" s="1"/>
      <c r="R41" s="1"/>
      <c r="U41" s="1"/>
    </row>
    <row r="42" spans="2:21" ht="15" thickBot="1">
      <c r="C42" s="63"/>
      <c r="F42" s="53"/>
      <c r="G42" s="63"/>
      <c r="I42" s="63"/>
    </row>
    <row r="43" spans="2:21" ht="15" thickBot="1">
      <c r="C43" s="63" t="s">
        <v>223</v>
      </c>
      <c r="E43" s="54" t="str">
        <f>IF(IFERROR(INDEX('CFBG New Line Form'!$G$9:$EQ$105,MATCH(C11,'CFBG New Line Form'!$B$9:$B$105,0),MATCH(VLOOKUP(C43,MAPPING!$B$3:$J$131,9,0),'CFBG New Line Form'!$G$7:$EQ$7,0)),"")=0,"",IFERROR(INDEX('CFBG New Line Form'!$G$9:$EQ$105,MATCH(C11,'CFBG New Line Form'!$B$9:$B$105,0),MATCH(VLOOKUP(C43,MAPPING!$B$3:$J$131,9,0),'CFBG New Line Form'!$G$7:$EQ$7,0)),""))</f>
        <v/>
      </c>
      <c r="F43" s="53"/>
      <c r="G43" s="63" t="s">
        <v>224</v>
      </c>
      <c r="H43" s="54" t="str">
        <f>IF(IFERROR(INDEX('CFBG New Line Form'!$G$9:$EQ$105,MATCH(C11,'CFBG New Line Form'!$B$9:$B$105,0),MATCH(VLOOKUP(G43,MAPPING!$B$3:$J$131,9,0),'CFBG New Line Form'!$G$7:$EQ$7,0)),"")=0,"",IFERROR(INDEX('CFBG New Line Form'!$G$9:$EQ$105,MATCH(C11,'CFBG New Line Form'!$B$9:$B$105,0),MATCH(VLOOKUP(G43,MAPPING!$B$3:$J$131,9,0),'CFBG New Line Form'!$G$7:$EQ$7,0)),""))</f>
        <v/>
      </c>
      <c r="I43" s="414" t="s">
        <v>225</v>
      </c>
      <c r="J43" s="415"/>
      <c r="K43" s="54" t="str">
        <f>IF(IFERROR(INDEX('CFBG New Line Form'!$G$9:$EQ$105,MATCH(C11,'CFBG New Line Form'!$B$9:$B$105,0),MATCH(VLOOKUP(I43,MAPPING!$B$3:$J$131,9,0),'CFBG New Line Form'!$G$7:$EQ$7,0)),"")=0,"",IFERROR(INDEX('CFBG New Line Form'!$G$9:$EQ$105,MATCH(C11,'CFBG New Line Form'!$B$9:$B$105,0),MATCH(VLOOKUP(I43,MAPPING!$B$3:$J$131,9,0),'CFBG New Line Form'!$G$7:$EQ$7,0)),""))</f>
        <v/>
      </c>
      <c r="O43" s="1"/>
      <c r="R43" s="1"/>
      <c r="U43" s="1"/>
    </row>
    <row r="44" spans="2:21" ht="15" thickBot="1">
      <c r="C44" s="63"/>
      <c r="F44" s="53"/>
      <c r="G44" s="63"/>
      <c r="I44" s="63"/>
    </row>
    <row r="45" spans="2:21" ht="15" thickBot="1">
      <c r="C45" s="63" t="s">
        <v>226</v>
      </c>
      <c r="E45" s="54" t="str">
        <f>IF(IFERROR(INDEX('CFBG New Line Form'!$G$9:$EQ$105,MATCH(C11,'CFBG New Line Form'!$B$9:$B$105,0),MATCH(VLOOKUP(C45,MAPPING!$B$3:$J$131,9,0),'CFBG New Line Form'!$G$7:$EQ$7,0)),"")=0,"",IFERROR(INDEX('CFBG New Line Form'!$G$9:$EQ$105,MATCH(C11,'CFBG New Line Form'!$B$9:$B$105,0),MATCH(VLOOKUP(C45,MAPPING!$B$3:$J$131,9,0),'CFBG New Line Form'!$G$7:$EQ$7,0)),""))</f>
        <v/>
      </c>
      <c r="F45" s="53"/>
      <c r="G45" s="63" t="s">
        <v>227</v>
      </c>
      <c r="H45" s="54" t="str">
        <f>IF(IFERROR(INDEX('CFBG New Line Form'!$G$9:$EQ$105,MATCH(C11,'CFBG New Line Form'!$B$9:$B$105,0),MATCH(VLOOKUP(G45,MAPPING!$B$3:$J$131,9,0),'CFBG New Line Form'!$G$7:$EQ$7,0)),"")=0,"",IFERROR(INDEX('CFBG New Line Form'!$G$9:$EQ$105,MATCH(C11,'CFBG New Line Form'!$B$9:$B$105,0),MATCH(VLOOKUP(G45,MAPPING!$B$3:$J$131,9,0),'CFBG New Line Form'!$G$7:$EQ$7,0)),""))</f>
        <v/>
      </c>
      <c r="I45" s="414" t="s">
        <v>56</v>
      </c>
      <c r="J45" s="415"/>
      <c r="K45" s="54" t="str">
        <f>IF(IFERROR(INDEX('CFBG New Line Form'!$G$9:$EQ$105,MATCH(C11,'CFBG New Line Form'!$B$9:$B$105,0),MATCH(VLOOKUP(I45,MAPPING!$B$3:$J$131,9,0),'CFBG New Line Form'!$G$7:$EQ$7,0)),"")=0,"",IFERROR(INDEX('CFBG New Line Form'!$G$9:$EQ$105,MATCH(C11,'CFBG New Line Form'!$B$9:$B$105,0),MATCH(VLOOKUP(I45,MAPPING!$B$3:$J$131,9,0),'CFBG New Line Form'!$G$7:$EQ$7,0)),""))</f>
        <v/>
      </c>
      <c r="O45" s="1"/>
      <c r="R45" s="1"/>
      <c r="U45" s="1"/>
    </row>
    <row r="46" spans="2:21" ht="15" thickBot="1">
      <c r="C46" s="63"/>
      <c r="F46" s="53"/>
      <c r="G46" s="63"/>
      <c r="I46" s="63"/>
    </row>
    <row r="47" spans="2:21" ht="15" thickBot="1">
      <c r="C47" s="63" t="s">
        <v>228</v>
      </c>
      <c r="E47" s="54" t="str">
        <f>IF(IFERROR(INDEX('CFBG New Line Form'!$G$9:$EQ$105,MATCH(C11,'CFBG New Line Form'!$B$9:$B$105,0),MATCH(VLOOKUP(C47,MAPPING!$B$3:$J$131,9,0),'CFBG New Line Form'!$G$7:$EQ$7,0)),"")=0,"",IFERROR(INDEX('CFBG New Line Form'!$G$9:$EQ$105,MATCH(C11,'CFBG New Line Form'!$B$9:$B$105,0),MATCH(VLOOKUP(C47,MAPPING!$B$3:$J$131,9,0),'CFBG New Line Form'!$G$7:$EQ$7,0)),""))</f>
        <v/>
      </c>
      <c r="F47" s="53"/>
      <c r="G47" s="63" t="s">
        <v>229</v>
      </c>
      <c r="H47" s="54" t="str">
        <f>IF(IFERROR(INDEX('CFBG New Line Form'!$G$9:$EQ$105,MATCH(C11,'CFBG New Line Form'!$B$9:$B$105,0),MATCH(VLOOKUP(G47,MAPPING!$B$3:$J$131,9,0),'CFBG New Line Form'!$G$7:$EQ$7,0)),"")=0,"",IFERROR(INDEX('CFBG New Line Form'!$G$9:$EQ$105,MATCH(C11,'CFBG New Line Form'!$B$9:$B$105,0),MATCH(VLOOKUP(G47,MAPPING!$B$3:$J$131,9,0),'CFBG New Line Form'!$G$7:$EQ$7,0)),""))</f>
        <v/>
      </c>
      <c r="I47" s="414" t="s">
        <v>230</v>
      </c>
      <c r="J47" s="415"/>
      <c r="K47" s="54" t="str">
        <f>IF(IFERROR(INDEX('CFBG New Line Form'!$G$9:$EQ$105,MATCH(C11,'CFBG New Line Form'!$B$9:$B$105,0),MATCH(VLOOKUP(I47,MAPPING!$B$3:$J$131,9,0),'CFBG New Line Form'!$G$7:$EQ$7,0)),"")=0,"",IFERROR(INDEX('CFBG New Line Form'!$G$9:$EQ$105,MATCH(C11,'CFBG New Line Form'!$B$9:$B$105,0),MATCH(VLOOKUP(I47,MAPPING!$B$3:$J$131,9,0),'CFBG New Line Form'!$G$7:$EQ$7,0)),""))</f>
        <v/>
      </c>
      <c r="O47" s="1"/>
      <c r="R47" s="1"/>
      <c r="U47" s="1"/>
    </row>
    <row r="48" spans="2:21" ht="15" thickBot="1">
      <c r="C48" s="63"/>
      <c r="F48" s="53"/>
      <c r="G48" s="63"/>
      <c r="I48" s="63"/>
    </row>
    <row r="49" spans="1:21" ht="15" thickBot="1">
      <c r="C49" s="63" t="s">
        <v>231</v>
      </c>
      <c r="E49" s="54" t="str">
        <f>IF(IFERROR(INDEX('CFBG New Line Form'!$G$9:$EQ$105,MATCH(C11,'CFBG New Line Form'!$B$9:$B$105,0),MATCH(VLOOKUP(C49,MAPPING!$B$3:$J$131,9,0),'CFBG New Line Form'!$G$7:$EQ$7,0)),"")=0,"",IFERROR(INDEX('CFBG New Line Form'!$G$9:$EQ$105,MATCH(C11,'CFBG New Line Form'!$B$9:$B$105,0),MATCH(VLOOKUP(C49,MAPPING!$B$3:$J$131,9,0),'CFBG New Line Form'!$G$7:$EQ$7,0)),""))</f>
        <v/>
      </c>
      <c r="F49" s="53"/>
      <c r="G49" s="63" t="s">
        <v>232</v>
      </c>
      <c r="H49" s="54" t="str">
        <f>IF(IFERROR(INDEX('CFBG New Line Form'!$G$9:$EQ$105,MATCH(C11,'CFBG New Line Form'!$B$9:$B$105,0),MATCH(VLOOKUP(G49,MAPPING!$B$3:$J$131,9,0),'CFBG New Line Form'!$G$7:$EQ$7,0)),"")=0,"",IFERROR(INDEX('CFBG New Line Form'!$G$9:$EQ$105,MATCH(C11,'CFBG New Line Form'!$B$9:$B$105,0),MATCH(VLOOKUP(G49,MAPPING!$B$3:$J$131,9,0),'CFBG New Line Form'!$G$7:$EQ$7,0)),""))</f>
        <v/>
      </c>
      <c r="I49" s="414" t="s">
        <v>233</v>
      </c>
      <c r="J49" s="415"/>
      <c r="K49" s="54" t="str">
        <f>IF(IFERROR(INDEX('CFBG New Line Form'!$G$9:$EQ$105,MATCH(C11,'CFBG New Line Form'!$B$9:$B$105,0),MATCH(VLOOKUP(I49,MAPPING!$B$3:$J$131,9,0),'CFBG New Line Form'!$G$7:$EQ$7,0)),"")=0,"",IFERROR(INDEX('CFBG New Line Form'!$G$9:$EQ$105,MATCH(C11,'CFBG New Line Form'!$B$9:$B$105,0),MATCH(VLOOKUP(I49,MAPPING!$B$3:$J$131,9,0),'CFBG New Line Form'!$G$7:$EQ$7,0)),""))</f>
        <v/>
      </c>
      <c r="O49" s="1"/>
      <c r="R49" s="1"/>
      <c r="U49" s="1"/>
    </row>
    <row r="50" spans="1:21" ht="15" thickBot="1">
      <c r="F50" s="53"/>
    </row>
    <row r="51" spans="1:21" ht="15" thickBot="1">
      <c r="F51" s="53"/>
      <c r="G51" s="63" t="s">
        <v>234</v>
      </c>
      <c r="H51" s="54" t="str">
        <f>IF(IFERROR(INDEX('CFBG New Line Form'!$G$9:$EQ$105,MATCH(C11,'CFBG New Line Form'!$B$9:$B$105,0),MATCH(VLOOKUP(G51,MAPPING!$B$3:$J$131,9,0),'CFBG New Line Form'!$G$7:$EQ$7,0)),"")=0,"",IFERROR(INDEX('CFBG New Line Form'!$G$9:$EQ$105,MATCH(C11,'CFBG New Line Form'!$B$9:$B$105,0),MATCH(VLOOKUP(G51,MAPPING!$B$3:$J$131,9,0),'CFBG New Line Form'!$G$7:$EQ$7,0)),""))</f>
        <v/>
      </c>
      <c r="I51" s="414" t="s">
        <v>235</v>
      </c>
      <c r="J51" s="415"/>
      <c r="K51" s="54" t="str">
        <f>IF(IFERROR(INDEX('CFBG New Line Form'!$G$9:$EQ$105,MATCH(C11,'CFBG New Line Form'!$B$9:$B$105,0),MATCH(VLOOKUP(I51,MAPPING!$B$3:$J$131,9,0),'CFBG New Line Form'!$G$7:$EQ$7,0)),"")=0,"",IFERROR(INDEX('CFBG New Line Form'!$G$9:$EQ$105,MATCH(C11,'CFBG New Line Form'!$B$9:$B$105,0),MATCH(VLOOKUP(I51,MAPPING!$B$3:$J$131,9,0),'CFBG New Line Form'!$G$7:$EQ$7,0)),""))</f>
        <v/>
      </c>
      <c r="R51" s="1"/>
      <c r="U51" s="1"/>
    </row>
    <row r="52" spans="1:21" ht="15" thickBot="1">
      <c r="F52" s="53"/>
      <c r="I52" s="63"/>
    </row>
    <row r="53" spans="1:21" ht="15" thickBot="1">
      <c r="F53" s="53"/>
      <c r="G53" s="63" t="s">
        <v>69</v>
      </c>
      <c r="H53" s="54" t="str">
        <f>IF(IFERROR(INDEX('CFBG New Line Form'!$G$9:$EQ$105,MATCH(C11,'CFBG New Line Form'!$B$9:$B$105,0),MATCH(VLOOKUP(G53,MAPPING!$B$3:$J$131,9,0),'CFBG New Line Form'!$G$7:$EQ$7,0)),"")=0,"",IFERROR(INDEX('CFBG New Line Form'!$G$9:$EQ$105,MATCH(C11,'CFBG New Line Form'!$B$9:$B$105,0),MATCH(VLOOKUP(G53,MAPPING!$B$3:$J$131,9,0),'CFBG New Line Form'!$G$7:$EQ$7,0)),""))</f>
        <v/>
      </c>
      <c r="I53" s="416" t="s">
        <v>236</v>
      </c>
      <c r="J53" s="416"/>
      <c r="K53" s="54" t="str">
        <f>IF(IFERROR(INDEX('CFBG New Line Form'!$G$9:$EQ$105,MATCH(C11,'CFBG New Line Form'!$B$9:$B$105,0),MATCH(VLOOKUP(I53,MAPPING!$B$3:$J$131,9,0),'CFBG New Line Form'!$G$7:$EQ$7,0)),"")=0,"",IFERROR(INDEX('CFBG New Line Form'!$G$9:$EQ$105,MATCH(C11,'CFBG New Line Form'!$B$9:$B$105,0),MATCH(VLOOKUP(I53,MAPPING!$B$3:$J$131,9,0),'CFBG New Line Form'!$G$7:$EQ$7,0)),""))</f>
        <v/>
      </c>
      <c r="R53" s="1"/>
      <c r="U53" s="1"/>
    </row>
    <row r="54" spans="1:21">
      <c r="G54" s="63"/>
      <c r="I54" s="63"/>
      <c r="J54" s="63"/>
      <c r="R54" s="1"/>
      <c r="U54" s="1"/>
    </row>
    <row r="55" spans="1:21" ht="15" thickBot="1">
      <c r="B55" s="64"/>
      <c r="G55" s="64"/>
      <c r="H55" s="64"/>
    </row>
    <row r="56" spans="1:21" ht="15" thickBot="1">
      <c r="A56" s="82" t="s">
        <v>237</v>
      </c>
      <c r="B56" s="57"/>
      <c r="C56" s="57"/>
      <c r="D56" s="57"/>
      <c r="E56" s="57"/>
      <c r="F56" s="57"/>
      <c r="G56" s="57"/>
      <c r="H56" s="57"/>
      <c r="I56" s="57"/>
      <c r="J56" s="57"/>
      <c r="K56" s="56"/>
    </row>
    <row r="57" spans="1:21" ht="15" thickBot="1">
      <c r="A57" s="81" t="s">
        <v>238</v>
      </c>
      <c r="B57" s="62"/>
      <c r="C57" s="60"/>
      <c r="D57" s="63" t="s">
        <v>239</v>
      </c>
      <c r="E57" s="62"/>
      <c r="F57" s="60"/>
      <c r="G57" s="417" t="s">
        <v>240</v>
      </c>
      <c r="H57" s="418"/>
      <c r="I57" s="62"/>
      <c r="J57" s="60"/>
      <c r="K57" s="53"/>
    </row>
    <row r="58" spans="1:21" ht="15" thickBot="1">
      <c r="A58" s="81"/>
      <c r="K58" s="53"/>
    </row>
    <row r="59" spans="1:21" ht="15" thickBot="1">
      <c r="A59" s="81"/>
      <c r="B59" s="63" t="s">
        <v>241</v>
      </c>
      <c r="C59" s="62"/>
      <c r="D59" s="60"/>
      <c r="F59" s="63" t="s">
        <v>242</v>
      </c>
      <c r="G59" s="62"/>
      <c r="H59" s="61"/>
      <c r="I59" s="60"/>
      <c r="K59" s="53"/>
    </row>
    <row r="60" spans="1:21" ht="15" thickBot="1">
      <c r="A60" s="81"/>
      <c r="B60" s="63"/>
      <c r="F60" s="63"/>
      <c r="K60" s="53"/>
    </row>
    <row r="61" spans="1:21" ht="15" thickBot="1">
      <c r="A61" s="81"/>
      <c r="B61" s="63" t="s">
        <v>243</v>
      </c>
      <c r="C61" s="62"/>
      <c r="D61" s="60"/>
      <c r="F61" s="63" t="s">
        <v>244</v>
      </c>
      <c r="G61" s="62"/>
      <c r="H61" s="61"/>
      <c r="I61" s="60"/>
      <c r="K61" s="53"/>
    </row>
    <row r="62" spans="1:21" ht="15" thickBot="1">
      <c r="A62" s="119"/>
      <c r="B62" s="120"/>
      <c r="C62" s="120"/>
      <c r="D62" s="120"/>
      <c r="E62" s="120"/>
      <c r="F62" s="120"/>
      <c r="G62" s="120"/>
      <c r="H62" s="120"/>
      <c r="I62" s="120"/>
      <c r="J62" s="120"/>
      <c r="K62" s="121"/>
    </row>
    <row r="63" spans="1:21" ht="15" thickBot="1">
      <c r="A63" s="59"/>
      <c r="B63" s="57"/>
      <c r="C63" s="57"/>
      <c r="D63" s="57"/>
      <c r="E63" s="57"/>
      <c r="F63" s="57"/>
      <c r="G63" s="58" t="s">
        <v>245</v>
      </c>
      <c r="H63" s="58"/>
      <c r="I63" s="58" t="s">
        <v>246</v>
      </c>
      <c r="J63" s="57"/>
      <c r="K63" s="56"/>
    </row>
    <row r="64" spans="1:21" ht="15" thickBot="1">
      <c r="A64" s="52" t="s">
        <v>247</v>
      </c>
      <c r="G64" s="54"/>
      <c r="I64" s="54"/>
      <c r="K64" s="53"/>
    </row>
    <row r="65" spans="1:11">
      <c r="A65" s="52"/>
      <c r="K65" s="53"/>
    </row>
    <row r="66" spans="1:11" ht="15" thickBot="1">
      <c r="A66" s="52" t="s">
        <v>248</v>
      </c>
      <c r="G66" s="55"/>
      <c r="H66" s="55"/>
      <c r="I66" s="55"/>
      <c r="K66" s="53"/>
    </row>
    <row r="67" spans="1:11" ht="15" thickBot="1">
      <c r="A67" s="52"/>
      <c r="G67" s="332" t="str">
        <f>IF(IFERROR(INDEX('CFBG New Line Form'!$G$9:$EQ$105,MATCH(C11,'CFBG New Line Form'!$B$9:$B$105,0),MATCH(VLOOKUP(A66,MAPPING!$B$3:$J$131,9,0),'CFBG New Line Form'!$G$7:$EQ$7,0)),"")=0,"",IFERROR(INDEX('CFBG New Line Form'!$G$9:$EQ$105,MATCH(C11,'CFBG New Line Form'!$B$9:$B$105,0),MATCH(VLOOKUP(A66,MAPPING!$B$3:$J$131,9,0),'CFBG New Line Form'!$G$7:$EQ$7,0)),""))</f>
        <v/>
      </c>
      <c r="K67" s="53"/>
    </row>
    <row r="68" spans="1:11">
      <c r="A68" s="52"/>
      <c r="K68" s="53"/>
    </row>
    <row r="69" spans="1:11">
      <c r="A69" s="52" t="s">
        <v>249</v>
      </c>
      <c r="B69" s="51"/>
      <c r="C69" s="50"/>
      <c r="D69" s="50"/>
      <c r="E69" s="50"/>
      <c r="F69" s="50"/>
      <c r="G69" s="50"/>
      <c r="H69" s="50"/>
      <c r="I69" s="50"/>
      <c r="J69" s="50"/>
      <c r="K69" s="49"/>
    </row>
    <row r="70" spans="1:11" ht="15" thickBot="1">
      <c r="A70" s="48"/>
      <c r="B70" s="47"/>
      <c r="C70" s="46"/>
      <c r="D70" s="46"/>
      <c r="E70" s="46"/>
      <c r="F70" s="46"/>
      <c r="G70" s="46"/>
      <c r="H70" s="46"/>
      <c r="I70" s="46"/>
      <c r="J70" s="46"/>
      <c r="K70" s="45"/>
    </row>
    <row r="71" spans="1:11" ht="15" thickTop="1"/>
  </sheetData>
  <sheetProtection algorithmName="SHA-512" hashValue="YAigLf6hfoWmbNKfiKquqqbCqEi0NZOZlpc8yW8amCyUs0wZqb9ZMoXN5ey6GiWluMNSG0IMGs2gIbNJfSyruQ==" saltValue="Ik6PQzs9ZgxN8JDwf2DYKw==" spinCount="100000" sheet="1" objects="1" scenarios="1"/>
  <protectedRanges>
    <protectedRange sqref="C7" name="Range1"/>
    <protectedRange sqref="C11" name="Range2"/>
    <protectedRange sqref="B57:C57" name="Range3"/>
    <protectedRange sqref="E57:F57" name="Range4"/>
    <protectedRange sqref="I57:J57" name="Range5"/>
    <protectedRange sqref="C59:D59" name="Range6"/>
    <protectedRange sqref="G59:I59" name="Range7"/>
    <protectedRange sqref="C61:D61" name="Range8"/>
    <protectedRange sqref="G61:I61" name="Range9"/>
    <protectedRange sqref="G64" name="Range10"/>
    <protectedRange sqref="I64" name="Range11"/>
    <protectedRange sqref="I67" name="Range13"/>
    <protectedRange sqref="B69:K70" name="Range14"/>
  </protectedRanges>
  <mergeCells count="16">
    <mergeCell ref="C14:K16"/>
    <mergeCell ref="A1:K1"/>
    <mergeCell ref="A3:K3"/>
    <mergeCell ref="C7:E7"/>
    <mergeCell ref="G7:H7"/>
    <mergeCell ref="C11:K12"/>
    <mergeCell ref="I49:J49"/>
    <mergeCell ref="I51:J51"/>
    <mergeCell ref="I53:J53"/>
    <mergeCell ref="G57:H57"/>
    <mergeCell ref="C33:K37"/>
    <mergeCell ref="G39:K39"/>
    <mergeCell ref="I41:J41"/>
    <mergeCell ref="I43:J43"/>
    <mergeCell ref="I45:J45"/>
    <mergeCell ref="I47:J47"/>
  </mergeCells>
  <pageMargins left="0.7" right="0.7" top="0.75" bottom="0.75" header="0.3" footer="0.3"/>
  <pageSetup paperSize="9" scale="61"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AEB4F26-E9E7-45B8-A564-4893525CA7FD}">
          <x14:formula1>
            <xm:f>'CFBG New Line Form'!$E$9:$E$105</xm:f>
          </x14:formula1>
          <xm:sqref>C11:K12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1" tint="0.499984740745262"/>
  </sheetPr>
  <dimension ref="A1:Q1001"/>
  <sheetViews>
    <sheetView showGridLines="0" workbookViewId="0">
      <selection activeCell="G21" sqref="G21"/>
    </sheetView>
  </sheetViews>
  <sheetFormatPr defaultColWidth="14.44140625" defaultRowHeight="14.4"/>
  <cols>
    <col min="1" max="1" width="14.44140625" style="23"/>
    <col min="2" max="2" width="46.6640625" customWidth="1"/>
    <col min="3" max="3" width="9.109375" customWidth="1"/>
    <col min="4" max="6" width="14" customWidth="1"/>
    <col min="7" max="7" width="30.109375" customWidth="1"/>
    <col min="8" max="8" width="13.109375" customWidth="1"/>
    <col min="9" max="9" width="9.109375" customWidth="1"/>
    <col min="10" max="27" width="8.6640625" customWidth="1"/>
  </cols>
  <sheetData>
    <row r="1" spans="1:17" ht="18">
      <c r="B1" s="44"/>
      <c r="C1" s="44"/>
      <c r="D1" s="44"/>
      <c r="E1" s="44"/>
      <c r="F1" s="44"/>
      <c r="G1" s="44"/>
      <c r="H1" s="44"/>
      <c r="I1" s="44"/>
    </row>
    <row r="2" spans="1:17" ht="15" customHeight="1">
      <c r="C2" s="42"/>
      <c r="D2" s="42"/>
      <c r="E2" s="42"/>
      <c r="F2" s="42"/>
      <c r="G2" s="42"/>
    </row>
    <row r="3" spans="1:17" ht="23.4">
      <c r="C3" s="440" t="s">
        <v>143</v>
      </c>
      <c r="D3" s="441"/>
      <c r="E3" s="441"/>
      <c r="F3" s="441"/>
      <c r="G3" s="441"/>
    </row>
    <row r="4" spans="1:17" ht="35.25" customHeight="1">
      <c r="C4" s="43"/>
      <c r="D4" s="442" t="s">
        <v>250</v>
      </c>
      <c r="E4" s="442"/>
      <c r="F4" s="442"/>
      <c r="G4" s="442"/>
    </row>
    <row r="5" spans="1:17" ht="27" customHeight="1">
      <c r="C5" s="42"/>
      <c r="D5" s="442"/>
      <c r="E5" s="442"/>
      <c r="F5" s="442"/>
      <c r="G5" s="442"/>
    </row>
    <row r="6" spans="1:17">
      <c r="C6" s="42"/>
      <c r="D6" s="42"/>
      <c r="E6" s="42"/>
      <c r="F6" s="42"/>
      <c r="G6" s="42"/>
    </row>
    <row r="7" spans="1:17">
      <c r="B7" s="41" t="s">
        <v>145</v>
      </c>
      <c r="C7" s="40" t="s">
        <v>146</v>
      </c>
      <c r="J7" s="17"/>
    </row>
    <row r="8" spans="1:17" ht="15" customHeight="1" thickBot="1">
      <c r="A8" s="31" t="s">
        <v>147</v>
      </c>
    </row>
    <row r="9" spans="1:17" ht="15" thickBot="1">
      <c r="A9" s="26">
        <v>1</v>
      </c>
      <c r="B9" s="443" t="s">
        <v>17</v>
      </c>
      <c r="C9" s="444"/>
      <c r="D9" s="445" t="str">
        <f>IF(
IFERROR(INDEX('CFBG New Line Form'!$G$9:$EQ$105,MATCH(D11,'CFBG New Line Form'!$B$9:$B$105,0),MATCH(VLOOKUP(B9,MAPPING!$D$3:$J$131,7,0),'CFBG New Line Form'!$G$7:$EQ$7,0)),"")=0,
"",
IFERROR(INDEX('CFBG New Line Form'!$G$9:$EQ$105,MATCH(D11,'CFBG New Line Form'!$B$9:$B$105,0),MATCH(VLOOKUP(B9,MAPPING!$D$3:$J$131,7,0),'CFBG New Line Form'!$G$7:$EQ$7,0)),""))</f>
        <v/>
      </c>
      <c r="E9" s="446"/>
      <c r="F9" s="446"/>
      <c r="G9" s="447"/>
    </row>
    <row r="10" spans="1:17" ht="15" thickBot="1">
      <c r="B10" s="448"/>
      <c r="C10" s="449"/>
      <c r="D10" s="450"/>
      <c r="E10" s="449"/>
      <c r="F10" s="449"/>
      <c r="G10" s="449"/>
      <c r="H10" s="36"/>
    </row>
    <row r="11" spans="1:17" ht="15" customHeight="1" thickBot="1">
      <c r="A11" s="26">
        <v>1.01</v>
      </c>
      <c r="B11" s="451" t="s">
        <v>28</v>
      </c>
      <c r="C11" s="452"/>
      <c r="D11" s="453"/>
      <c r="E11" s="454"/>
      <c r="F11" s="454"/>
      <c r="G11" s="455"/>
      <c r="H11" s="38"/>
    </row>
    <row r="12" spans="1:17" ht="15" thickBot="1">
      <c r="A12" s="23">
        <v>1.02</v>
      </c>
      <c r="B12" s="456" t="s">
        <v>16</v>
      </c>
      <c r="C12" s="457"/>
      <c r="D12" s="458" t="str">
        <f>IF(IFERROR(INDEX('CFBG New Line Form'!$G$9:$EQ$105,MATCH(D11,'CFBG New Line Form'!$B$9:$B$105,0),MATCH(VLOOKUP(B12,MAPPING!$D$3:$J$131,7,0),'CFBG New Line Form'!$G$7:$EQ$7,0)),"")=0,"",IFERROR(INDEX('CFBG New Line Form'!$G$9:$EQ$105,MATCH(D11,'CFBG New Line Form'!$B$9:$B$105,0),MATCH(VLOOKUP(B12,MAPPING!$D$3:$J$131,7,0),'CFBG New Line Form'!$G$7:$EQ$7,0)),""))</f>
        <v/>
      </c>
      <c r="E12" s="459"/>
      <c r="F12" s="459"/>
      <c r="G12" s="460"/>
      <c r="I12" s="1"/>
      <c r="J12" s="1"/>
      <c r="K12" s="1"/>
      <c r="L12" s="1"/>
      <c r="M12" s="1"/>
      <c r="N12" s="1"/>
      <c r="O12" s="1"/>
      <c r="P12" s="1"/>
      <c r="Q12" s="1"/>
    </row>
    <row r="13" spans="1:17" ht="15" thickBot="1">
      <c r="B13" s="461" t="s">
        <v>149</v>
      </c>
      <c r="C13" s="462"/>
      <c r="D13" s="458" t="str">
        <f>IF(IFERROR(INDEX('CFBG New Line Form'!$G$9:$EQ$105,MATCH(D11,'CFBG New Line Form'!$B$9:$B$105,0),MATCH(VLOOKUP(B13,MAPPING!$D$3:$J$131,7,0),'CFBG New Line Form'!$G$7:$EQ$7,0)),"")=0,"",IFERROR(INDEX('CFBG New Line Form'!$G$9:$EQ$105,MATCH(D11,'CFBG New Line Form'!$B$9:$B$105,0),MATCH(VLOOKUP(B13,MAPPING!$D$3:$J$131,7,0),'CFBG New Line Form'!$G$7:$EQ$7,0)),""))</f>
        <v/>
      </c>
      <c r="E13" s="459"/>
      <c r="F13" s="459"/>
      <c r="G13" s="463"/>
      <c r="I13" s="1"/>
      <c r="J13" s="1"/>
      <c r="K13" s="1"/>
      <c r="L13" s="1"/>
      <c r="M13" s="1"/>
      <c r="N13" s="1"/>
      <c r="O13" s="1"/>
      <c r="P13" s="1"/>
      <c r="Q13" s="1"/>
    </row>
    <row r="14" spans="1:17" ht="15" thickBot="1">
      <c r="A14" s="23">
        <v>1.03</v>
      </c>
      <c r="B14" s="456" t="s">
        <v>150</v>
      </c>
      <c r="C14" s="464"/>
      <c r="D14" s="458" t="str">
        <f>IF(IFERROR(INDEX('CFBG New Line Form'!$G$9:$EQ$105,MATCH(D11,'CFBG New Line Form'!$B$9:$B$105,0),MATCH(VLOOKUP(B14,MAPPING!$D$3:$J$131,7,0),'CFBG New Line Form'!$G$7:$EQ$7,0)),"")=0,"",IFERROR(INDEX('CFBG New Line Form'!$G$9:$EQ$105,MATCH(D11,'CFBG New Line Form'!$B$9:$B$105,0),MATCH(VLOOKUP(B14,MAPPING!$D$3:$J$131,7,0),'CFBG New Line Form'!$G$7:$EQ$7,0)),""))</f>
        <v/>
      </c>
      <c r="E14" s="459"/>
      <c r="F14" s="459"/>
      <c r="G14" s="463"/>
      <c r="I14" s="1"/>
      <c r="J14" s="1"/>
      <c r="K14" s="1"/>
      <c r="L14" s="1"/>
      <c r="M14" s="1"/>
      <c r="N14" s="1"/>
      <c r="O14" s="1"/>
      <c r="P14" s="1"/>
      <c r="Q14" s="1"/>
    </row>
    <row r="15" spans="1:17" ht="15" thickBot="1">
      <c r="A15" s="23">
        <v>1.04</v>
      </c>
      <c r="B15" s="465" t="s">
        <v>27</v>
      </c>
      <c r="C15" s="466"/>
      <c r="D15" s="467" t="str">
        <f>IF(IFERROR(INDEX('CFBG New Line Form'!$C$9:$EQ$105,MATCH(D11,'CFBG New Line Form'!$B$9:$B$105,0),MATCH(VLOOKUP(B15,MAPPING!$D$3:$J$131,7,0),'CFBG New Line Form'!$C$7:$EQ$7,0)),"")=0,"",IFERROR(INDEX('CFBG New Line Form'!$C$9:$EQ$105,MATCH(D11,'CFBG New Line Form'!$B$9:$B$105,0),MATCH(VLOOKUP(B15,MAPPING!$D$3:$J$131,7,0),'CFBG New Line Form'!$C$7:$EQ$7,0)),""))</f>
        <v/>
      </c>
      <c r="E15" s="459"/>
      <c r="F15" s="459"/>
      <c r="G15" s="463"/>
      <c r="H15" s="38"/>
      <c r="I15" s="1"/>
      <c r="J15" s="1"/>
      <c r="K15" s="1"/>
      <c r="L15" s="1"/>
      <c r="M15" s="1"/>
      <c r="N15" s="1"/>
      <c r="O15" s="1"/>
      <c r="P15" s="1"/>
      <c r="Q15" s="1"/>
    </row>
    <row r="16" spans="1:17" ht="15" thickBot="1">
      <c r="B16" s="34"/>
      <c r="C16" s="34"/>
      <c r="D16" s="143"/>
      <c r="E16" s="143"/>
      <c r="F16" s="143"/>
      <c r="G16" s="143"/>
      <c r="H16" s="38"/>
      <c r="I16" s="1"/>
      <c r="J16" s="1"/>
      <c r="K16" s="1"/>
      <c r="L16" s="1"/>
      <c r="M16" s="1"/>
      <c r="N16" s="1"/>
      <c r="O16" s="1"/>
      <c r="P16" s="1"/>
      <c r="Q16" s="1"/>
    </row>
    <row r="17" spans="1:17" ht="16.5" customHeight="1" thickBot="1">
      <c r="A17" s="23">
        <v>1.05</v>
      </c>
      <c r="B17" s="456" t="s">
        <v>151</v>
      </c>
      <c r="C17" s="468"/>
      <c r="D17" s="144" t="str">
        <f>IF(IFERROR(INDEX('CFBG New Line Form'!$G$9:$EQ$105,MATCH(D11,'CFBG New Line Form'!$B$9:$B$105,0),MATCH(VLOOKUP(B17,MAPPING!$D$3:$J$131,7,0),'CFBG New Line Form'!$G$7:$EQ$7,0)),"")=0,"",IFERROR(INDEX('CFBG New Line Form'!$G$9:$EQ$105,MATCH(D11,'CFBG New Line Form'!$B$9:$B$105,0),MATCH(VLOOKUP(B17,MAPPING!$D$3:$J$131,7,0),'CFBG New Line Form'!$G$7:$EQ$7,0)),""))</f>
        <v/>
      </c>
      <c r="E17" s="469" t="s">
        <v>33</v>
      </c>
      <c r="F17" s="470"/>
      <c r="G17" s="39" t="str">
        <f>IF(IFERROR(INDEX('CFBG New Line Form'!$G$9:$EQ$105,MATCH(D11,'CFBG New Line Form'!$B$9:$B$105,0),MATCH(VLOOKUP(E17,MAPPING!$D$3:$J$131,7,0),'CFBG New Line Form'!$G$7:$EQ$7,0)),"")=0,"",IFERROR(INDEX('CFBG New Line Form'!$G$9:$EQ$105,MATCH(D11,'CFBG New Line Form'!$B$9:$B$105,0),MATCH(VLOOKUP(E17,MAPPING!$D$3:$J$131,7,0),'CFBG New Line Form'!$G$7:$EQ$7,0)),""))</f>
        <v/>
      </c>
      <c r="H17" s="38"/>
      <c r="I17" s="1"/>
      <c r="J17" s="1"/>
      <c r="K17" s="1"/>
      <c r="L17" s="1"/>
      <c r="M17" s="1"/>
      <c r="N17" s="1"/>
      <c r="O17" s="1"/>
      <c r="P17" s="1"/>
      <c r="Q17" s="1"/>
    </row>
    <row r="18" spans="1:17" ht="15" thickBot="1">
      <c r="A18" s="23">
        <v>1.06</v>
      </c>
      <c r="B18" s="473" t="s">
        <v>34</v>
      </c>
      <c r="C18" s="474"/>
      <c r="D18" s="145" t="str">
        <f>IF(IFERROR(INDEX('CFBG New Line Form'!$G$9:$EQ$105,MATCH(D11,'CFBG New Line Form'!$B$9:$B$105,0),MATCH(VLOOKUP(B18,MAPPING!$D$3:$J$131,7,0),'CFBG New Line Form'!$G$7:$EQ$7,0)),"")=0,"",IFERROR(INDEX('CFBG New Line Form'!$G$9:$EQ$105,MATCH(D11,'CFBG New Line Form'!$B$9:$B$105,0),MATCH(VLOOKUP(B18,MAPPING!$D$3:$J$131,7,0),'CFBG New Line Form'!$G$7:$EQ$7,0)),""))</f>
        <v/>
      </c>
      <c r="E18" s="475" t="s">
        <v>152</v>
      </c>
      <c r="F18" s="476"/>
      <c r="G18" s="146" t="str">
        <f>IF(IFERROR(INDEX('CFBG New Line Form'!$G$9:$EQ$105,MATCH(D11,'CFBG New Line Form'!$B$9:$B$105,0),MATCH(VLOOKUP(E18,MAPPING!$D$3:$J$131,7,0),'CFBG New Line Form'!$G$7:$EQ$7,0)),"")=0,"",IFERROR(INDEX('CFBG New Line Form'!$G$9:$EQ$105,MATCH(D11,'CFBG New Line Form'!$B$9:$B$105,0),MATCH(VLOOKUP(E18,MAPPING!$D$3:$J$131,7,0),'CFBG New Line Form'!$G$7:$EQ$7,0)),""))</f>
        <v/>
      </c>
      <c r="I18" s="1"/>
      <c r="J18" s="1"/>
      <c r="K18" s="1"/>
      <c r="L18" s="1"/>
      <c r="M18" s="1"/>
      <c r="N18" s="1"/>
      <c r="O18" s="1"/>
      <c r="P18" s="1"/>
      <c r="Q18" s="1"/>
    </row>
    <row r="19" spans="1:17" ht="19.5" customHeight="1" thickBot="1">
      <c r="A19" s="23">
        <v>1.07</v>
      </c>
      <c r="B19" s="456" t="s">
        <v>153</v>
      </c>
      <c r="C19" s="477"/>
      <c r="D19" s="147" t="str">
        <f>IF(IFERROR(INDEX('CFBG New Line Form'!$G$9:$EQ$105,MATCH(D11,'CFBG New Line Form'!$B$9:$B$105,0),MATCH(VLOOKUP(B19,MAPPING!$D$3:$J$131,7,0),'CFBG New Line Form'!$G$7:$EQ$7,0)),"")=0,"",IFERROR(INDEX('CFBG New Line Form'!$G$9:$EQ$105,MATCH(D11,'CFBG New Line Form'!$B$9:$B$105,0),MATCH(VLOOKUP(B19,MAPPING!$D$3:$J$131,7,0),'CFBG New Line Form'!$G$7:$EQ$7,0)),""))</f>
        <v/>
      </c>
      <c r="E19" s="478" t="s">
        <v>154</v>
      </c>
      <c r="F19" s="479"/>
      <c r="G19" s="144" t="str">
        <f>IF(IFERROR(INDEX('CFBG New Line Form'!$G$9:$EQ$105,MATCH(D11,'CFBG New Line Form'!$B$9:$B$105,0),MATCH(VLOOKUP(E19,MAPPING!$D$3:$J$131,7,0),'CFBG New Line Form'!$G$7:$EQ$7,0)),"")=0,"",IFERROR(INDEX('CFBG New Line Form'!$G$9:$EQ$105,MATCH(D11,'CFBG New Line Form'!$B$9:$B$105,0),MATCH(VLOOKUP(E19,MAPPING!$D$3:$J$131,7,0),'CFBG New Line Form'!$G$7:$EQ$7,0)),""))</f>
        <v/>
      </c>
      <c r="I19" s="1"/>
      <c r="J19" s="1"/>
      <c r="K19" s="1"/>
      <c r="L19" s="1"/>
      <c r="M19" s="1"/>
      <c r="N19" s="1"/>
      <c r="O19" s="1"/>
      <c r="P19" s="1"/>
      <c r="Q19" s="1"/>
    </row>
    <row r="20" spans="1:17" ht="15" thickBot="1">
      <c r="A20" s="23">
        <v>1.08</v>
      </c>
      <c r="B20" s="456" t="s">
        <v>155</v>
      </c>
      <c r="C20" s="477"/>
      <c r="D20" s="480" t="str">
        <f>IF(IFERROR(INDEX('CFBG New Line Form'!$G$9:$EQ$105,MATCH(D11,'CFBG New Line Form'!$B$9:$B$105,0),MATCH(VLOOKUP(B20,MAPPING!$D$3:$J$131,7,0),'CFBG New Line Form'!$G$7:$EQ$7,0)),"")=0,"",IFERROR(INDEX('CFBG New Line Form'!$G$9:$EQ$105,MATCH(D11,'CFBG New Line Form'!$B$9:$B$105,0),MATCH(VLOOKUP(B20,MAPPING!$D$3:$J$131,7,0),'CFBG New Line Form'!$G$7:$EQ$7,0)),""))</f>
        <v/>
      </c>
      <c r="E20" s="481"/>
      <c r="F20" s="481"/>
      <c r="G20" s="482"/>
      <c r="I20" s="1"/>
      <c r="J20" s="1"/>
      <c r="K20" s="1"/>
      <c r="L20" s="1"/>
      <c r="M20" s="1"/>
      <c r="N20" s="1"/>
      <c r="O20" s="1"/>
      <c r="P20" s="1"/>
      <c r="Q20" s="1"/>
    </row>
    <row r="21" spans="1:17" ht="15" thickBot="1">
      <c r="A21" s="23">
        <v>1.0900000000000001</v>
      </c>
      <c r="B21" s="483" t="s">
        <v>156</v>
      </c>
      <c r="C21" s="484"/>
      <c r="D21" s="148" t="s">
        <v>157</v>
      </c>
      <c r="E21" s="147" t="str">
        <f>IF(IFERROR(INDEX('CFBG New Line Form'!$G$9:$EQ$105,MATCH(D11,'CFBG New Line Form'!$B$9:$B$105,0),MATCH(VLOOKUP(D21,MAPPING!$D$3:$J$131,7,0),'CFBG New Line Form'!$G$7:$EQ$7,0))*100,"")=0,"",IFERROR(INDEX('CFBG New Line Form'!$G$9:$EQ$105,MATCH(D11,'CFBG New Line Form'!$B$9:$B$105,0),MATCH(VLOOKUP(D21,MAPPING!$D$3:$J$131,7,0),'CFBG New Line Form'!$G$7:$EQ$7,0))*100,""))</f>
        <v/>
      </c>
      <c r="F21" s="148" t="s">
        <v>158</v>
      </c>
      <c r="G21" s="147" t="str">
        <f>IF(IFERROR(INDEX('CFBG New Line Form'!$G$9:$EQ$105,MATCH(D11,'CFBG New Line Form'!$B$9:$B$105,0),MATCH(VLOOKUP(F21,MAPPING!$D$3:$J$131,7,0),'CFBG New Line Form'!$G$7:$EQ$7,0))*100,"")=0,"",IFERROR(INDEX('CFBG New Line Form'!$G$9:$EQ$105,MATCH(D11,'CFBG New Line Form'!$B$9:$B$105,0),MATCH(VLOOKUP(F21,MAPPING!$D$3:$J$131,7,0),'CFBG New Line Form'!$G$7:$EQ$7,0))*100,""))</f>
        <v/>
      </c>
      <c r="I21" s="1"/>
      <c r="J21" s="1"/>
      <c r="K21" s="1"/>
      <c r="L21" s="1"/>
      <c r="M21" s="1"/>
      <c r="N21" s="1"/>
      <c r="O21" s="1"/>
      <c r="P21" s="1"/>
      <c r="Q21" s="1"/>
    </row>
    <row r="22" spans="1:17" ht="15" thickBot="1">
      <c r="B22" s="465"/>
      <c r="C22" s="462"/>
      <c r="D22" s="148" t="s">
        <v>159</v>
      </c>
      <c r="E22" s="147" t="str">
        <f>IF(IFERROR(INDEX('CFBG New Line Form'!$G$9:$EQ$105,MATCH(D11,'CFBG New Line Form'!$B$9:$B$105,0),MATCH(VLOOKUP(D22,MAPPING!$D$3:$J$131,7,0),'CFBG New Line Form'!$G$7:$EQ$7,0))*100,"")=0,"",IFERROR(INDEX('CFBG New Line Form'!$G$9:$EQ$105,MATCH(D11,'CFBG New Line Form'!$B$9:$B$105,0),MATCH(VLOOKUP(D22,MAPPING!$D$3:$J$131,7,0),'CFBG New Line Form'!$G$7:$EQ$7,0))*100,""))</f>
        <v/>
      </c>
      <c r="F22" s="148" t="s">
        <v>160</v>
      </c>
      <c r="G22" s="147" t="str">
        <f>IF(IFERROR(INDEX('CFBG New Line Form'!$G$9:$EQ$105,MATCH(D11,'CFBG New Line Form'!$B$9:$B$105,0),MATCH(VLOOKUP(F22,MAPPING!$D$3:$J$131,7,0),'CFBG New Line Form'!$G$7:$EQ$7,0)),"")=0,"",IFERROR(INDEX('CFBG New Line Form'!$G$9:$EQ$105,MATCH(D11,'CFBG New Line Form'!$B$9:$B$105,0),MATCH(VLOOKUP(F22,MAPPING!$D$3:$J$131,7,0),'CFBG New Line Form'!$G$7:$EQ$7,0)),""))</f>
        <v/>
      </c>
      <c r="I22" s="1"/>
      <c r="J22" s="1"/>
      <c r="K22" s="1"/>
      <c r="L22" s="1"/>
      <c r="M22" s="1"/>
      <c r="N22" s="1"/>
      <c r="O22" s="1"/>
      <c r="P22" s="1"/>
      <c r="Q22" s="1"/>
    </row>
    <row r="23" spans="1:17" ht="15" thickBot="1">
      <c r="B23" s="34"/>
      <c r="C23" s="34"/>
      <c r="D23" s="37"/>
      <c r="E23" s="37"/>
      <c r="F23" s="37"/>
      <c r="G23" s="37"/>
      <c r="H23" s="36"/>
      <c r="I23" s="1"/>
      <c r="J23" s="1"/>
      <c r="K23" s="1"/>
      <c r="L23" s="1"/>
      <c r="M23" s="1"/>
      <c r="N23" s="1"/>
      <c r="O23" s="1"/>
      <c r="P23" s="1"/>
      <c r="Q23" s="1"/>
    </row>
    <row r="24" spans="1:17" ht="15" thickBot="1">
      <c r="A24" s="23">
        <v>1.1000000000000001</v>
      </c>
      <c r="B24" s="456" t="s">
        <v>161</v>
      </c>
      <c r="C24" s="457"/>
      <c r="D24" s="147" t="str">
        <f>IF(IFERROR(INDEX('CFBG New Line Form'!$G$9:$EQ$105,MATCH(D11,'CFBG New Line Form'!$B$9:$B$105,0),MATCH(VLOOKUP(B24,MAPPING!$D$3:$J$131,7,0),'CFBG New Line Form'!$G$7:$EQ$7,0)),"")=0,"",IFERROR(INDEX('CFBG New Line Form'!$G$9:$EQ$105,MATCH(D11,'CFBG New Line Form'!$B$9:$B$105,0),MATCH(VLOOKUP(B24,MAPPING!$D$3:$J$131,7,0),'CFBG New Line Form'!$G$7:$EQ$7,0)),""))</f>
        <v/>
      </c>
      <c r="E24" s="149" t="s">
        <v>162</v>
      </c>
      <c r="F24" s="458" t="str">
        <f>IF(D24="","","Days")</f>
        <v/>
      </c>
      <c r="G24" s="463"/>
      <c r="H24" s="36"/>
      <c r="I24" s="1"/>
      <c r="J24" s="1"/>
      <c r="K24" s="1"/>
      <c r="L24" s="1"/>
      <c r="M24" s="1"/>
      <c r="N24" s="1"/>
      <c r="O24" s="1"/>
      <c r="P24" s="1"/>
      <c r="Q24" s="1"/>
    </row>
    <row r="25" spans="1:17" ht="15" thickBot="1">
      <c r="A25" s="23">
        <v>1.1100000000000001</v>
      </c>
      <c r="B25" s="485" t="s">
        <v>163</v>
      </c>
      <c r="C25" s="486"/>
      <c r="D25" s="147" t="str">
        <f>IF(IFERROR(INDEX('CFBG New Line Form'!$G$9:$EQ$105,MATCH(D11,'CFBG New Line Form'!$B$9:$B$105,0),MATCH(VLOOKUP(B25,MAPPING!$D$3:$J$131,7,0),'CFBG New Line Form'!$G$7:$EQ$7,0)),"")=0,"",IFERROR(INDEX('CFBG New Line Form'!$G$9:$EQ$105,MATCH(D11,'CFBG New Line Form'!$B$9:$B$105,0),MATCH(VLOOKUP(B25,MAPPING!$D$3:$J$131,7,0),'CFBG New Line Form'!$G$7:$EQ$7,0)),""))</f>
        <v/>
      </c>
      <c r="E25" s="469" t="s">
        <v>164</v>
      </c>
      <c r="F25" s="487"/>
      <c r="G25" s="112" t="str">
        <f>IF(IF(D25="No","N/A",
IF(D25="Yes",IFERROR(INDEX('CFBG New Line Form'!$G$9:$EQ$105,MATCH(D11,'CFBG New Line Form'!$B$9:$B$105,0),MATCH(VLOOKUP(E25,MAPPING!$D$3:$J$131,7,0),'CFBG New Line Form'!$G$7:$EQ$7,0)),""),""))=0,"",IF(D25="No","N/A",
IF(D25="Yes",IFERROR(INDEX('CFBG New Line Form'!$G$9:$EQ$105,MATCH(D11,'CFBG New Line Form'!$B$9:$B$105,0),MATCH(VLOOKUP(E25,MAPPING!$D$3:$J$131,7,0),'CFBG New Line Form'!$G$7:$EQ$7,0)),""),"")))</f>
        <v/>
      </c>
      <c r="H25" s="36"/>
      <c r="I25" s="1"/>
      <c r="J25" s="1"/>
      <c r="K25" s="1"/>
      <c r="L25" s="1"/>
      <c r="M25" s="1"/>
      <c r="N25" s="1"/>
      <c r="O25" s="1"/>
      <c r="P25" s="1"/>
      <c r="Q25" s="1"/>
    </row>
    <row r="26" spans="1:17" ht="15" thickBot="1">
      <c r="A26" s="23">
        <v>1.1200000000000001</v>
      </c>
      <c r="B26" s="471" t="s">
        <v>165</v>
      </c>
      <c r="C26" s="472"/>
      <c r="D26" s="148" t="s">
        <v>166</v>
      </c>
      <c r="E26" s="147" t="str">
        <f>IF(IFERROR(INDEX('CFBG New Line Form'!$G$9:$EQ$105,MATCH(D11,'CFBG New Line Form'!$B$9:$B$105,0),MATCH(VLOOKUP(D26,MAPPING!$D$3:$J$131,7,0),'CFBG New Line Form'!$G$7:$EQ$7,0)),"")=0,"",IFERROR(INDEX('CFBG New Line Form'!$G$9:$EQ$105,MATCH(D11,'CFBG New Line Form'!$B$9:$B$105,0),MATCH(VLOOKUP(D26,MAPPING!$D$3:$J$131,7,0),'CFBG New Line Form'!$G$7:$EQ$7,0)),""))</f>
        <v/>
      </c>
      <c r="F26" s="148" t="s">
        <v>167</v>
      </c>
      <c r="G26" s="147" t="str">
        <f>IF(IFERROR(INDEX('CFBG New Line Form'!$G$9:$EQ$105,MATCH(D11,'CFBG New Line Form'!$B$9:$B$105,0),MATCH(VLOOKUP(F26,MAPPING!$D$3:$J$131,7,0),'CFBG New Line Form'!$G$7:$EQ$7,0)),"")=0,"",IFERROR(INDEX('CFBG New Line Form'!$G$9:$EQ$105,MATCH(D11,'CFBG New Line Form'!$B$9:$B$105,0),MATCH(VLOOKUP(F26,MAPPING!$D$3:$J$131,7,0),'CFBG New Line Form'!$G$7:$EQ$7,0)),""))</f>
        <v/>
      </c>
      <c r="H26" s="36"/>
      <c r="I26" s="1"/>
      <c r="J26" s="1"/>
      <c r="K26" s="1"/>
      <c r="L26" s="1"/>
      <c r="M26" s="1"/>
      <c r="N26" s="1"/>
      <c r="O26" s="1"/>
      <c r="P26" s="1"/>
      <c r="Q26" s="1"/>
    </row>
    <row r="27" spans="1:17" ht="15" thickBot="1">
      <c r="A27" s="23">
        <v>1.1299999999999999</v>
      </c>
      <c r="B27" s="471" t="s">
        <v>168</v>
      </c>
      <c r="C27" s="472"/>
      <c r="D27" s="148" t="s">
        <v>169</v>
      </c>
      <c r="E27" s="488" t="str">
        <f>IF(IFERROR(INDEX('CFBG New Line Form'!$G$9:$EQ$105,MATCH(D11,'CFBG New Line Form'!$B$9:$B$105,0),MATCH(VLOOKUP(D27,MAPPING!$D$3:$J$131,7,0),'CFBG New Line Form'!$G$7:$EQ$7,0)),"")=0,"",IFERROR(INDEX('CFBG New Line Form'!$G$9:$EQ$105,MATCH(D11,'CFBG New Line Form'!$B$9:$B$105,0),MATCH(VLOOKUP(D27,MAPPING!$D$3:$J$131,7,0),'CFBG New Line Form'!$G$7:$EQ$7,0)),""))</f>
        <v/>
      </c>
      <c r="F27" s="489"/>
      <c r="G27" s="490"/>
      <c r="H27" s="36"/>
      <c r="I27" s="1"/>
      <c r="J27" s="1"/>
      <c r="K27" s="1"/>
      <c r="L27" s="1"/>
      <c r="M27" s="1"/>
      <c r="N27" s="1"/>
      <c r="O27" s="1"/>
      <c r="P27" s="1"/>
      <c r="Q27" s="1"/>
    </row>
    <row r="28" spans="1:17" ht="15" thickBot="1">
      <c r="B28" s="34"/>
      <c r="C28" s="34"/>
      <c r="D28" s="37"/>
      <c r="E28" s="37"/>
      <c r="F28" s="37"/>
      <c r="G28" s="37"/>
      <c r="H28" s="36"/>
      <c r="I28" s="1"/>
      <c r="J28" s="1"/>
      <c r="K28" s="1"/>
      <c r="L28" s="1"/>
      <c r="M28" s="1"/>
      <c r="N28" s="1"/>
      <c r="O28" s="1"/>
      <c r="P28" s="1"/>
      <c r="Q28" s="1"/>
    </row>
    <row r="29" spans="1:17" ht="15" thickBot="1">
      <c r="A29" s="23">
        <v>1.1399999999999999</v>
      </c>
      <c r="B29" s="456" t="s">
        <v>50</v>
      </c>
      <c r="C29" s="457"/>
      <c r="D29" s="491" t="str">
        <f>IF(IFERROR(INDEX('CFBG New Line Form'!$G$9:$EQ$105,MATCH(D11,'CFBG New Line Form'!$B$9:$B$105,0),MATCH(VLOOKUP(B29,MAPPING!$D$3:$J$131,7,0),'CFBG New Line Form'!$G$7:$EQ$7,0)),"")=0,"",IFERROR(INDEX('CFBG New Line Form'!$G$9:$EQ$105,MATCH(D11,'CFBG New Line Form'!$B$9:$B$105,0),MATCH(VLOOKUP(B29,MAPPING!$D$3:$J$131,7,0),'CFBG New Line Form'!$G$7:$EQ$7,0)),""))</f>
        <v/>
      </c>
      <c r="E29" s="492"/>
      <c r="F29" s="492"/>
      <c r="G29" s="493"/>
      <c r="I29" s="1"/>
      <c r="J29" s="1"/>
      <c r="K29" s="1"/>
      <c r="L29" s="1"/>
      <c r="M29" s="1"/>
      <c r="N29" s="1"/>
      <c r="O29" s="1"/>
      <c r="P29" s="1"/>
      <c r="Q29" s="1"/>
    </row>
    <row r="30" spans="1:17" ht="18" customHeight="1" thickBot="1">
      <c r="A30" s="23">
        <v>1.1499999999999999</v>
      </c>
      <c r="B30" s="494" t="s">
        <v>51</v>
      </c>
      <c r="C30" s="495"/>
      <c r="D30" s="491" t="str">
        <f>IF(IFERROR(INDEX('CFBG New Line Form'!$G$9:$EQ$105,MATCH(D11,'CFBG New Line Form'!$B$9:$B$105,0),MATCH(VLOOKUP(B30,MAPPING!$D$3:$J$131,7,0),'CFBG New Line Form'!$G$7:$EQ$7,0)),"")=0,"",IFERROR(INDEX('CFBG New Line Form'!$G$9:$EQ$105,MATCH(D11,'CFBG New Line Form'!$B$9:$B$105,0),MATCH(VLOOKUP(B30,MAPPING!$D$3:$J$131,7,0),'CFBG New Line Form'!$G$7:$EQ$7,0)),""))</f>
        <v/>
      </c>
      <c r="E30" s="492"/>
      <c r="F30" s="492"/>
      <c r="G30" s="493"/>
      <c r="I30" s="1"/>
      <c r="J30" s="1"/>
      <c r="K30" s="1"/>
      <c r="L30" s="1"/>
      <c r="M30" s="1"/>
      <c r="N30" s="1"/>
      <c r="O30" s="1"/>
      <c r="P30" s="1"/>
      <c r="Q30" s="1"/>
    </row>
    <row r="31" spans="1:17" ht="18" customHeight="1" thickBot="1">
      <c r="B31" s="34"/>
      <c r="C31" s="34"/>
      <c r="D31" s="150"/>
      <c r="E31" s="35"/>
      <c r="F31" s="35"/>
      <c r="G31" s="35"/>
      <c r="I31" s="1"/>
      <c r="J31" s="1"/>
      <c r="K31" s="1"/>
      <c r="L31" s="1"/>
      <c r="M31" s="1"/>
      <c r="N31" s="1"/>
      <c r="O31" s="1"/>
      <c r="P31" s="1"/>
      <c r="Q31" s="1"/>
    </row>
    <row r="32" spans="1:17" ht="33" customHeight="1" thickBot="1">
      <c r="A32" s="23">
        <v>1.1599999999999999</v>
      </c>
      <c r="B32" s="483" t="s">
        <v>170</v>
      </c>
      <c r="C32" s="484"/>
      <c r="D32" s="488" t="str">
        <f>IF(IFERROR(INDEX('CFBG New Line Form'!$G$9:$EQ$105,MATCH(D11,'CFBG New Line Form'!$B$9:$B$105,0),MATCH(VLOOKUP(B32,MAPPING!$D$3:$J$131,7,0),'CFBG New Line Form'!$G$7:$EQ$7,0)),"")=0,"",IFERROR(INDEX('CFBG New Line Form'!$G$9:$EQ$105,MATCH(D11,'CFBG New Line Form'!$B$9:$B$105,0),MATCH(VLOOKUP(B32,MAPPING!$D$3:$J$131,7,0),'CFBG New Line Form'!$G$7:$EQ$7,0)),""))</f>
        <v/>
      </c>
      <c r="E32" s="489"/>
      <c r="F32" s="489"/>
      <c r="G32" s="490"/>
      <c r="I32" s="1"/>
      <c r="J32" s="1"/>
      <c r="K32" s="1"/>
      <c r="L32" s="1"/>
      <c r="M32" s="1"/>
      <c r="N32" s="1"/>
      <c r="O32" s="1"/>
      <c r="P32" s="1"/>
      <c r="Q32" s="1"/>
    </row>
    <row r="33" spans="1:17" ht="24.75" customHeight="1" thickBot="1">
      <c r="A33" s="23">
        <v>1.17</v>
      </c>
      <c r="B33" s="456" t="s">
        <v>171</v>
      </c>
      <c r="C33" s="457"/>
      <c r="D33" s="488" t="str">
        <f>IF(IFERROR(INDEX('CFBG New Line Form'!$G$9:$EQ$105,MATCH(D11,'CFBG New Line Form'!$B$9:$B$105,0),MATCH(VLOOKUP(B33,MAPPING!$D$3:$J$131,7,0),'CFBG New Line Form'!$G$7:$EQ$7,0)),"")=0,"",IFERROR(INDEX('CFBG New Line Form'!$G$9:$EQ$105,MATCH(D11,'CFBG New Line Form'!$B$9:$B$105,0),MATCH(VLOOKUP(B33,MAPPING!$D$3:$J$131,7,0),'CFBG New Line Form'!$G$7:$EQ$7,0)),""))</f>
        <v/>
      </c>
      <c r="E33" s="489"/>
      <c r="F33" s="489"/>
      <c r="G33" s="490"/>
      <c r="I33" s="1"/>
      <c r="J33" s="1"/>
      <c r="K33" s="1"/>
      <c r="L33" s="1"/>
      <c r="M33" s="1"/>
      <c r="N33" s="1"/>
      <c r="O33" s="1"/>
      <c r="P33" s="1"/>
      <c r="Q33" s="1"/>
    </row>
    <row r="34" spans="1:17" ht="32.25" customHeight="1" thickBot="1">
      <c r="A34" s="23">
        <v>1.18</v>
      </c>
      <c r="B34" s="456" t="s">
        <v>172</v>
      </c>
      <c r="C34" s="457"/>
      <c r="D34" s="499" t="str">
        <f>IF(IFERROR(INDEX('CFBG New Line Form'!$G$9:$EQ$105,MATCH(D11,'CFBG New Line Form'!$B$9:$B$105,0),MATCH(VLOOKUP(B34,MAPPING!$D$3:$J$131,7,0),'CFBG New Line Form'!$G$7:$EQ$7,0)),"")=0,"",IFERROR(INDEX('CFBG New Line Form'!$G$9:$EQ$105,MATCH(D11,'CFBG New Line Form'!$B$9:$B$105,0),MATCH(VLOOKUP(B34,MAPPING!$D$3:$J$131,7,0),'CFBG New Line Form'!$G$7:$EQ$7,0)),""))</f>
        <v/>
      </c>
      <c r="E34" s="500"/>
      <c r="F34" s="500"/>
      <c r="G34" s="501"/>
      <c r="I34" s="1"/>
      <c r="J34" s="1"/>
      <c r="K34" s="1"/>
      <c r="L34" s="1"/>
      <c r="M34" s="1"/>
      <c r="N34" s="1"/>
      <c r="O34" s="1"/>
      <c r="P34" s="1"/>
      <c r="Q34" s="1"/>
    </row>
    <row r="35" spans="1:17" ht="32.25" customHeight="1" thickBot="1">
      <c r="B35" s="34"/>
      <c r="C35" s="34"/>
      <c r="D35" s="151"/>
      <c r="E35" s="151"/>
      <c r="F35" s="151"/>
      <c r="G35" s="151"/>
      <c r="I35" s="1"/>
      <c r="J35" s="1"/>
      <c r="K35" s="1"/>
      <c r="L35" s="1"/>
      <c r="M35" s="1"/>
      <c r="N35" s="1"/>
      <c r="O35" s="1"/>
      <c r="P35" s="1"/>
      <c r="Q35" s="1"/>
    </row>
    <row r="36" spans="1:17" ht="32.25" customHeight="1" thickBot="1">
      <c r="A36" s="23">
        <v>1.19</v>
      </c>
      <c r="B36" s="456" t="s">
        <v>138</v>
      </c>
      <c r="C36" s="477"/>
      <c r="D36" s="152" t="str">
        <f>IF(IFERROR(INDEX('CFBG New Line Form'!$G$9:$EQ$105,MATCH(D11,'CFBG New Line Form'!$B$9:$B$105,0),MATCH(VLOOKUP(B36,MAPPING!$D$3:$J$131,7,0),'CFBG New Line Form'!$G$7:$EQ$7,0)),"")=0,"",IFERROR(INDEX('CFBG New Line Form'!$G$9:$EQ$105,MATCH(D11,'CFBG New Line Form'!$B$9:$B$105,0),MATCH(VLOOKUP(B36,MAPPING!$D$3:$J$131,7,0),'CFBG New Line Form'!$G$7:$EQ$7,0)),""))</f>
        <v/>
      </c>
      <c r="E36" s="151"/>
      <c r="F36" s="151"/>
      <c r="G36" s="151"/>
      <c r="I36" s="1"/>
      <c r="J36" s="1"/>
      <c r="K36" s="1"/>
      <c r="L36" s="1"/>
      <c r="M36" s="1"/>
      <c r="N36" s="1"/>
      <c r="O36" s="1"/>
      <c r="P36" s="1"/>
      <c r="Q36" s="1"/>
    </row>
    <row r="37" spans="1:17" ht="32.25" customHeight="1" thickBot="1">
      <c r="A37" s="23">
        <v>1.2</v>
      </c>
      <c r="B37" s="456" t="s">
        <v>173</v>
      </c>
      <c r="C37" s="477"/>
      <c r="D37" s="152" t="str">
        <f>IF(IFERROR(INDEX('CFBG New Line Form'!$G$9:$EQ$105,MATCH(D11,'CFBG New Line Form'!$B$9:$B$105,0),MATCH(VLOOKUP(B37,MAPPING!$D$3:$J$131,7,0),'CFBG New Line Form'!$G$7:$EQ$7,0)),"")=0,"",IFERROR(INDEX('CFBG New Line Form'!$G$9:$EQ$105,MATCH(D11,'CFBG New Line Form'!$B$9:$B$105,0),MATCH(VLOOKUP(B37,MAPPING!$D$3:$J$131,7,0),'CFBG New Line Form'!$G$7:$EQ$7,0)),""))</f>
        <v/>
      </c>
      <c r="E37" s="151"/>
      <c r="F37" s="151"/>
      <c r="G37" s="151"/>
      <c r="I37" s="1"/>
      <c r="J37" s="1"/>
      <c r="K37" s="1"/>
      <c r="L37" s="1"/>
      <c r="M37" s="1"/>
      <c r="N37" s="1"/>
      <c r="O37" s="1"/>
      <c r="P37" s="1"/>
      <c r="Q37" s="1"/>
    </row>
    <row r="38" spans="1:17" ht="32.25" customHeight="1" thickBot="1">
      <c r="A38" s="23">
        <v>1.21</v>
      </c>
      <c r="B38" s="456" t="s">
        <v>251</v>
      </c>
      <c r="C38" s="477"/>
      <c r="D38" s="152" t="str">
        <f>IF(IFERROR(INDEX('CFBG New Line Form'!$G$9:$EQ$105,MATCH(D11,'CFBG New Line Form'!$B$9:$B$105,0),MATCH(VLOOKUP(B38,MAPPING!$D$3:$J$131,7,0),'CFBG New Line Form'!$G$7:$EQ$7,0)),"")=0,"",IFERROR(INDEX('CFBG New Line Form'!$G$9:$EQ$105,MATCH(D11,'CFBG New Line Form'!$B$9:$B$105,0),MATCH(VLOOKUP(B38,MAPPING!$D$3:$J$131,7,0),'CFBG New Line Form'!$G$7:$EQ$7,0)),""))</f>
        <v/>
      </c>
      <c r="E38" s="502" t="s">
        <v>175</v>
      </c>
      <c r="F38" s="503"/>
      <c r="G38" s="155" t="str">
        <f>IF(IFERROR(INDEX('CFBG New Line Form'!$G$9:$EQ$105,MATCH(D11,'CFBG New Line Form'!$B$9:$B$105,0),MATCH(VLOOKUP(E38,MAPPING!$D$3:$J$131,7,0),'CFBG New Line Form'!$G$7:$EQ$7,0)),"")=0,"",IFERROR(INDEX('CFBG New Line Form'!$G$9:$EQ$105,MATCH(D11,'CFBG New Line Form'!$B$9:$B$105,0),MATCH(VLOOKUP(E38,MAPPING!$D$3:$J$131,7,0),'CFBG New Line Form'!$G$7:$EQ$7,0)),""))</f>
        <v/>
      </c>
      <c r="I38" s="1"/>
      <c r="J38" s="1"/>
      <c r="K38" s="1"/>
      <c r="L38" s="1"/>
      <c r="M38" s="1"/>
      <c r="N38" s="1"/>
      <c r="O38" s="1"/>
      <c r="P38" s="1"/>
      <c r="Q38" s="1"/>
    </row>
    <row r="39" spans="1:17" ht="32.25" customHeight="1" thickBot="1">
      <c r="A39" s="23">
        <v>1.22</v>
      </c>
      <c r="B39" s="456" t="s">
        <v>139</v>
      </c>
      <c r="C39" s="477"/>
      <c r="D39" s="152" t="str">
        <f>IF(IFERROR(INDEX('CFBG New Line Form'!$G$9:$EQ$105,MATCH(D11,'CFBG New Line Form'!$B$9:$B$105,0),MATCH(VLOOKUP(B39,MAPPING!$D$3:$J$131,7,0),'CFBG New Line Form'!$G$7:$EQ$7,0)),"")=0,"",IFERROR(INDEX('CFBG New Line Form'!$G$9:$EQ$105,MATCH(D11,'CFBG New Line Form'!$B$9:$B$105,0),MATCH(VLOOKUP(B39,MAPPING!$D$3:$J$131,7,0),'CFBG New Line Form'!$G$7:$EQ$7,0)),""))</f>
        <v/>
      </c>
      <c r="E39" s="151"/>
      <c r="F39" s="151"/>
      <c r="G39" s="151"/>
      <c r="I39" s="1"/>
      <c r="J39" s="1"/>
      <c r="K39" s="1"/>
      <c r="L39" s="1"/>
      <c r="M39" s="1"/>
      <c r="N39" s="1"/>
      <c r="O39" s="1"/>
      <c r="P39" s="1"/>
      <c r="Q39" s="1"/>
    </row>
    <row r="40" spans="1:17" ht="32.25" customHeight="1" thickBot="1">
      <c r="B40" s="34"/>
      <c r="C40" s="34"/>
      <c r="D40" s="151"/>
      <c r="E40" s="151"/>
      <c r="F40" s="151"/>
      <c r="G40" s="153" t="s">
        <v>176</v>
      </c>
      <c r="I40" s="1"/>
      <c r="J40" s="1"/>
      <c r="K40" s="1"/>
      <c r="L40" s="1"/>
      <c r="M40" s="1"/>
      <c r="N40" s="1"/>
      <c r="O40" s="1"/>
      <c r="P40" s="1"/>
      <c r="Q40" s="1"/>
    </row>
    <row r="41" spans="1:17" ht="32.25" customHeight="1" thickBot="1">
      <c r="A41" s="23">
        <v>1.23</v>
      </c>
      <c r="B41" s="34" t="s">
        <v>177</v>
      </c>
      <c r="C41" s="34" t="s">
        <v>178</v>
      </c>
      <c r="D41" s="496" t="str">
        <f>IF(IFERROR(INDEX('CFBG New Line Form'!$G$9:$EQ$105,MATCH(D11,'CFBG New Line Form'!$B$9:$B$105,0),MATCH(VLOOKUP(C41,MAPPING!$D$3:$J$131,7,0),'CFBG New Line Form'!$G$7:$EQ$7,0)),"")=0,"",IFERROR(INDEX('CFBG New Line Form'!$G$9:$EQ$105,MATCH(D11,'CFBG New Line Form'!$B$9:$B$105,0),MATCH(VLOOKUP(C41,MAPPING!$D$3:$J$131,7,0),'CFBG New Line Form'!$G$7:$EQ$7,0)),""))</f>
        <v/>
      </c>
      <c r="E41" s="497"/>
      <c r="F41" s="498"/>
      <c r="G41" s="154" t="str">
        <f>IF(IFERROR(INDEX('CFBG New Line Form'!$G$9:$EQ$105,MATCH(D11,'CFBG New Line Form'!$B$9:$B$105,0),MATCH(VLOOKUP(G40,MAPPING!$D$3:$J$131,7,0),'CFBG New Line Form'!$G$7:$EQ$7,0)),"")=0,"",IFERROR(INDEX('CFBG New Line Form'!$G$9:$EQ$105,MATCH(D11,'CFBG New Line Form'!$B$9:$B$105,0),MATCH(VLOOKUP(G40,MAPPING!$D$3:$J$131,7,0),'CFBG New Line Form'!$G$7:$EQ$7,0)),""))</f>
        <v/>
      </c>
      <c r="I41" s="1"/>
      <c r="J41" s="1"/>
      <c r="K41" s="1"/>
      <c r="L41" s="1"/>
      <c r="M41" s="1"/>
      <c r="N41" s="1"/>
      <c r="O41" s="1"/>
      <c r="P41" s="1"/>
      <c r="Q41" s="1"/>
    </row>
    <row r="42" spans="1:17" ht="32.25" customHeight="1">
      <c r="B42" s="34"/>
      <c r="C42" s="34"/>
      <c r="D42" s="33"/>
      <c r="E42" s="33"/>
      <c r="F42" s="33"/>
      <c r="G42" s="33"/>
    </row>
    <row r="43" spans="1:17" ht="15.75" customHeight="1" thickBot="1">
      <c r="B43" s="32"/>
      <c r="C43" s="32"/>
      <c r="D43" s="32"/>
      <c r="E43" s="32"/>
      <c r="F43" s="32"/>
      <c r="G43" s="32"/>
    </row>
    <row r="44" spans="1:17" ht="15.75" customHeight="1" thickBot="1">
      <c r="A44" s="31" t="s">
        <v>179</v>
      </c>
      <c r="B44" s="456" t="s">
        <v>252</v>
      </c>
      <c r="C44" s="468"/>
      <c r="D44" s="477"/>
      <c r="E44" s="468"/>
      <c r="F44" s="468"/>
      <c r="G44" s="30"/>
    </row>
    <row r="45" spans="1:17" ht="15.75" customHeight="1" thickBot="1">
      <c r="A45" s="26" t="s">
        <v>181</v>
      </c>
      <c r="B45" s="504" t="s">
        <v>182</v>
      </c>
      <c r="C45" s="505"/>
      <c r="D45" s="24"/>
      <c r="E45" s="504" t="s">
        <v>183</v>
      </c>
      <c r="F45" s="505"/>
      <c r="G45" s="29"/>
    </row>
    <row r="46" spans="1:17" ht="15.75" customHeight="1" thickBot="1">
      <c r="A46" s="26" t="s">
        <v>184</v>
      </c>
      <c r="B46" s="504" t="s">
        <v>185</v>
      </c>
      <c r="C46" s="505"/>
      <c r="D46" s="28"/>
      <c r="E46" s="507" t="s">
        <v>162</v>
      </c>
      <c r="F46" s="508"/>
      <c r="G46" s="27"/>
    </row>
    <row r="47" spans="1:17" ht="15.75" customHeight="1" thickBot="1">
      <c r="A47" s="26" t="s">
        <v>186</v>
      </c>
      <c r="B47" s="504" t="s">
        <v>187</v>
      </c>
      <c r="C47" s="505"/>
      <c r="D47" s="24"/>
      <c r="E47" s="504" t="s">
        <v>188</v>
      </c>
      <c r="F47" s="505"/>
      <c r="G47" s="24"/>
    </row>
    <row r="48" spans="1:17" ht="15.75" customHeight="1" thickBot="1">
      <c r="A48" s="26">
        <v>2.0699999999999998</v>
      </c>
      <c r="B48" s="504" t="s">
        <v>189</v>
      </c>
      <c r="C48" s="506"/>
      <c r="D48" s="25"/>
      <c r="E48" s="504" t="s">
        <v>190</v>
      </c>
      <c r="F48" s="505"/>
      <c r="G48" s="24"/>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sheetProtection algorithmName="SHA-512" hashValue="Y0HEA+QBQM/3OzWbtQC/2Qbyp2GiNaEwI4wgFVW1BUQbt4P1+aOsuUDwvQjqms5rlNgTezw5twFVmL7eB0MfpQ==" saltValue="3ldrYdLKlN/Thft5edTU7A==" spinCount="100000" sheet="1" objects="1" scenarios="1"/>
  <protectedRanges>
    <protectedRange sqref="G45:G48" name="Range3"/>
    <protectedRange sqref="D45:D48" name="Range2"/>
    <protectedRange sqref="D11:G11" name="Range1"/>
  </protectedRanges>
  <mergeCells count="58">
    <mergeCell ref="B47:C47"/>
    <mergeCell ref="E47:F47"/>
    <mergeCell ref="B48:C48"/>
    <mergeCell ref="E48:F48"/>
    <mergeCell ref="B44:C44"/>
    <mergeCell ref="D44:F44"/>
    <mergeCell ref="B45:C45"/>
    <mergeCell ref="E45:F45"/>
    <mergeCell ref="B46:C46"/>
    <mergeCell ref="E46:F46"/>
    <mergeCell ref="D41:F41"/>
    <mergeCell ref="B32:C32"/>
    <mergeCell ref="D32:G32"/>
    <mergeCell ref="B33:C33"/>
    <mergeCell ref="D33:G33"/>
    <mergeCell ref="B34:C34"/>
    <mergeCell ref="D34:G34"/>
    <mergeCell ref="B36:C36"/>
    <mergeCell ref="B37:C37"/>
    <mergeCell ref="B38:C38"/>
    <mergeCell ref="E38:F38"/>
    <mergeCell ref="B39:C39"/>
    <mergeCell ref="B27:C27"/>
    <mergeCell ref="E27:G27"/>
    <mergeCell ref="B29:C29"/>
    <mergeCell ref="D29:G29"/>
    <mergeCell ref="B30:C30"/>
    <mergeCell ref="D30:G30"/>
    <mergeCell ref="B26:C26"/>
    <mergeCell ref="B18:C18"/>
    <mergeCell ref="E18:F18"/>
    <mergeCell ref="B19:C19"/>
    <mergeCell ref="E19:F19"/>
    <mergeCell ref="B20:C20"/>
    <mergeCell ref="D20:G20"/>
    <mergeCell ref="B21:C22"/>
    <mergeCell ref="B24:C24"/>
    <mergeCell ref="F24:G24"/>
    <mergeCell ref="B25:C25"/>
    <mergeCell ref="E25:F25"/>
    <mergeCell ref="B14:C14"/>
    <mergeCell ref="D14:G14"/>
    <mergeCell ref="B15:C15"/>
    <mergeCell ref="D15:G15"/>
    <mergeCell ref="B17:C17"/>
    <mergeCell ref="E17:F17"/>
    <mergeCell ref="B11:C11"/>
    <mergeCell ref="D11:G11"/>
    <mergeCell ref="B12:C12"/>
    <mergeCell ref="D12:G12"/>
    <mergeCell ref="B13:C13"/>
    <mergeCell ref="D13:G13"/>
    <mergeCell ref="C3:G3"/>
    <mergeCell ref="D4:G5"/>
    <mergeCell ref="B9:C9"/>
    <mergeCell ref="D9:G9"/>
    <mergeCell ref="B10:C10"/>
    <mergeCell ref="D10:G10"/>
  </mergeCells>
  <conditionalFormatting sqref="D9:G9 D11:G11 D12:D15 G17:G19 D17:D20 E21:E22 G21:G22 F24:G24 D24:D25 G25:G26 E26:E27 D29:D30 D32:D34 D36:D39 G38 D41">
    <cfRule type="containsBlanks" dxfId="0" priority="1">
      <formula>LEN(TRIM(D9))=0</formula>
    </cfRule>
  </conditionalFormatting>
  <dataValidations count="2">
    <dataValidation type="list" allowBlank="1" showErrorMessage="1" sqref="B7" xr:uid="{00000000-0002-0000-0300-000000000000}"/>
    <dataValidation type="list" allowBlank="1" showInputMessage="1" showErrorMessage="1" sqref="G45 D45:D46 D48 G47:G48" xr:uid="{00000000-0002-0000-0300-000001000000}"/>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3000000}">
          <x14:formula1>
            <xm:f>'CFBG New Line Form'!$E$9:$E$105</xm:f>
          </x14:formula1>
          <xm:sqref>D11:G11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1" tint="0.499984740745262"/>
    <pageSetUpPr fitToPage="1"/>
  </sheetPr>
  <dimension ref="A1:V71"/>
  <sheetViews>
    <sheetView showGridLines="0" workbookViewId="0">
      <selection activeCell="I4" sqref="I4"/>
    </sheetView>
  </sheetViews>
  <sheetFormatPr defaultRowHeight="14.4"/>
  <cols>
    <col min="1" max="1" width="11.5546875" customWidth="1"/>
    <col min="4" max="4" width="14.109375" bestFit="1" customWidth="1"/>
    <col min="6" max="6" width="10.33203125" customWidth="1"/>
    <col min="7" max="7" width="19.33203125" customWidth="1"/>
    <col min="9" max="9" width="14.109375" bestFit="1" customWidth="1"/>
    <col min="10" max="10" width="12" customWidth="1"/>
  </cols>
  <sheetData>
    <row r="1" spans="1:19" ht="36.6">
      <c r="A1" s="429" t="s">
        <v>253</v>
      </c>
      <c r="B1" s="429"/>
      <c r="C1" s="429"/>
      <c r="D1" s="429"/>
      <c r="E1" s="429"/>
      <c r="F1" s="429"/>
      <c r="G1" s="429"/>
      <c r="H1" s="429"/>
      <c r="I1" s="429"/>
      <c r="J1" s="429"/>
      <c r="K1" s="429"/>
    </row>
    <row r="3" spans="1:19" ht="18">
      <c r="A3" s="430" t="s">
        <v>192</v>
      </c>
      <c r="B3" s="430"/>
      <c r="C3" s="430"/>
      <c r="D3" s="430"/>
      <c r="E3" s="430"/>
      <c r="F3" s="430"/>
      <c r="G3" s="430"/>
      <c r="H3" s="430"/>
      <c r="I3" s="430"/>
      <c r="J3" s="430"/>
      <c r="K3" s="430"/>
    </row>
    <row r="4" spans="1:19" ht="15" thickBot="1"/>
    <row r="5" spans="1:19" ht="15" thickBot="1">
      <c r="B5" s="63" t="s">
        <v>193</v>
      </c>
      <c r="C5" s="62" t="str">
        <f>IF(IFERROR(INDEX('CFBG New Line Form'!$G$9:$EQ$105,MATCH(C11,'CFBG New Line Form'!$B$9:$B$105,0),MATCH(VLOOKUP(B5,MAPPING!$E$3:$J$131,6,0),'CFBG New Line Form'!$G$7:$EQ$7,0)),"")=0,"",
IFERROR(INDEX('CFBG New Line Form'!$G$9:$EQ$105,MATCH(C11,'CFBG New Line Form'!$B$9:$B$105,0),MATCH(VLOOKUP(B5,MAPPING!$E$3:$J$131,6,0),'CFBG New Line Form'!$G$7:$EQ$7,0)),""))</f>
        <v/>
      </c>
      <c r="D5" s="61"/>
      <c r="E5" s="60"/>
      <c r="M5" s="1"/>
    </row>
    <row r="6" spans="1:19" ht="15" thickBot="1">
      <c r="B6" s="63"/>
    </row>
    <row r="7" spans="1:19" ht="15" thickBot="1">
      <c r="B7" s="63" t="s">
        <v>194</v>
      </c>
      <c r="C7" s="431"/>
      <c r="D7" s="432"/>
      <c r="E7" s="433"/>
      <c r="G7" s="428" t="s">
        <v>195</v>
      </c>
      <c r="H7" s="418"/>
      <c r="I7" s="156" t="str">
        <f>IF(IFERROR(INDEX('CFBG New Line Form'!$G$9:$EQ$105,MATCH(C11,'CFBG New Line Form'!$B$9:$B$105,0),MATCH(VLOOKUP(G7,MAPPING!$E$3:$J$131,6,0),'CFBG New Line Form'!$G$7:$EQ$7,0)),"")=0,"",IFERROR(INDEX('CFBG New Line Form'!$G$9:$EQ$105,MATCH(C11,'CFBG New Line Form'!$B$9:$B$105,0),MATCH(VLOOKUP(G7,MAPPING!$E$3:$J$131,6,0),'CFBG New Line Form'!$G$7:$EQ$7,0)),""))</f>
        <v/>
      </c>
      <c r="J7" s="157"/>
      <c r="K7" s="158"/>
      <c r="M7" s="1"/>
      <c r="S7" s="1"/>
    </row>
    <row r="8" spans="1:19" ht="15" thickBot="1"/>
    <row r="9" spans="1:19" ht="15" thickBot="1">
      <c r="B9" s="63" t="s">
        <v>196</v>
      </c>
      <c r="C9" s="62" t="str">
        <f>IF(IFERROR(INDEX('CFBG New Line Form'!$G$9:$EQ$105,MATCH(C11,'CFBG New Line Form'!$B$9:$B$105,0),MATCH(VLOOKUP(B9,MAPPING!$E$3:$J$131,6,0),'CFBG New Line Form'!$G$7:$EQ$7,0)),"")=0,"",IFERROR(INDEX('CFBG New Line Form'!$G$9:$EQ$105,MATCH(C11,'CFBG New Line Form'!$B$9:$B$105,0),MATCH(VLOOKUP(B9,MAPPING!$E$3:$J$131,6,0),'CFBG New Line Form'!$G$7:$EQ$7,0)),""))</f>
        <v/>
      </c>
      <c r="D9" s="61"/>
      <c r="E9" s="60"/>
      <c r="M9" s="1"/>
    </row>
    <row r="10" spans="1:19" ht="15" thickBot="1">
      <c r="B10" s="63"/>
    </row>
    <row r="11" spans="1:19">
      <c r="B11" s="63" t="s">
        <v>197</v>
      </c>
      <c r="C11" s="434"/>
      <c r="D11" s="435"/>
      <c r="E11" s="435"/>
      <c r="F11" s="435"/>
      <c r="G11" s="435"/>
      <c r="H11" s="435"/>
      <c r="I11" s="435"/>
      <c r="J11" s="435"/>
      <c r="K11" s="436"/>
      <c r="M11" s="1"/>
    </row>
    <row r="12" spans="1:19" ht="15" thickBot="1">
      <c r="B12" s="63" t="s">
        <v>198</v>
      </c>
      <c r="C12" s="437"/>
      <c r="D12" s="438"/>
      <c r="E12" s="438"/>
      <c r="F12" s="438"/>
      <c r="G12" s="438"/>
      <c r="H12" s="438"/>
      <c r="I12" s="438"/>
      <c r="J12" s="438"/>
      <c r="K12" s="439"/>
    </row>
    <row r="13" spans="1:19" ht="15" thickBot="1"/>
    <row r="14" spans="1:19">
      <c r="B14" s="63" t="s">
        <v>199</v>
      </c>
      <c r="C14" s="419" t="str">
        <f>IF(IFERROR(INDEX('CFBG New Line Form'!$G$9:$EQ$105,MATCH(C11,'CFBG New Line Form'!$B$9:$B$105,0),MATCH(VLOOKUP(B14,MAPPING!$E$3:$J$131,6,0),'CFBG New Line Form'!$G$7:$EQ$7,0)),"")=0,"",IFERROR(INDEX('CFBG New Line Form'!$G$9:$EQ$105,MATCH(C11,'CFBG New Line Form'!$B$9:$B$105,0),MATCH(VLOOKUP(B14,MAPPING!$E$3:$J$131,6,0),'CFBG New Line Form'!$G$7:$EQ$7,0)),""))</f>
        <v/>
      </c>
      <c r="D14" s="420"/>
      <c r="E14" s="420"/>
      <c r="F14" s="420"/>
      <c r="G14" s="420"/>
      <c r="H14" s="420"/>
      <c r="I14" s="420"/>
      <c r="J14" s="420"/>
      <c r="K14" s="421"/>
      <c r="M14" s="1"/>
    </row>
    <row r="15" spans="1:19" ht="29.4" customHeight="1">
      <c r="C15" s="422"/>
      <c r="D15" s="423"/>
      <c r="E15" s="423"/>
      <c r="F15" s="423"/>
      <c r="G15" s="423"/>
      <c r="H15" s="423"/>
      <c r="I15" s="423"/>
      <c r="J15" s="423"/>
      <c r="K15" s="424"/>
    </row>
    <row r="16" spans="1:19" ht="38.4" customHeight="1" thickBot="1">
      <c r="C16" s="425"/>
      <c r="D16" s="426"/>
      <c r="E16" s="426"/>
      <c r="F16" s="426"/>
      <c r="G16" s="426"/>
      <c r="H16" s="426"/>
      <c r="I16" s="426"/>
      <c r="J16" s="426"/>
      <c r="K16" s="427"/>
    </row>
    <row r="17" spans="3:22" ht="15" thickBot="1">
      <c r="C17" s="68"/>
      <c r="D17" s="68"/>
      <c r="E17" s="68"/>
      <c r="F17" s="68"/>
      <c r="G17" s="68"/>
      <c r="H17" s="68"/>
      <c r="I17" s="68"/>
      <c r="J17" s="68"/>
      <c r="K17" s="68"/>
    </row>
    <row r="18" spans="3:22" ht="15" thickBot="1">
      <c r="C18" s="67" t="s">
        <v>200</v>
      </c>
      <c r="D18" s="114" t="str">
        <f>IF(IFERROR(INDEX('CFBG New Line Form'!$G$9:$EQ$105,MATCH(C11,'CFBG New Line Form'!$B$9:$B$105,0),MATCH(VLOOKUP(C18,MAPPING!$E$3:$J$131,6,0),'CFBG New Line Form'!$G$7:$EQ$7,0)),"")=0,"",IFERROR(INDEX('CFBG New Line Form'!$G$9:$EQ$105,MATCH(C11,'CFBG New Line Form'!$B$9:$B$105,0),MATCH(VLOOKUP(C18,MAPPING!$E$3:$J$131,6,0),'CFBG New Line Form'!$G$7:$EQ$7,0)),""))</f>
        <v/>
      </c>
      <c r="E18" s="68"/>
      <c r="F18" s="68"/>
      <c r="G18" s="68"/>
      <c r="H18" s="68"/>
      <c r="I18" s="67" t="s">
        <v>201</v>
      </c>
      <c r="J18" s="113" t="str">
        <f>IF(IFERROR(INDEX('CFBG New Line Form'!$G$9:$EQ$105,MATCH(C11,'CFBG New Line Form'!$B$9:$B$105,0),MATCH(VLOOKUP(I18,MAPPING!$E$3:$J$131,6,0),'CFBG New Line Form'!$G$7:$EQ$7,0)),"")=0,"",IFERROR(INDEX('CFBG New Line Form'!$G$9:$EQ$105,MATCH(C11,'CFBG New Line Form'!$B$9:$B$105,0),MATCH(VLOOKUP(I18,MAPPING!$E$3:$J$131,6,0),'CFBG New Line Form'!$G$7:$EQ$7,0)),""))</f>
        <v/>
      </c>
      <c r="K18" s="66"/>
      <c r="N18" s="1"/>
      <c r="T18" s="1"/>
      <c r="U18" s="1"/>
      <c r="V18" s="1"/>
    </row>
    <row r="19" spans="3:22" ht="15" thickBot="1"/>
    <row r="20" spans="3:22" ht="15" thickBot="1">
      <c r="C20" s="63" t="s">
        <v>202</v>
      </c>
      <c r="D20" s="115" t="str">
        <f>IF(C11="","",1)</f>
        <v/>
      </c>
      <c r="E20" s="159"/>
      <c r="G20" s="63" t="s">
        <v>203</v>
      </c>
      <c r="H20" s="63"/>
      <c r="I20" s="115" t="str">
        <f>IF(IFERROR(INDEX('CFBG New Line Form'!$G$9:$EQ$105,MATCH(C11,'CFBG New Line Form'!$B$9:$B$105,0),MATCH(VLOOKUP(G20,MAPPING!$E$3:$J$131,6,0),'CFBG New Line Form'!$G$7:$EQ$7,0)),"")=0,"",IFERROR(INDEX('CFBG New Line Form'!$G$9:$EQ$105,MATCH(C11,'CFBG New Line Form'!$B$9:$B$105,0),MATCH(VLOOKUP(G20,MAPPING!$E$3:$J$131,6,0),'CFBG New Line Form'!$G$7:$EQ$7,0)),""))</f>
        <v/>
      </c>
      <c r="J20" s="61"/>
      <c r="K20" s="60"/>
      <c r="N20" s="1"/>
      <c r="S20" s="1"/>
    </row>
    <row r="21" spans="3:22" ht="15" thickBot="1">
      <c r="C21" s="63"/>
    </row>
    <row r="22" spans="3:22" ht="15" thickBot="1">
      <c r="C22" s="63" t="s">
        <v>204</v>
      </c>
      <c r="D22" s="117" t="str">
        <f>IF(IFERROR(INDEX('CFBG New Line Form'!$G$9:$EQ$105,MATCH(C11,'CFBG New Line Form'!$B$9:$B$105,0),MATCH(VLOOKUP(C22,MAPPING!$E$3:$J$131,6,0),'CFBG New Line Form'!$G$7:$EQ$7,0)),"")=0,"",IFERROR(INDEX('CFBG New Line Form'!$G$9:$EQ$105,MATCH(C11,'CFBG New Line Form'!$B$9:$B$105,0),MATCH(VLOOKUP(C22,MAPPING!$E$3:$J$131,6,0),'CFBG New Line Form'!$G$7:$EQ$7,0)),""))</f>
        <v/>
      </c>
      <c r="G22" s="63" t="s">
        <v>205</v>
      </c>
      <c r="H22" s="63"/>
      <c r="I22" s="116" t="str">
        <f>IF(IFERROR(INDEX('CFBG New Line Form'!$G$9:$EQ$105,MATCH(C11,'CFBG New Line Form'!$B$9:$B$105,0),MATCH(VLOOKUP(G22,MAPPING!$E$3:$J$131,6,0),'CFBG New Line Form'!$G$7:$EQ$7,0)),"")=0,"",IFERROR(INDEX('CFBG New Line Form'!$G$9:$EQ$105,MATCH(C11,'CFBG New Line Form'!$B$9:$B$105,0),MATCH(VLOOKUP(G22,MAPPING!$E$3:$J$131,6,0),'CFBG New Line Form'!$G$7:$EQ$7,0)),""))</f>
        <v/>
      </c>
      <c r="J22" s="61"/>
      <c r="K22" s="60"/>
      <c r="N22" s="1"/>
      <c r="S22" s="1"/>
    </row>
    <row r="23" spans="3:22" ht="15" thickBot="1"/>
    <row r="24" spans="3:22" ht="15" thickBot="1">
      <c r="C24" s="63" t="s">
        <v>206</v>
      </c>
      <c r="D24" s="118" t="str">
        <f>IF(IFERROR(INDEX('CFBG New Line Form'!$G$9:$EQ$105,MATCH(C11,'CFBG New Line Form'!$B$9:$B$105,0),MATCH(VLOOKUP(C24,MAPPING!$E$3:$J$131,6,0),'CFBG New Line Form'!$G$7:$EQ$7,0)),"")=0,"",IFERROR(INDEX('CFBG New Line Form'!$G$9:$EQ$105,MATCH(C11,'CFBG New Line Form'!$B$9:$B$105,0),MATCH(VLOOKUP(C24,MAPPING!$E$3:$J$131,6,0),'CFBG New Line Form'!$G$7:$EQ$7,0)),""))</f>
        <v/>
      </c>
      <c r="F24" s="63" t="s">
        <v>207</v>
      </c>
      <c r="G24" s="118" t="str">
        <f>IF(IFERROR(INDEX('CFBG New Line Form'!$G$9:$EQ$105,MATCH(C11,'CFBG New Line Form'!$B$9:$B$105,0),MATCH(VLOOKUP(F24,MAPPING!$E$3:$J$131,6,0),'CFBG New Line Form'!$G$7:$EQ$7,0)),"")=0,"",IFERROR(INDEX('CFBG New Line Form'!$G$9:$EQ$105,MATCH(C11,'CFBG New Line Form'!$B$9:$B$105,0),MATCH(VLOOKUP(F24,MAPPING!$E$3:$J$131,6,0),'CFBG New Line Form'!$G$7:$EQ$7,0)),""))</f>
        <v/>
      </c>
      <c r="J24" s="63" t="s">
        <v>208</v>
      </c>
      <c r="K24" s="118" t="str">
        <f>IF(IFERROR(INDEX('CFBG New Line Form'!$G$9:$EQ$105,MATCH(C11,'CFBG New Line Form'!$B$9:$B$105,0),MATCH(VLOOKUP(J24,MAPPING!$E$3:$J$131,6,0),'CFBG New Line Form'!$G$7:$EQ$7,0)),"")=0,"",IFERROR(INDEX('CFBG New Line Form'!$G$9:$EQ$105,MATCH(C11,'CFBG New Line Form'!$B$9:$B$105,0),MATCH(VLOOKUP(J24,MAPPING!$E$3:$J$131,6,0),'CFBG New Line Form'!$G$7:$EQ$7,0)),""))</f>
        <v/>
      </c>
      <c r="N24" s="1"/>
      <c r="Q24" s="1"/>
      <c r="U24" s="1"/>
    </row>
    <row r="25" spans="3:22" ht="15" thickBot="1"/>
    <row r="26" spans="3:22" ht="15" thickBot="1">
      <c r="C26" s="63" t="s">
        <v>209</v>
      </c>
      <c r="D26" s="118" t="str">
        <f>IF(IFERROR(INDEX('CFBG New Line Form'!$G$9:$EQ$105,MATCH(C11,'CFBG New Line Form'!$B$9:$B$105,0),MATCH(VLOOKUP(C26,MAPPING!$E$3:$J$131,6,0),'CFBG New Line Form'!$G$7:$EQ$7,0)),"")=0,"",IFERROR(INDEX('CFBG New Line Form'!$G$9:$EQ$105,MATCH(C11,'CFBG New Line Form'!$B$9:$B$105,0),MATCH(VLOOKUP(C26,MAPPING!$E$3:$J$131,6,0),'CFBG New Line Form'!$G$7:$EQ$7,0)),""))</f>
        <v/>
      </c>
      <c r="F26" s="63" t="s">
        <v>210</v>
      </c>
      <c r="G26" s="118" t="str">
        <f>IF(IFERROR(INDEX('CFBG New Line Form'!$G$9:$EQ$105,MATCH(C11,'CFBG New Line Form'!$B$9:$B$105,0),MATCH(VLOOKUP(F26,MAPPING!$E$3:$J$131,6,0),'CFBG New Line Form'!$G$7:$EQ$7,0)),"")=0,"",IFERROR(INDEX('CFBG New Line Form'!$G$9:$EQ$105,MATCH(C11,'CFBG New Line Form'!$B$9:$B$105,0),MATCH(VLOOKUP(F26,MAPPING!$E$3:$J$131,6,0),'CFBG New Line Form'!$G$7:$EQ$7,0)),""))</f>
        <v/>
      </c>
      <c r="J26" s="63" t="s">
        <v>211</v>
      </c>
      <c r="K26" s="118" t="str">
        <f>IF(IFERROR(INDEX('CFBG New Line Form'!$G$9:$EQ$105,MATCH(C11,'CFBG New Line Form'!$B$9:$B$105,0),MATCH(VLOOKUP(J26,MAPPING!$E$3:$J$131,6,0),'CFBG New Line Form'!$G$7:$EQ$7,0)),"")=0,"",IFERROR(INDEX('CFBG New Line Form'!$G$9:$EQ$105,MATCH(C11,'CFBG New Line Form'!$B$9:$B$105,0),MATCH(VLOOKUP(J26,MAPPING!$E$3:$J$131,6,0),'CFBG New Line Form'!$G$7:$EQ$7,0)),""))</f>
        <v/>
      </c>
      <c r="N26" s="1"/>
      <c r="Q26" s="1"/>
      <c r="U26" s="1"/>
    </row>
    <row r="27" spans="3:22" ht="15" thickBot="1"/>
    <row r="28" spans="3:22" ht="15" thickBot="1">
      <c r="C28" t="s">
        <v>212</v>
      </c>
      <c r="D28" s="109" t="str">
        <f>IF(IFERROR(INDEX('CFBG New Line Form'!$G$9:$EQ$105,MATCH(C11,'CFBG New Line Form'!$B$9:$B$105,0),MATCH(VLOOKUP(C28,MAPPING!$E$3:$J$131,6,0),'CFBG New Line Form'!$G$7:$EQ$7,0)),"")=0,"",IFERROR(INDEX('CFBG New Line Form'!$G$9:$EQ$105,MATCH(C11,'CFBG New Line Form'!$B$9:$B$105,0),MATCH(VLOOKUP(C28,MAPPING!$E$3:$J$131,6,0),'CFBG New Line Form'!$G$7:$EQ$7,0)),""))</f>
        <v/>
      </c>
      <c r="E28" s="60"/>
      <c r="G28" s="63" t="s">
        <v>213</v>
      </c>
      <c r="H28" s="63"/>
      <c r="I28" s="109" t="str">
        <f>IF(IFERROR(INDEX('CFBG New Line Form'!$G$9:$EQ$105,MATCH(C11,'CFBG New Line Form'!$B$9:$B$105,0),MATCH(VLOOKUP(G28,MAPPING!$E$3:$J$131,6,0),'CFBG New Line Form'!$G$7:$EQ$7,0)),"")=0,"",IFERROR(INDEX('CFBG New Line Form'!$G$9:$EQ$105,MATCH(C11,'CFBG New Line Form'!$B$9:$B$105,0),MATCH(VLOOKUP(G28,MAPPING!$E$3:$J$131,6,0),'CFBG New Line Form'!$G$7:$EQ$7,0)),""))</f>
        <v/>
      </c>
      <c r="J28" s="61"/>
      <c r="K28" s="60"/>
      <c r="N28" s="1"/>
      <c r="S28" s="1"/>
    </row>
    <row r="29" spans="3:22" ht="15" thickBot="1">
      <c r="G29" s="63"/>
      <c r="H29" s="63"/>
    </row>
    <row r="30" spans="3:22" ht="15" thickBot="1">
      <c r="C30" t="s">
        <v>214</v>
      </c>
      <c r="D30" s="118" t="str">
        <f>IF(IFERROR(INDEX('CFBG New Line Form'!$G$9:$EQ$105,MATCH(C11,'CFBG New Line Form'!$B$9:$B$105,0),MATCH(VLOOKUP(C30,MAPPING!$E$3:$J$131,6,0),'CFBG New Line Form'!$G$7:$EQ$7,0)),"")=0,"",IFERROR(INDEX('CFBG New Line Form'!$G$9:$EQ$105,MATCH(C11,'CFBG New Line Form'!$B$9:$B$105,0),MATCH(VLOOKUP(C30,MAPPING!$E$3:$J$131,6,0),'CFBG New Line Form'!$G$7:$EQ$7,0)),""))</f>
        <v/>
      </c>
      <c r="G30" s="63" t="s">
        <v>215</v>
      </c>
      <c r="H30" s="63"/>
      <c r="I30" s="122" t="str">
        <f>IF(IFERROR(INDEX('CFBG New Line Form'!$G$9:$EQ$105,MATCH(C11,'CFBG New Line Form'!$B$9:$B$105,0),MATCH(VLOOKUP(G30,MAPPING!$E$3:$J$131,6,0),'CFBG New Line Form'!$G$7:$EQ$7,0)),"")=0,"",IFERROR(INDEX('CFBG New Line Form'!$G$9:$EQ$105,MATCH(C11,'CFBG New Line Form'!$B$9:$B$105,0),MATCH(VLOOKUP(G30,MAPPING!$E$3:$J$131,6,0),'CFBG New Line Form'!$G$7:$EQ$7,0)),""))</f>
        <v/>
      </c>
      <c r="J30" s="61"/>
      <c r="K30" s="60"/>
      <c r="N30" s="1"/>
      <c r="S30" s="1"/>
    </row>
    <row r="32" spans="3:22" ht="15" thickBot="1"/>
    <row r="33" spans="2:21" ht="15" customHeight="1">
      <c r="B33" s="63" t="s">
        <v>216</v>
      </c>
      <c r="C33" s="419" t="str">
        <f>IF(IFERROR(INDEX('CFBG New Line Form'!$G$9:$EQ$105,MATCH(C11,'CFBG New Line Form'!$B$9:$B$105,0),MATCH(VLOOKUP(B33,MAPPING!$E$3:$J$131,6,0),'CFBG New Line Form'!$G$7:$EQ$7,0)),"")=0,"",IFERROR(INDEX('CFBG New Line Form'!$G$9:$EQ$105,MATCH(C11,'CFBG New Line Form'!$B$9:$B$105,0),MATCH(VLOOKUP(B33,MAPPING!$E$3:$J$131,6,0),'CFBG New Line Form'!$G$7:$EQ$7,0)),""))</f>
        <v/>
      </c>
      <c r="D33" s="420"/>
      <c r="E33" s="420"/>
      <c r="F33" s="420"/>
      <c r="G33" s="420"/>
      <c r="H33" s="420"/>
      <c r="I33" s="420"/>
      <c r="J33" s="420"/>
      <c r="K33" s="421"/>
      <c r="M33" s="1"/>
    </row>
    <row r="34" spans="2:21">
      <c r="B34" s="63" t="s">
        <v>217</v>
      </c>
      <c r="C34" s="422"/>
      <c r="D34" s="423"/>
      <c r="E34" s="423"/>
      <c r="F34" s="423"/>
      <c r="G34" s="423"/>
      <c r="H34" s="423"/>
      <c r="I34" s="423"/>
      <c r="J34" s="423"/>
      <c r="K34" s="424"/>
    </row>
    <row r="35" spans="2:21">
      <c r="C35" s="422"/>
      <c r="D35" s="423"/>
      <c r="E35" s="423"/>
      <c r="F35" s="423"/>
      <c r="G35" s="423"/>
      <c r="H35" s="423"/>
      <c r="I35" s="423"/>
      <c r="J35" s="423"/>
      <c r="K35" s="424"/>
    </row>
    <row r="36" spans="2:21">
      <c r="C36" s="422"/>
      <c r="D36" s="423"/>
      <c r="E36" s="423"/>
      <c r="F36" s="423"/>
      <c r="G36" s="423"/>
      <c r="H36" s="423"/>
      <c r="I36" s="423"/>
      <c r="J36" s="423"/>
      <c r="K36" s="424"/>
    </row>
    <row r="37" spans="2:21" ht="15" thickBot="1">
      <c r="C37" s="425"/>
      <c r="D37" s="426"/>
      <c r="E37" s="426"/>
      <c r="F37" s="426"/>
      <c r="G37" s="426"/>
      <c r="H37" s="426"/>
      <c r="I37" s="426"/>
      <c r="J37" s="426"/>
      <c r="K37" s="427"/>
    </row>
    <row r="39" spans="2:21">
      <c r="B39" t="s">
        <v>218</v>
      </c>
      <c r="F39" s="53"/>
      <c r="G39" s="417" t="s">
        <v>219</v>
      </c>
      <c r="H39" s="428"/>
      <c r="I39" s="428"/>
      <c r="J39" s="428"/>
      <c r="K39" s="428"/>
    </row>
    <row r="40" spans="2:21" ht="15" thickBot="1">
      <c r="F40" s="53"/>
    </row>
    <row r="41" spans="2:21" ht="15" thickBot="1">
      <c r="C41" s="63" t="s">
        <v>220</v>
      </c>
      <c r="E41" s="54" t="str">
        <f>IF(IFERROR(INDEX('CFBG New Line Form'!$G$9:$EQ$105,MATCH(C11,'CFBG New Line Form'!$B$9:$B$105,0),MATCH(VLOOKUP(C41,MAPPING!$E$3:$J$131,6,0),'CFBG New Line Form'!$G$7:$EQ$7,0)),"")=0,"",IFERROR(INDEX('CFBG New Line Form'!$G$9:$EQ$105,MATCH(C11,'CFBG New Line Form'!$B$9:$B$105,0),MATCH(VLOOKUP(C41,MAPPING!$E$3:$J$131,6,0),'CFBG New Line Form'!$G$7:$EQ$7,0)),""))</f>
        <v/>
      </c>
      <c r="F41" s="53"/>
      <c r="G41" s="63" t="s">
        <v>221</v>
      </c>
      <c r="H41" s="54" t="str">
        <f>IF(IFERROR(INDEX('CFBG New Line Form'!$G$9:$EQ$105,MATCH(C11,'CFBG New Line Form'!$B$9:$B$105,0),MATCH(VLOOKUP(G41,MAPPING!$E$3:$J$131,6,0),'CFBG New Line Form'!$G$7:$EQ$7,0)),"")=0,"",IFERROR(INDEX('CFBG New Line Form'!$G$9:$EQ$105,MATCH(C11,'CFBG New Line Form'!$B$9:$B$105,0),MATCH(VLOOKUP(G41,MAPPING!$E$3:$J$131,6,0),'CFBG New Line Form'!$G$7:$EQ$7,0)),""))</f>
        <v/>
      </c>
      <c r="I41" s="414" t="s">
        <v>222</v>
      </c>
      <c r="J41" s="415"/>
      <c r="K41" s="54" t="str">
        <f>IF(IFERROR(INDEX('CFBG New Line Form'!$G$9:$EQ$105,MATCH(C11,'CFBG New Line Form'!$B$9:$B$105,0),MATCH(VLOOKUP(I41,MAPPING!$E$3:$J$131,6,0),'CFBG New Line Form'!$G$7:$EQ$7,0)),"")=0,"",IFERROR(INDEX('CFBG New Line Form'!$G$9:$EQ$105,MATCH(C11,'CFBG New Line Form'!$B$9:$B$105,0),MATCH(VLOOKUP(I41,MAPPING!$E$3:$J$131,6,0),'CFBG New Line Form'!$G$7:$EQ$7,0)),""))</f>
        <v/>
      </c>
      <c r="O41" s="1"/>
      <c r="R41" s="1"/>
      <c r="U41" s="1"/>
    </row>
    <row r="42" spans="2:21" ht="15" thickBot="1">
      <c r="C42" s="63"/>
      <c r="F42" s="53"/>
      <c r="G42" s="63"/>
      <c r="I42" s="63"/>
    </row>
    <row r="43" spans="2:21" ht="15" thickBot="1">
      <c r="C43" s="63" t="s">
        <v>223</v>
      </c>
      <c r="E43" s="54" t="str">
        <f>IF(IFERROR(INDEX('CFBG New Line Form'!$G$9:$EQ$105,MATCH(C11,'CFBG New Line Form'!$B$9:$B$105,0),MATCH(VLOOKUP(C43,MAPPING!$E$3:$J$131,6,0),'CFBG New Line Form'!$G$7:$EQ$7,0)),"")=0,"",IFERROR(INDEX('CFBG New Line Form'!$G$9:$EQ$105,MATCH(C11,'CFBG New Line Form'!$B$9:$B$105,0),MATCH(VLOOKUP(C43,MAPPING!$E$3:$J$131,6,0),'CFBG New Line Form'!$G$7:$EQ$7,0)),""))</f>
        <v/>
      </c>
      <c r="F43" s="53"/>
      <c r="G43" s="63" t="s">
        <v>224</v>
      </c>
      <c r="H43" s="54" t="str">
        <f>IF(IFERROR(INDEX('CFBG New Line Form'!$G$9:$EQ$105,MATCH(C11,'CFBG New Line Form'!$B$9:$B$105,0),MATCH(VLOOKUP(G43,MAPPING!$E$3:$J$131,6,0),'CFBG New Line Form'!$G$7:$EQ$7,0)),"")=0,"",IFERROR(INDEX('CFBG New Line Form'!$G$9:$EQ$105,MATCH(C11,'CFBG New Line Form'!$B$9:$B$105,0),MATCH(VLOOKUP(G43,MAPPING!$E$3:$J$131,6,0),'CFBG New Line Form'!$G$7:$EQ$7,0)),""))</f>
        <v/>
      </c>
      <c r="I43" s="414" t="s">
        <v>225</v>
      </c>
      <c r="J43" s="415"/>
      <c r="K43" s="54" t="str">
        <f>IF(IFERROR(INDEX('CFBG New Line Form'!$G$9:$EQ$105,MATCH(C11,'CFBG New Line Form'!$B$9:$B$105,0),MATCH(VLOOKUP(I43,MAPPING!$E$3:$J$131,6,0),'CFBG New Line Form'!$G$7:$EQ$7,0)),"")=0,"",IFERROR(INDEX('CFBG New Line Form'!$G$9:$EQ$105,MATCH(C11,'CFBG New Line Form'!$B$9:$B$105,0),MATCH(VLOOKUP(I43,MAPPING!$E$3:$J$131,6,0),'CFBG New Line Form'!$G$7:$EQ$7,0)),""))</f>
        <v/>
      </c>
      <c r="O43" s="1"/>
      <c r="R43" s="1"/>
      <c r="U43" s="1"/>
    </row>
    <row r="44" spans="2:21" ht="15" thickBot="1">
      <c r="C44" s="63"/>
      <c r="F44" s="53"/>
      <c r="G44" s="63"/>
      <c r="I44" s="63"/>
    </row>
    <row r="45" spans="2:21" ht="15" thickBot="1">
      <c r="C45" s="63" t="s">
        <v>226</v>
      </c>
      <c r="E45" s="54" t="str">
        <f>IF(IFERROR(INDEX('CFBG New Line Form'!$G$9:$EQ$105,MATCH(C11,'CFBG New Line Form'!$B$9:$B$105,0),MATCH(VLOOKUP(C45,MAPPING!$E$3:$J$131,6,0),'CFBG New Line Form'!$G$7:$EQ$7,0)),"")=0,"",IFERROR(INDEX('CFBG New Line Form'!$G$9:$EQ$105,MATCH(C11,'CFBG New Line Form'!$B$9:$B$105,0),MATCH(VLOOKUP(C45,MAPPING!$E$3:$J$131,6,0),'CFBG New Line Form'!$G$7:$EQ$7,0)),""))</f>
        <v/>
      </c>
      <c r="F45" s="53"/>
      <c r="G45" s="63" t="s">
        <v>227</v>
      </c>
      <c r="H45" s="54" t="str">
        <f>IF(IFERROR(INDEX('CFBG New Line Form'!$G$9:$EQ$105,MATCH(C11,'CFBG New Line Form'!$B$9:$B$105,0),MATCH(VLOOKUP(G45,MAPPING!$E$3:$J$131,6,0),'CFBG New Line Form'!$G$7:$EQ$7,0)),"")=0,"",IFERROR(INDEX('CFBG New Line Form'!$G$9:$EQ$105,MATCH(C11,'CFBG New Line Form'!$B$9:$B$105,0),MATCH(VLOOKUP(G45,MAPPING!$E$3:$J$131,6,0),'CFBG New Line Form'!$G$7:$EQ$7,0)),""))</f>
        <v/>
      </c>
      <c r="I45" s="414" t="s">
        <v>56</v>
      </c>
      <c r="J45" s="415"/>
      <c r="K45" s="54" t="str">
        <f>IF(IFERROR(INDEX('CFBG New Line Form'!$G$9:$EQ$105,MATCH(C11,'CFBG New Line Form'!$B$9:$B$105,0),MATCH(VLOOKUP(I45,MAPPING!$E$3:$J$131,6,0),'CFBG New Line Form'!$G$7:$EQ$7,0)),"")=0,"",IFERROR(INDEX('CFBG New Line Form'!$G$9:$EQ$105,MATCH(C11,'CFBG New Line Form'!$B$9:$B$105,0),MATCH(VLOOKUP(I45,MAPPING!$E$3:$J$131,6,0),'CFBG New Line Form'!$G$7:$EQ$7,0)),""))</f>
        <v/>
      </c>
      <c r="O45" s="1"/>
      <c r="R45" s="1"/>
      <c r="U45" s="1"/>
    </row>
    <row r="46" spans="2:21" ht="15" thickBot="1">
      <c r="C46" s="63"/>
      <c r="F46" s="53"/>
      <c r="G46" s="63"/>
      <c r="I46" s="63"/>
    </row>
    <row r="47" spans="2:21" ht="15" thickBot="1">
      <c r="C47" s="63" t="s">
        <v>228</v>
      </c>
      <c r="E47" s="54" t="str">
        <f>IF(IFERROR(INDEX('CFBG New Line Form'!$G$9:$EQ$105,MATCH(C11,'CFBG New Line Form'!$B$9:$B$105,0),MATCH(VLOOKUP(C47,MAPPING!$E$3:$J$131,6,0),'CFBG New Line Form'!$G$7:$EQ$7,0)),"")=0,"",IFERROR(INDEX('CFBG New Line Form'!$G$9:$EQ$105,MATCH(C11,'CFBG New Line Form'!$B$9:$B$105,0),MATCH(VLOOKUP(C47,MAPPING!$E$3:$J$131,6,0),'CFBG New Line Form'!$G$7:$EQ$7,0)),""))</f>
        <v/>
      </c>
      <c r="F47" s="53"/>
      <c r="G47" s="63" t="s">
        <v>229</v>
      </c>
      <c r="H47" s="54" t="str">
        <f>IF(IFERROR(INDEX('CFBG New Line Form'!$G$9:$EQ$105,MATCH(C11,'CFBG New Line Form'!$B$9:$B$105,0),MATCH(VLOOKUP(G47,MAPPING!$E$3:$J$131,6,0),'CFBG New Line Form'!$G$7:$EQ$7,0)),"")=0,"",IFERROR(INDEX('CFBG New Line Form'!$G$9:$EQ$105,MATCH(C11,'CFBG New Line Form'!$B$9:$B$105,0),MATCH(VLOOKUP(G47,MAPPING!$E$3:$J$131,6,0),'CFBG New Line Form'!$G$7:$EQ$7,0)),""))</f>
        <v/>
      </c>
      <c r="I47" s="414" t="s">
        <v>230</v>
      </c>
      <c r="J47" s="415"/>
      <c r="K47" s="54" t="str">
        <f>IF(IFERROR(INDEX('CFBG New Line Form'!$G$9:$EQ$105,MATCH(C11,'CFBG New Line Form'!$B$9:$B$105,0),MATCH(VLOOKUP(I47,MAPPING!$E$3:$J$131,6,0),'CFBG New Line Form'!$G$7:$EQ$7,0)),"")=0,"",IFERROR(INDEX('CFBG New Line Form'!$G$9:$EQ$105,MATCH(C11,'CFBG New Line Form'!$B$9:$B$105,0),MATCH(VLOOKUP(I47,MAPPING!$E$3:$J$131,6,0),'CFBG New Line Form'!$G$7:$EQ$7,0)),""))</f>
        <v/>
      </c>
      <c r="O47" s="1"/>
      <c r="R47" s="1"/>
      <c r="U47" s="1"/>
    </row>
    <row r="48" spans="2:21" ht="15" thickBot="1">
      <c r="C48" s="63"/>
      <c r="F48" s="53"/>
      <c r="G48" s="63"/>
      <c r="I48" s="63"/>
    </row>
    <row r="49" spans="1:21" ht="15" thickBot="1">
      <c r="C49" s="63" t="s">
        <v>231</v>
      </c>
      <c r="E49" s="54" t="str">
        <f>IF(IFERROR(INDEX('CFBG New Line Form'!$G$9:$EQ$105,MATCH(C11,'CFBG New Line Form'!$B$9:$B$105,0),MATCH(VLOOKUP(C49,MAPPING!$E$3:$J$131,6,0),'CFBG New Line Form'!$G$7:$EQ$7,0)),"")=0,"",IFERROR(INDEX('CFBG New Line Form'!$G$9:$EQ$105,MATCH(C11,'CFBG New Line Form'!$B$9:$B$105,0),MATCH(VLOOKUP(C49,MAPPING!$E$3:$J$131,6,0),'CFBG New Line Form'!$G$7:$EQ$7,0)),""))</f>
        <v/>
      </c>
      <c r="F49" s="53"/>
      <c r="G49" s="63" t="s">
        <v>232</v>
      </c>
      <c r="H49" s="54" t="str">
        <f>IF(IFERROR(INDEX('CFBG New Line Form'!$G$9:$EQ$105,MATCH(C11,'CFBG New Line Form'!$B$9:$B$105,0),MATCH(VLOOKUP(G49,MAPPING!$E$3:$J$131,6,0),'CFBG New Line Form'!$G$7:$EQ$7,0)),"")=0,"",IFERROR(INDEX('CFBG New Line Form'!$G$9:$EQ$105,MATCH(C11,'CFBG New Line Form'!$B$9:$B$105,0),MATCH(VLOOKUP(G49,MAPPING!$E$3:$J$131,6,0),'CFBG New Line Form'!$G$7:$EQ$7,0)),""))</f>
        <v/>
      </c>
      <c r="I49" s="414" t="s">
        <v>233</v>
      </c>
      <c r="J49" s="415"/>
      <c r="K49" s="54" t="str">
        <f>IF(IFERROR(INDEX('CFBG New Line Form'!$G$9:$EQ$105,MATCH(C11,'CFBG New Line Form'!$B$9:$B$105,0),MATCH(VLOOKUP(I49,MAPPING!$E$3:$J$131,6,0),'CFBG New Line Form'!$G$7:$EQ$7,0)),"")=0,"",IFERROR(INDEX('CFBG New Line Form'!$G$9:$EQ$105,MATCH(C11,'CFBG New Line Form'!$B$9:$B$105,0),MATCH(VLOOKUP(I49,MAPPING!$E$3:$J$131,6,0),'CFBG New Line Form'!$G$7:$EQ$7,0)),""))</f>
        <v/>
      </c>
      <c r="O49" s="1"/>
      <c r="R49" s="1"/>
      <c r="U49" s="1"/>
    </row>
    <row r="50" spans="1:21" ht="15" thickBot="1">
      <c r="F50" s="53"/>
    </row>
    <row r="51" spans="1:21" ht="15" thickBot="1">
      <c r="F51" s="53"/>
      <c r="G51" s="63" t="s">
        <v>234</v>
      </c>
      <c r="H51" s="54" t="str">
        <f>IF(IFERROR(INDEX('CFBG New Line Form'!$G$9:$EQ$105,MATCH(C11,'CFBG New Line Form'!$B$9:$B$105,0),MATCH(VLOOKUP(G51,MAPPING!$E$3:$J$131,6,0),'CFBG New Line Form'!$G$7:$EQ$7,0)),"")=0,"",IFERROR(INDEX('CFBG New Line Form'!$G$9:$EQ$105,MATCH(C11,'CFBG New Line Form'!$B$9:$B$105,0),MATCH(VLOOKUP(G51,MAPPING!$E$3:$J$131,6,0),'CFBG New Line Form'!$G$7:$EQ$7,0)),""))</f>
        <v/>
      </c>
      <c r="I51" s="414" t="s">
        <v>235</v>
      </c>
      <c r="J51" s="415"/>
      <c r="K51" s="54" t="str">
        <f>IF(IFERROR(INDEX('CFBG New Line Form'!$G$9:$EQ$105,MATCH(C11,'CFBG New Line Form'!$B$9:$B$105,0),MATCH(VLOOKUP(I51,MAPPING!$E$3:$J$131,6,0),'CFBG New Line Form'!$G$7:$EQ$7,0)),"")=0,"",IFERROR(INDEX('CFBG New Line Form'!$G$9:$EQ$105,MATCH(C11,'CFBG New Line Form'!$B$9:$B$105,0),MATCH(VLOOKUP(I51,MAPPING!$E$3:$J$131,6,0),'CFBG New Line Form'!$G$7:$EQ$7,0)),""))</f>
        <v/>
      </c>
      <c r="R51" s="1"/>
      <c r="U51" s="1"/>
    </row>
    <row r="52" spans="1:21" ht="15" thickBot="1">
      <c r="F52" s="53"/>
      <c r="I52" s="63"/>
    </row>
    <row r="53" spans="1:21" ht="15" thickBot="1">
      <c r="F53" s="53"/>
      <c r="G53" s="63" t="s">
        <v>69</v>
      </c>
      <c r="H53" s="54" t="str">
        <f>IF(IFERROR(INDEX('CFBG New Line Form'!$G$9:$EQ$105,MATCH(C11,'CFBG New Line Form'!$B$9:$B$105,0),MATCH(VLOOKUP(G53,MAPPING!$E$3:$J$131,6,0),'CFBG New Line Form'!$G$7:$EQ$7,0)),"")=0,"",IFERROR(INDEX('CFBG New Line Form'!$G$9:$EQ$105,MATCH(C11,'CFBG New Line Form'!$B$9:$B$105,0),MATCH(VLOOKUP(G53,MAPPING!$E$3:$J$131,6,0),'CFBG New Line Form'!$G$7:$EQ$7,0)),""))</f>
        <v/>
      </c>
      <c r="I53" s="416" t="s">
        <v>236</v>
      </c>
      <c r="J53" s="416"/>
      <c r="K53" s="54" t="str">
        <f>IF(IFERROR(INDEX('CFBG New Line Form'!$G$9:$EQ$105,MATCH(C11,'CFBG New Line Form'!$B$9:$B$105,0),MATCH(VLOOKUP(I53,MAPPING!$E$3:$J$131,6,0),'CFBG New Line Form'!$G$7:$EQ$7,0)),"")=0,"",IFERROR(INDEX('CFBG New Line Form'!$G$9:$EQ$105,MATCH(C11,'CFBG New Line Form'!$B$9:$B$105,0),MATCH(VLOOKUP(I53,MAPPING!$E$3:$J$131,6,0),'CFBG New Line Form'!$G$7:$EQ$7,0)),""))</f>
        <v/>
      </c>
      <c r="R53" s="1"/>
      <c r="U53" s="1"/>
    </row>
    <row r="54" spans="1:21">
      <c r="G54" s="63"/>
      <c r="I54" s="63"/>
      <c r="J54" s="63"/>
      <c r="R54" s="1"/>
      <c r="U54" s="1"/>
    </row>
    <row r="55" spans="1:21" ht="15" thickBot="1">
      <c r="B55" s="64"/>
      <c r="G55" s="64"/>
      <c r="H55" s="64"/>
    </row>
    <row r="56" spans="1:21" ht="15" thickBot="1">
      <c r="A56" s="82" t="s">
        <v>254</v>
      </c>
      <c r="B56" s="57"/>
      <c r="C56" s="57"/>
      <c r="D56" s="57"/>
      <c r="E56" s="57"/>
      <c r="F56" s="57"/>
      <c r="G56" s="57"/>
      <c r="H56" s="57"/>
      <c r="I56" s="57"/>
      <c r="J56" s="57"/>
      <c r="K56" s="56"/>
    </row>
    <row r="57" spans="1:21" ht="15" thickBot="1">
      <c r="A57" s="81" t="s">
        <v>238</v>
      </c>
      <c r="B57" s="62"/>
      <c r="C57" s="60"/>
      <c r="D57" s="63" t="s">
        <v>239</v>
      </c>
      <c r="E57" s="62"/>
      <c r="F57" s="60"/>
      <c r="G57" s="417" t="s">
        <v>240</v>
      </c>
      <c r="H57" s="418"/>
      <c r="I57" s="62"/>
      <c r="J57" s="60"/>
      <c r="K57" s="53"/>
    </row>
    <row r="58" spans="1:21" ht="15" thickBot="1">
      <c r="A58" s="81"/>
      <c r="K58" s="53"/>
    </row>
    <row r="59" spans="1:21" ht="15" thickBot="1">
      <c r="A59" s="81"/>
      <c r="B59" s="63" t="s">
        <v>241</v>
      </c>
      <c r="C59" s="62"/>
      <c r="D59" s="60"/>
      <c r="F59" s="63" t="s">
        <v>242</v>
      </c>
      <c r="G59" s="62"/>
      <c r="H59" s="61"/>
      <c r="I59" s="60"/>
      <c r="K59" s="53"/>
    </row>
    <row r="60" spans="1:21" ht="15" thickBot="1">
      <c r="A60" s="81"/>
      <c r="B60" s="63"/>
      <c r="F60" s="63"/>
      <c r="K60" s="53"/>
    </row>
    <row r="61" spans="1:21" ht="15" thickBot="1">
      <c r="A61" s="81"/>
      <c r="B61" s="63" t="s">
        <v>243</v>
      </c>
      <c r="C61" s="62"/>
      <c r="D61" s="60"/>
      <c r="F61" s="63" t="s">
        <v>244</v>
      </c>
      <c r="G61" s="62"/>
      <c r="H61" s="61"/>
      <c r="I61" s="60"/>
      <c r="K61" s="53"/>
    </row>
    <row r="62" spans="1:21" ht="15" thickBot="1">
      <c r="A62" s="119"/>
      <c r="B62" s="120"/>
      <c r="C62" s="120"/>
      <c r="D62" s="120"/>
      <c r="E62" s="120"/>
      <c r="F62" s="120"/>
      <c r="G62" s="120"/>
      <c r="H62" s="120"/>
      <c r="I62" s="120"/>
      <c r="J62" s="120"/>
      <c r="K62" s="121"/>
    </row>
    <row r="63" spans="1:21" ht="15" thickBot="1">
      <c r="A63" s="59"/>
      <c r="B63" s="57"/>
      <c r="C63" s="57"/>
      <c r="D63" s="57"/>
      <c r="E63" s="57"/>
      <c r="F63" s="57"/>
      <c r="G63" s="58" t="s">
        <v>245</v>
      </c>
      <c r="H63" s="58"/>
      <c r="I63" s="58" t="s">
        <v>246</v>
      </c>
      <c r="J63" s="57"/>
      <c r="K63" s="56"/>
    </row>
    <row r="64" spans="1:21" ht="15" thickBot="1">
      <c r="A64" s="52" t="s">
        <v>247</v>
      </c>
      <c r="G64" s="54"/>
      <c r="I64" s="54"/>
      <c r="K64" s="53"/>
    </row>
    <row r="65" spans="1:11">
      <c r="A65" s="52"/>
      <c r="K65" s="53"/>
    </row>
    <row r="66" spans="1:11" ht="15" thickBot="1">
      <c r="A66" s="52" t="s">
        <v>248</v>
      </c>
      <c r="G66" s="55" t="s">
        <v>245</v>
      </c>
      <c r="H66" s="55"/>
      <c r="I66" s="55" t="s">
        <v>246</v>
      </c>
      <c r="K66" s="53"/>
    </row>
    <row r="67" spans="1:11" ht="15" thickBot="1">
      <c r="A67" s="52"/>
      <c r="G67" s="54"/>
      <c r="I67" s="54"/>
      <c r="K67" s="53"/>
    </row>
    <row r="68" spans="1:11">
      <c r="A68" s="52"/>
      <c r="K68" s="53"/>
    </row>
    <row r="69" spans="1:11">
      <c r="A69" s="52" t="s">
        <v>249</v>
      </c>
      <c r="B69" s="51"/>
      <c r="C69" s="50"/>
      <c r="D69" s="50"/>
      <c r="E69" s="50"/>
      <c r="F69" s="50"/>
      <c r="G69" s="50"/>
      <c r="H69" s="50"/>
      <c r="I69" s="50"/>
      <c r="J69" s="50"/>
      <c r="K69" s="49"/>
    </row>
    <row r="70" spans="1:11" ht="15" thickBot="1">
      <c r="A70" s="48"/>
      <c r="B70" s="47"/>
      <c r="C70" s="46"/>
      <c r="D70" s="46"/>
      <c r="E70" s="46"/>
      <c r="F70" s="46"/>
      <c r="G70" s="46"/>
      <c r="H70" s="46"/>
      <c r="I70" s="46"/>
      <c r="J70" s="46"/>
      <c r="K70" s="45"/>
    </row>
    <row r="71" spans="1:11" ht="15" thickTop="1"/>
  </sheetData>
  <sheetProtection algorithmName="SHA-512" hashValue="YknDEcgspOEqHIw11qn1sodbq/u72UH6kzGn5qcU7MI3JXa3FV+PzD6/wiBjC1LeLZTgz+PrQzKNzRJ7yXRotQ==" saltValue="1ZTIvd5Y0JMawlW4JDo/Kw==" spinCount="100000" sheet="1" objects="1" scenarios="1"/>
  <protectedRanges>
    <protectedRange sqref="B69:K70" name="Range14"/>
    <protectedRange sqref="I67" name="Range13"/>
    <protectedRange sqref="G67" name="Range12"/>
    <protectedRange sqref="I64" name="Range11"/>
    <protectedRange sqref="G64" name="Range10"/>
    <protectedRange sqref="G61:I61" name="Range9"/>
    <protectedRange sqref="C61:D61" name="Range8"/>
    <protectedRange sqref="G59:I59" name="Range7"/>
    <protectedRange sqref="C59:D59" name="Range6"/>
    <protectedRange sqref="I57:J57" name="Range5"/>
    <protectedRange sqref="E57:F57" name="Range4"/>
    <protectedRange sqref="B57:C57" name="Range3"/>
    <protectedRange sqref="C11" name="Range2"/>
    <protectedRange sqref="C7" name="Range1"/>
  </protectedRanges>
  <mergeCells count="16">
    <mergeCell ref="I41:J41"/>
    <mergeCell ref="I43:J43"/>
    <mergeCell ref="G39:K39"/>
    <mergeCell ref="A1:K1"/>
    <mergeCell ref="A3:K3"/>
    <mergeCell ref="C11:K12"/>
    <mergeCell ref="C14:K16"/>
    <mergeCell ref="C33:K37"/>
    <mergeCell ref="C7:E7"/>
    <mergeCell ref="G7:H7"/>
    <mergeCell ref="I45:J45"/>
    <mergeCell ref="I47:J47"/>
    <mergeCell ref="I49:J49"/>
    <mergeCell ref="I51:J51"/>
    <mergeCell ref="G57:H57"/>
    <mergeCell ref="I53:J53"/>
  </mergeCells>
  <pageMargins left="0.7" right="0.7" top="0.75" bottom="0.75" header="0.3" footer="0.3"/>
  <pageSetup paperSize="9" scale="61"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'CFBG New Line Form'!$E$9:$E$105</xm:f>
          </x14:formula1>
          <xm:sqref>C11:K12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1" tint="0.499984740745262"/>
  </sheetPr>
  <dimension ref="A2:H10"/>
  <sheetViews>
    <sheetView showGridLines="0" workbookViewId="0">
      <selection activeCell="H9" sqref="H9"/>
    </sheetView>
  </sheetViews>
  <sheetFormatPr defaultRowHeight="14.4"/>
  <cols>
    <col min="1" max="1" width="25" bestFit="1" customWidth="1"/>
    <col min="2" max="2" width="22.33203125" style="65" customWidth="1"/>
    <col min="3" max="3" width="15.44140625" customWidth="1"/>
  </cols>
  <sheetData>
    <row r="2" spans="1:8" ht="28.95" customHeight="1">
      <c r="A2" s="69" t="s">
        <v>255</v>
      </c>
      <c r="B2" s="509"/>
      <c r="C2" s="509"/>
      <c r="F2" s="1"/>
    </row>
    <row r="3" spans="1:8">
      <c r="A3" s="69" t="s">
        <v>34</v>
      </c>
      <c r="B3" s="65" t="str">
        <f>IF(IFERROR(INDEX('CFBG New Line Form'!$G$9:$EQ$105,MATCH(B2,'CFBG New Line Form'!$B$9:$B$105,0),MATCH(VLOOKUP(A3,MAPPING!$F$3:$J$131,5,0),'CFBG New Line Form'!$G$7:$EQ$7,0)),"")=0,"",IFERROR(INDEX('CFBG New Line Form'!$G$9:$EQ$105,MATCH(B2,'CFBG New Line Form'!$B$9:$B$105,0),MATCH(VLOOKUP(A3,MAPPING!$F$3:$J$131,5,0),'CFBG New Line Form'!$G$7:$EQ$7,0)),""))</f>
        <v/>
      </c>
      <c r="C3" s="69" t="s">
        <v>152</v>
      </c>
      <c r="D3" t="str">
        <f>IF(IFERROR(INDEX('CFBG New Line Form'!$G$9:$EQ$105,MATCH(B2,'CFBG New Line Form'!$B$9:$B$105,0),MATCH(VLOOKUP(C3,MAPPING!$F$3:$J$131,5,0),'CFBG New Line Form'!$G$7:$EQ$7,0)),"")=0,"",IFERROR(INDEX('CFBG New Line Form'!$G$9:$EQ$105,MATCH(B2,'CFBG New Line Form'!$B$9:$B$105,0),MATCH(VLOOKUP(C3,MAPPING!$F$3:$J$131,5,0),'CFBG New Line Form'!$G$7:$EQ$7,0)),""))</f>
        <v/>
      </c>
      <c r="F3" s="1"/>
      <c r="H3" s="1"/>
    </row>
    <row r="4" spans="1:8">
      <c r="A4" s="69" t="s">
        <v>256</v>
      </c>
      <c r="B4" s="70" t="str">
        <f>IF(IFERROR(INDEX('CFBG New Line Form'!$G$9:$EQ$105,MATCH(B2,'CFBG New Line Form'!$B$9:$B$105,0),MATCH(VLOOKUP(A4,MAPPING!$F$3:$J$131,5,0),'CFBG New Line Form'!$G$7:$EQ$7,0)),"")=0,"",IFERROR(INDEX('CFBG New Line Form'!$G$9:$EQ$105,MATCH(B2,'CFBG New Line Form'!$B$9:$B$105,0),MATCH(VLOOKUP(A4,MAPPING!$F$3:$J$131,5,0),'CFBG New Line Form'!$G$7:$EQ$7,0)),""))</f>
        <v/>
      </c>
      <c r="F4" s="1"/>
    </row>
    <row r="5" spans="1:8">
      <c r="A5" s="69" t="s">
        <v>257</v>
      </c>
      <c r="B5" s="65" t="str">
        <f>IF(IFERROR(INDEX('CFBG New Line Form'!$G$9:$EQ$105,MATCH(B2,'CFBG New Line Form'!$B$9:$B$105,0),MATCH(VLOOKUP(A5,MAPPING!$F$3:$J$131,5,0),'CFBG New Line Form'!$G$7:$EQ$7,0)),"")=0,"",IFERROR(INDEX('CFBG New Line Form'!$G$9:$EQ$105,MATCH(B2,'CFBG New Line Form'!$B$9:$B$105,0),MATCH(VLOOKUP(A5,MAPPING!$F$3:$J$131,5,0),'CFBG New Line Form'!$G$7:$EQ$7,0)),""))</f>
        <v/>
      </c>
      <c r="F5" s="1"/>
    </row>
    <row r="6" spans="1:8">
      <c r="A6" s="69" t="s">
        <v>258</v>
      </c>
      <c r="B6" s="65" t="str">
        <f>IF(IFERROR(INDEX('CFBG New Line Form'!$G$9:$EQ$105,MATCH(B2,'CFBG New Line Form'!$B$9:$B$105,0),MATCH(VLOOKUP(A6,MAPPING!$F$3:$J$131,5,0),'CFBG New Line Form'!$G$7:$EQ$7,0)),"")=0,"",IFERROR(INDEX('CFBG New Line Form'!$G$9:$EQ$105,MATCH(B2,'CFBG New Line Form'!$B$9:$B$105,0),MATCH(VLOOKUP(A6,MAPPING!$F$3:$J$131,5,0),'CFBG New Line Form'!$G$7:$EQ$7,0)),""))</f>
        <v/>
      </c>
      <c r="C6" t="str">
        <f>IF(B6="","","Days")</f>
        <v/>
      </c>
      <c r="F6" s="1"/>
    </row>
    <row r="7" spans="1:8">
      <c r="A7" s="69" t="s">
        <v>259</v>
      </c>
      <c r="B7" s="70" t="str">
        <f>IF(IFERROR(INDEX('CFBG New Line Form'!$G$9:$EQ$105,MATCH(B2,'CFBG New Line Form'!$B$9:$B$105,0),MATCH(VLOOKUP(A7,MAPPING!$F$3:$J$131,5,0),'CFBG New Line Form'!$G$7:$EQ$7,0)),"")=0,"",IFERROR(INDEX('CFBG New Line Form'!$G$9:$EQ$105,MATCH(B2,'CFBG New Line Form'!$B$9:$B$105,0),MATCH(VLOOKUP(A7,MAPPING!$F$3:$J$131,5,0),'CFBG New Line Form'!$G$7:$EQ$7,0)),""))</f>
        <v/>
      </c>
      <c r="F7" s="1"/>
    </row>
    <row r="8" spans="1:8">
      <c r="A8" s="69" t="s">
        <v>260</v>
      </c>
      <c r="B8" s="70" t="str">
        <f>IF(IFERROR(INDEX('CFBG New Line Form'!$G$9:$EQ$105,MATCH(B2,'CFBG New Line Form'!$B$9:$B$105,0),MATCH(VLOOKUP(A8,MAPPING!$F$3:$J$131,5,0),'CFBG New Line Form'!$G$7:$EQ$7,0)),"")=0,"",IFERROR(INDEX('CFBG New Line Form'!$G$9:$EQ$105,MATCH(B2,'CFBG New Line Form'!$B$9:$B$105,0),MATCH(VLOOKUP(A8,MAPPING!$F$3:$J$131,5,0),'CFBG New Line Form'!$G$7:$EQ$7,0)),""))</f>
        <v/>
      </c>
      <c r="F8" s="1"/>
    </row>
    <row r="9" spans="1:8">
      <c r="A9" s="69" t="s">
        <v>261</v>
      </c>
      <c r="B9" s="70" t="str">
        <f>IF(IFERROR(INDEX('CFBG New Line Form'!$G$9:$EQ$105,MATCH(B2,'CFBG New Line Form'!$B$9:$B$105,0),MATCH(VLOOKUP(A9,MAPPING!$F$3:$J$131,5,0),'CFBG New Line Form'!$G$7:$EQ$7,0)),"")=0,"",IFERROR(INDEX('CFBG New Line Form'!$G$9:$EQ$105,MATCH(B2,'CFBG New Line Form'!$B$9:$B$105,0),MATCH(VLOOKUP(A9,MAPPING!$F$3:$J$131,5,0),'CFBG New Line Form'!$G$7:$EQ$7,0)),""))</f>
        <v/>
      </c>
      <c r="F9" s="1"/>
    </row>
    <row r="10" spans="1:8">
      <c r="A10" s="69" t="s">
        <v>262</v>
      </c>
      <c r="B10" s="124" t="str">
        <f>IF(IFERROR(INDEX('CFBG New Line Form'!$G$9:$EQ$105,MATCH(B2,'CFBG New Line Form'!$B$9:$B$105,0),MATCH(VLOOKUP(A10,MAPPING!$F$3:$J$131,5,0),'CFBG New Line Form'!$G$7:$EQ$7,0)),"")=0,"",IFERROR(INDEX('CFBG New Line Form'!$G$9:$EQ$105,MATCH(B2,'CFBG New Line Form'!$B$9:$B$105,0),MATCH(VLOOKUP(A10,MAPPING!$F$3:$J$131,5,0),'CFBG New Line Form'!$G$7:$EQ$7,0)),""))</f>
        <v/>
      </c>
      <c r="F10" s="1"/>
    </row>
  </sheetData>
  <sheetProtection algorithmName="SHA-512" hashValue="sQ2/DS6V/mHUWXFFYDwDlNFpgidu4ZxZ16+s/ustAxWcrAMwE94gg4HDPq3jARenSA/xEqKfrPDLIAugEkXAPQ==" saltValue="kGz4byJdg3lu9haaAl7xJg==" spinCount="100000" sheet="1" objects="1" scenarios="1"/>
  <protectedRanges>
    <protectedRange sqref="B2" name="Range1"/>
  </protectedRanges>
  <mergeCells count="1">
    <mergeCell ref="B2:C2"/>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19B9C35-7023-45A7-A3F1-8AF47045E4D4}">
          <x14:formula1>
            <xm:f>'CFBG New Line Form'!$E$9:$E$105</xm:f>
          </x14:formula1>
          <xm:sqref>B2:C2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5CCA3-AA50-4BE9-B20B-7D4BE7EE2B57}">
  <sheetPr codeName="Sheet8">
    <tabColor theme="0" tint="-0.499984740745262"/>
  </sheetPr>
  <dimension ref="A1:AA108"/>
  <sheetViews>
    <sheetView showGridLines="0" topLeftCell="A55" zoomScale="115" zoomScaleNormal="115" workbookViewId="0">
      <selection activeCell="C64" sqref="C64:F64"/>
    </sheetView>
  </sheetViews>
  <sheetFormatPr defaultRowHeight="14.4"/>
  <cols>
    <col min="1" max="1" width="10.33203125" customWidth="1"/>
    <col min="2" max="2" width="8" customWidth="1"/>
    <col min="3" max="3" width="2.44140625" hidden="1" customWidth="1"/>
    <col min="4" max="4" width="14.109375" customWidth="1"/>
    <col min="5" max="5" width="2.88671875" customWidth="1"/>
    <col min="6" max="6" width="13.33203125" customWidth="1"/>
    <col min="7" max="7" width="2.88671875" customWidth="1"/>
    <col min="8" max="8" width="11.6640625" customWidth="1"/>
    <col min="9" max="9" width="3.33203125" customWidth="1"/>
    <col min="10" max="10" width="12.109375" customWidth="1"/>
    <col min="11" max="11" width="3.33203125" customWidth="1"/>
    <col min="12" max="12" width="10.33203125" customWidth="1"/>
    <col min="13" max="13" width="13.88671875" customWidth="1"/>
    <col min="14" max="14" width="4.44140625" customWidth="1"/>
    <col min="15" max="15" width="2.33203125" customWidth="1"/>
  </cols>
  <sheetData>
    <row r="1" spans="1:26" s="69" customFormat="1">
      <c r="A1" s="223"/>
      <c r="B1" s="224"/>
      <c r="C1" s="224"/>
      <c r="D1" s="225"/>
      <c r="E1" s="225"/>
      <c r="F1" s="225"/>
      <c r="G1" s="225"/>
      <c r="H1" s="225"/>
      <c r="I1" s="225"/>
      <c r="J1" s="225"/>
      <c r="K1" s="225"/>
      <c r="L1" s="225"/>
      <c r="M1" s="225"/>
      <c r="N1" s="225"/>
      <c r="O1" s="226"/>
    </row>
    <row r="2" spans="1:26" s="69" customFormat="1">
      <c r="A2" s="227"/>
      <c r="B2" s="228"/>
      <c r="C2" s="228"/>
      <c r="O2" s="229"/>
    </row>
    <row r="3" spans="1:26" s="69" customFormat="1" ht="18">
      <c r="A3" s="230"/>
      <c r="B3" s="228"/>
      <c r="C3" s="228"/>
      <c r="J3"/>
      <c r="O3" s="229"/>
    </row>
    <row r="4" spans="1:26" s="69" customFormat="1">
      <c r="A4" s="227"/>
      <c r="B4" s="228"/>
      <c r="C4" s="228"/>
      <c r="O4" s="229"/>
    </row>
    <row r="5" spans="1:26" s="80" customFormat="1" ht="18" customHeight="1">
      <c r="A5" s="230" t="s">
        <v>263</v>
      </c>
      <c r="O5" s="231"/>
    </row>
    <row r="6" spans="1:26" s="80" customFormat="1" ht="9" customHeight="1">
      <c r="A6" s="230"/>
      <c r="O6" s="231"/>
    </row>
    <row r="7" spans="1:26" s="74" customFormat="1" ht="12" customHeight="1">
      <c r="A7" s="232" t="s">
        <v>264</v>
      </c>
      <c r="D7" s="233" t="str">
        <f>IF(IFERROR(INDEX('CFBG New Line Form'!$G$9:$EQ$105,MATCH(F14,'CFBG New Line Form'!$B$9:$B$105,0),MATCH(VLOOKUP(A7,MAPPING!$G$3:$J$131,4,0),'CFBG New Line Form'!$G$7:$EQ$7,0)),"")=0,"",IFERROR(INDEX('CFBG New Line Form'!$G$9:$EQ$105,MATCH(F14,'CFBG New Line Form'!$B$9:$B$105,0),MATCH(VLOOKUP(A7,MAPPING!$G$3:$J$131,4,0),'CFBG New Line Form'!$G$7:$EQ$7,0)),""))</f>
        <v/>
      </c>
      <c r="E7" s="234"/>
      <c r="O7" s="235"/>
      <c r="Q7" s="1"/>
    </row>
    <row r="8" spans="1:26" s="74" customFormat="1" ht="9" customHeight="1">
      <c r="A8" s="232"/>
      <c r="O8" s="235"/>
    </row>
    <row r="9" spans="1:26" s="74" customFormat="1" ht="12" customHeight="1">
      <c r="A9" s="232" t="s">
        <v>265</v>
      </c>
      <c r="D9" s="236"/>
      <c r="E9" s="237"/>
      <c r="F9" s="237" t="s">
        <v>266</v>
      </c>
      <c r="G9" s="600" t="str">
        <f>IF(IFERROR(INDEX('CFBG New Line Form'!$G$9:$EQ$105,MATCH(F14,'CFBG New Line Form'!$B$9:$B$105,0),MATCH(VLOOKUP(F9,MAPPING!$G$3:$J$131,4,0),'CFBG New Line Form'!$G$7:$EQ$7,0)),"")=0,"",IFERROR(INDEX('CFBG New Line Form'!$G$9:$EQ$105,MATCH(F14,'CFBG New Line Form'!$B$9:$B$105,0),MATCH(VLOOKUP(F9,MAPPING!$G$3:$J$131,4,0),'CFBG New Line Form'!$G$7:$EQ$7,0)),""))</f>
        <v/>
      </c>
      <c r="H9" s="601"/>
      <c r="I9" s="601"/>
      <c r="J9" s="601"/>
      <c r="K9" s="602"/>
      <c r="L9" s="238"/>
      <c r="O9" s="235"/>
      <c r="Q9" s="1"/>
      <c r="T9" s="1"/>
    </row>
    <row r="10" spans="1:26" s="79" customFormat="1" ht="9" customHeight="1">
      <c r="A10" s="239"/>
      <c r="D10" s="240"/>
      <c r="E10" s="241"/>
      <c r="F10" s="241"/>
      <c r="G10" s="241"/>
      <c r="H10" s="241"/>
      <c r="O10" s="242"/>
    </row>
    <row r="11" spans="1:26" s="79" customFormat="1" ht="15" customHeight="1">
      <c r="A11" s="243"/>
      <c r="D11" s="244" t="s">
        <v>267</v>
      </c>
      <c r="E11" s="244" t="str">
        <f>IF(IF(F14="","",
IF(IFERROR(INDEX('CFBG New Line Form'!$G$9:$EQ$105,MATCH(F14,'CFBG New Line Form'!$B$9:$B$105,0),MATCH("Storage Conditions",'CFBG New Line Form'!$G$7:$EQ$7,0)),"")="Ambient","Y","N"))=0,"",IF(F14="","",
IF(IFERROR(INDEX('CFBG New Line Form'!$G$9:$EQ$105,MATCH(F14,'CFBG New Line Form'!$B$9:$B$105,0),MATCH("Storage Conditions",'CFBG New Line Form'!$G$7:$EQ$7,0)),"")="Ambient","Y","N")))</f>
        <v/>
      </c>
      <c r="F11" s="244" t="s">
        <v>268</v>
      </c>
      <c r="G11" s="244" t="str">
        <f>IF(IF(F14="","",
IF(IFERROR(INDEX('CFBG New Line Form'!$G$9:$EQ$105,MATCH(F14,'CFBG New Line Form'!$B$9:$B$105,0),MATCH("Storage Conditions",'CFBG New Line Form'!$G$7:$EQ$7,0)),"")="Frozen","Y","N"))=0,"",IF(F14="","",
IF(IFERROR(INDEX('CFBG New Line Form'!$G$9:$EQ$105,MATCH(F14,'CFBG New Line Form'!$B$9:$B$105,0),MATCH("Storage Conditions",'CFBG New Line Form'!$G$7:$EQ$7,0)),"")="Frozen","Y","N")))</f>
        <v/>
      </c>
      <c r="H11" s="244" t="s">
        <v>269</v>
      </c>
      <c r="I11" s="244" t="str">
        <f>IF(IF(F14="","",
IF(IFERROR(INDEX('CFBG New Line Form'!$G$9:$EQ$105,MATCH(F14,'CFBG New Line Form'!$B$9:$B$105,0),MATCH("Storage Conditions",'CFBG New Line Form'!$G$7:$EQ$7,0)),"")="Chilled","Y","N"))=0,"",IF(F14="","",
IF(IFERROR(INDEX('CFBG New Line Form'!$G$9:$EQ$105,MATCH(F14,'CFBG New Line Form'!$B$9:$B$105,0),MATCH("Storage Conditions",'CFBG New Line Form'!$G$7:$EQ$7,0)),"")="Chilled","Y","N")))</f>
        <v/>
      </c>
      <c r="J11" s="244" t="s">
        <v>270</v>
      </c>
      <c r="K11" s="244" t="str">
        <f>IF(IF(F14="","",
IF(IFERROR(INDEX('CFBG New Line Form'!$G$9:$EQ$105,MATCH(F14,'CFBG New Line Form'!$B$9:$B$105,0),MATCH("Storage Conditions",'CFBG New Line Form'!$G$7:$EQ$7,0)),"")="Non-Food","Y","N"))=0,"",IF(F14="","",
IF(IFERROR(INDEX('CFBG New Line Form'!$G$9:$EQ$105,MATCH(F14,'CFBG New Line Form'!$B$9:$B$105,0),MATCH("Storage Conditions",'CFBG New Line Form'!$G$7:$EQ$7,0)),"")="Non-Food","Y","N")))</f>
        <v/>
      </c>
      <c r="L11" s="245"/>
      <c r="M11" s="245"/>
      <c r="O11" s="242"/>
      <c r="R11" s="1"/>
      <c r="T11" s="1"/>
      <c r="V11" s="1"/>
      <c r="X11" s="1"/>
    </row>
    <row r="12" spans="1:26" s="79" customFormat="1" ht="9" customHeight="1">
      <c r="A12" s="239"/>
      <c r="D12" s="241"/>
      <c r="E12" s="241"/>
      <c r="F12" s="241"/>
      <c r="G12" s="241"/>
      <c r="H12" s="241"/>
      <c r="O12" s="242"/>
    </row>
    <row r="13" spans="1:26" s="79" customFormat="1" ht="24">
      <c r="D13" s="603" t="s">
        <v>271</v>
      </c>
      <c r="E13" s="604"/>
      <c r="F13" s="603" t="s">
        <v>255</v>
      </c>
      <c r="G13" s="604"/>
      <c r="H13" s="604"/>
      <c r="I13" s="604"/>
      <c r="J13" s="604"/>
      <c r="K13" s="604"/>
      <c r="L13" s="605"/>
      <c r="M13" s="246" t="s">
        <v>15</v>
      </c>
      <c r="N13" s="247"/>
      <c r="O13" s="248"/>
    </row>
    <row r="14" spans="1:26" s="79" customFormat="1" ht="12" customHeight="1">
      <c r="D14" s="606" t="str">
        <f>IF(IFERROR(INDEX('CFBG New Line Form'!$C$9:$EQ$105,MATCH(F14,'CFBG New Line Form'!$B$9:$B$105,0),MATCH(VLOOKUP(D13,MAPPING!$G$3:$J$131,4,0),'CFBG New Line Form'!$C$7:$EQ$7,0)),"")=0,"",IFERROR(INDEX('CFBG New Line Form'!$C$9:$EQ$105,MATCH(F14,'CFBG New Line Form'!$B$9:$B$105,0),MATCH(VLOOKUP(D13,MAPPING!$G$3:$J$131,4,0),'CFBG New Line Form'!$C$7:$EQ$7,0)),""))</f>
        <v/>
      </c>
      <c r="E14" s="607"/>
      <c r="F14" s="606"/>
      <c r="G14" s="610"/>
      <c r="H14" s="610"/>
      <c r="I14" s="610"/>
      <c r="J14" s="610"/>
      <c r="K14" s="610"/>
      <c r="L14" s="607"/>
      <c r="M14" s="593" t="str">
        <f>IF(IFERROR(INDEX('CFBG New Line Form'!$G$9:$EQ$105,MATCH(F14,'CFBG New Line Form'!$B$9:$B$105,0),MATCH(VLOOKUP(M13,MAPPING!$G$3:$J$131,4,0),'CFBG New Line Form'!$G$7:$EQ$7,0)),"")=0,"",IFERROR(INDEX('CFBG New Line Form'!$G$9:$EQ$105,MATCH(F14,'CFBG New Line Form'!$B$9:$B$105,0),MATCH(VLOOKUP(M13,MAPPING!$G$3:$J$131,4,0),'CFBG New Line Form'!$G$7:$EQ$7,0)),""))</f>
        <v/>
      </c>
      <c r="O14" s="242"/>
      <c r="Q14" s="1"/>
      <c r="S14" s="1"/>
      <c r="Y14" s="1"/>
      <c r="Z14" s="1"/>
    </row>
    <row r="15" spans="1:26" s="79" customFormat="1" ht="12" customHeight="1">
      <c r="D15" s="608"/>
      <c r="E15" s="609"/>
      <c r="F15" s="608"/>
      <c r="G15" s="611"/>
      <c r="H15" s="611"/>
      <c r="I15" s="611"/>
      <c r="J15" s="611"/>
      <c r="K15" s="611"/>
      <c r="L15" s="609"/>
      <c r="M15" s="594"/>
      <c r="O15" s="242"/>
    </row>
    <row r="16" spans="1:26" s="74" customFormat="1" ht="9" customHeight="1">
      <c r="A16" s="249"/>
      <c r="O16" s="235"/>
    </row>
    <row r="17" spans="1:27" s="74" customFormat="1" ht="12" customHeight="1">
      <c r="A17" s="595" t="s">
        <v>272</v>
      </c>
      <c r="B17" s="588"/>
      <c r="D17" s="596" t="str">
        <f>IF(IFERROR(INDEX('CFBG New Line Form'!$G$9:$EQ$105,MATCH(F14,'CFBG New Line Form'!$B$9:$B$105,0),MATCH(VLOOKUP(A17,MAPPING!$G$3:$J$131,4,0),'CFBG New Line Form'!$G$7:$EQ$7,0)),"")=0,"",IFERROR(INDEX('CFBG New Line Form'!$G$9:$EQ$105,MATCH(F14,'CFBG New Line Form'!$B$9:$B$105,0),MATCH(VLOOKUP(A17,MAPPING!$G$3:$J$131,4,0),'CFBG New Line Form'!$G$7:$EQ$7,0)),""))</f>
        <v/>
      </c>
      <c r="E17" s="597"/>
      <c r="F17" s="516" t="s">
        <v>273</v>
      </c>
      <c r="G17" s="517"/>
      <c r="H17" s="598" t="str">
        <f>IF(IFERROR(INDEX('CFBG New Line Form'!$G$9:$EQ$105,MATCH(F14,'CFBG New Line Form'!$B$9:$B$105,0),MATCH(VLOOKUP(F17,MAPPING!$G$3:$J$131,4,0),'CFBG New Line Form'!$G$7:$EQ$7,0)),"")=0,"",IFERROR(INDEX('CFBG New Line Form'!$G$9:$EQ$105,MATCH(F14,'CFBG New Line Form'!$B$9:$B$105,0),MATCH(VLOOKUP(F17,MAPPING!$G$3:$J$131,4,0),'CFBG New Line Form'!$G$7:$EQ$7,0)),""))</f>
        <v/>
      </c>
      <c r="I17" s="599"/>
      <c r="J17" s="520" t="s">
        <v>274</v>
      </c>
      <c r="K17" s="520"/>
      <c r="L17" s="517"/>
      <c r="M17" s="251" t="str">
        <f>IF(IFERROR(INDEX('CFBG New Line Form'!$G$9:$EQ$105,MATCH(F14,'CFBG New Line Form'!$B$9:$B$105,0),MATCH(VLOOKUP(J17,MAPPING!$G$3:$J$131,4,0),'CFBG New Line Form'!$G$7:$EQ$7,0)),"")=0,"",IFERROR(INDEX('CFBG New Line Form'!$G$9:$EQ$105,MATCH(F14,'CFBG New Line Form'!$B$9:$B$105,0),MATCH(VLOOKUP(J17,MAPPING!$G$3:$J$131,4,0),'CFBG New Line Form'!$G$7:$EQ$7,0)),""))</f>
        <v/>
      </c>
      <c r="N17" s="252"/>
      <c r="O17" s="235"/>
      <c r="Q17" s="1"/>
      <c r="T17" s="1"/>
      <c r="U17" s="1"/>
      <c r="Z17" s="1"/>
      <c r="AA17" s="1"/>
    </row>
    <row r="18" spans="1:27" s="74" customFormat="1" ht="9" customHeight="1">
      <c r="A18" s="250"/>
      <c r="B18" s="250"/>
      <c r="D18" s="253"/>
      <c r="E18" s="241"/>
      <c r="G18" s="254"/>
      <c r="H18" s="254"/>
      <c r="I18" s="255"/>
      <c r="J18" s="237"/>
      <c r="K18" s="237"/>
      <c r="L18" s="237"/>
      <c r="M18" s="256"/>
      <c r="N18" s="252"/>
      <c r="O18" s="235"/>
    </row>
    <row r="19" spans="1:27" s="74" customFormat="1" ht="12" customHeight="1">
      <c r="D19" s="587"/>
      <c r="E19" s="587"/>
      <c r="H19" s="520" t="s">
        <v>275</v>
      </c>
      <c r="I19" s="517"/>
      <c r="J19" s="236" t="str">
        <f>IF(IFERROR(INDEX('CFBG New Line Form'!$G$9:$EQ$105,MATCH(F14,'CFBG New Line Form'!$B$9:$B$105,0),MATCH(VLOOKUP(H19,MAPPING!$G$3:$J$131,4,0),'CFBG New Line Form'!$G$7:$EQ$7,0)),"")=0,"",IFERROR(INDEX('CFBG New Line Form'!$G$9:$EQ$105,MATCH(F14,'CFBG New Line Form'!$B$9:$B$105,0),MATCH(VLOOKUP(H19,MAPPING!$G$3:$J$131,4,0),'CFBG New Line Form'!$G$7:$EQ$7,0)),""))</f>
        <v/>
      </c>
      <c r="K19" s="558" t="s">
        <v>276</v>
      </c>
      <c r="L19" s="559"/>
      <c r="M19" s="257" t="str">
        <f>IF(IFERROR(INDEX('CFBG New Line Form'!$G$9:$EQ$105,MATCH(F14,'CFBG New Line Form'!$B$9:$B$105,0),MATCH(VLOOKUP(K19,MAPPING!$G$3:$J$131,4,0),'CFBG New Line Form'!$G$7:$EQ$7,0)),"")=0,"",IFERROR(INDEX('CFBG New Line Form'!$G$9:$EQ$105,MATCH(F14,'CFBG New Line Form'!$B$9:$B$105,0),MATCH(VLOOKUP(K19,MAPPING!$G$3:$J$131,4,0),'CFBG New Line Form'!$G$7:$EQ$7,0)),""))</f>
        <v/>
      </c>
      <c r="N19" s="238"/>
      <c r="O19" s="235"/>
      <c r="W19" s="1"/>
      <c r="Z19" s="1"/>
    </row>
    <row r="20" spans="1:27" s="74" customFormat="1" ht="9" customHeight="1">
      <c r="A20" s="232"/>
      <c r="F20" s="258"/>
      <c r="O20" s="235"/>
    </row>
    <row r="21" spans="1:27" s="74" customFormat="1" ht="12" customHeight="1">
      <c r="A21" s="232" t="s">
        <v>277</v>
      </c>
      <c r="B21" s="588" t="s">
        <v>278</v>
      </c>
      <c r="C21" s="589"/>
      <c r="D21" s="590" t="str">
        <f>IF(IFERROR(INDEX('CFBG New Line Form'!$G$9:$EQ$105,MATCH(F14,'CFBG New Line Form'!$B$9:$B$105,0),MATCH(VLOOKUP(B21,MAPPING!$G$3:$J$131,4,0),'CFBG New Line Form'!$G$7:$EQ$7,0)),"")=0,"",IFERROR(INDEX('CFBG New Line Form'!$G$9:$EQ$105,MATCH(F14,'CFBG New Line Form'!$B$9:$B$105,0),MATCH(VLOOKUP(B21,MAPPING!$G$3:$J$131,4,0),'CFBG New Line Form'!$G$7:$EQ$7,0)),""))</f>
        <v/>
      </c>
      <c r="E21" s="591"/>
      <c r="F21" s="592"/>
      <c r="G21" s="259"/>
      <c r="H21" s="520" t="s">
        <v>279</v>
      </c>
      <c r="I21" s="517"/>
      <c r="J21" s="590" t="str">
        <f>IF(IFERROR(INDEX('CFBG New Line Form'!$G$9:$EQ$105,MATCH(F14,'CFBG New Line Form'!$B$9:$B$105,0),MATCH(VLOOKUP(H21,MAPPING!$G$3:$J$131,4,0),'CFBG New Line Form'!$G$7:$EQ$7,0)),"")=0,"",IFERROR(INDEX('CFBG New Line Form'!$G$9:$EQ$105,MATCH(F14,'CFBG New Line Form'!$B$9:$B$105,0),MATCH(VLOOKUP(H21,MAPPING!$G$3:$J$131,4,0),'CFBG New Line Form'!$G$7:$EQ$7,0)),""))</f>
        <v/>
      </c>
      <c r="K21" s="591"/>
      <c r="L21" s="591"/>
      <c r="M21" s="592"/>
      <c r="O21" s="235"/>
      <c r="Q21" s="1"/>
      <c r="W21" s="1"/>
    </row>
    <row r="22" spans="1:27" s="74" customFormat="1" ht="9" customHeight="1">
      <c r="A22" s="232"/>
      <c r="B22" s="258"/>
      <c r="C22" s="258"/>
      <c r="G22" s="258"/>
      <c r="H22" s="258"/>
      <c r="L22" s="260"/>
      <c r="M22" s="260"/>
      <c r="N22" s="260"/>
      <c r="O22" s="235"/>
    </row>
    <row r="23" spans="1:27" s="74" customFormat="1" ht="12" customHeight="1">
      <c r="A23" s="232" t="s">
        <v>280</v>
      </c>
      <c r="D23" s="236" t="str">
        <f>IF(IFERROR(INDEX('CFBG New Line Form'!$G$9:$EQ$105,MATCH(F14,'CFBG New Line Form'!$B$9:$B$105,0),MATCH(VLOOKUP(A23,MAPPING!$G$3:$J$131,4,0),'CFBG New Line Form'!$G$7:$EQ$7,0)),"")=0,"",IFERROR(INDEX('CFBG New Line Form'!$G$9:$EQ$105,MATCH(F14,'CFBG New Line Form'!$B$9:$B$105,0),MATCH(VLOOKUP(A23,MAPPING!$G$3:$J$131,4,0),'CFBG New Line Form'!$G$7:$EQ$7,0)),""))</f>
        <v/>
      </c>
      <c r="E23" s="237"/>
      <c r="F23" s="588" t="s">
        <v>281</v>
      </c>
      <c r="G23" s="588"/>
      <c r="H23" s="589"/>
      <c r="I23" s="514" t="str">
        <f>IF(IFERROR(INDEX('CFBG New Line Form'!$G$9:$EQ$105,MATCH(F14,'CFBG New Line Form'!$B$9:$B$105,0),MATCH(VLOOKUP(F23,MAPPING!$G$3:$J$131,4,0),'CFBG New Line Form'!$G$7:$EQ$7,0)),"")=0,"",IFERROR(INDEX('CFBG New Line Form'!$G$9:$EQ$105,MATCH(F14,'CFBG New Line Form'!$B$9:$B$105,0),MATCH(VLOOKUP(F23,MAPPING!$G$3:$J$131,4,0),'CFBG New Line Form'!$G$7:$EQ$7,0)),""))</f>
        <v/>
      </c>
      <c r="J23" s="515"/>
      <c r="O23" s="235"/>
      <c r="Q23" s="1"/>
      <c r="V23" s="1"/>
    </row>
    <row r="24" spans="1:27" s="74" customFormat="1" ht="9" customHeight="1">
      <c r="A24" s="232"/>
      <c r="O24" s="235"/>
    </row>
    <row r="25" spans="1:27" s="74" customFormat="1" ht="12" customHeight="1">
      <c r="A25" s="232" t="s">
        <v>282</v>
      </c>
      <c r="E25" s="520" t="s">
        <v>283</v>
      </c>
      <c r="F25" s="520"/>
      <c r="G25" s="520"/>
      <c r="H25" s="520" t="s">
        <v>284</v>
      </c>
      <c r="I25" s="517"/>
      <c r="J25" s="261" t="str">
        <f>IF(IFERROR(INDEX('CFBG New Line Form'!$G$9:$EQ$105,MATCH(F14,'CFBG New Line Form'!$B$9:$B$105,0),MATCH(VLOOKUP(H25,MAPPING!$G$3:$J$131,4,0),'CFBG New Line Form'!$G$7:$EQ$7,0)),"")=0,"",IFERROR(INDEX('CFBG New Line Form'!$G$9:$EQ$105,MATCH(F14,'CFBG New Line Form'!$B$9:$B$105,0),MATCH(VLOOKUP(H25,MAPPING!$G$3:$J$131,4,0),'CFBG New Line Form'!$G$7:$EQ$7,0)),""))</f>
        <v/>
      </c>
      <c r="K25" s="516" t="s">
        <v>285</v>
      </c>
      <c r="L25" s="517"/>
      <c r="M25" s="236" t="str">
        <f>IF(IFERROR(INDEX('CFBG New Line Form'!$G$9:$EQ$105,MATCH(F14,'CFBG New Line Form'!$B$9:$B$105,0),MATCH(VLOOKUP(K25,MAPPING!$G$3:$J$131,4,0),'CFBG New Line Form'!$G$7:$EQ$7,0)),"")=0,"",IFERROR(INDEX('CFBG New Line Form'!$G$9:$EQ$105,MATCH(F14,'CFBG New Line Form'!$B$9:$B$105,0),MATCH(VLOOKUP(K25,MAPPING!$G$3:$J$131,4,0),'CFBG New Line Form'!$G$7:$EQ$7,0)),""))</f>
        <v/>
      </c>
      <c r="N25" s="237"/>
      <c r="O25" s="235"/>
      <c r="W25" s="1"/>
      <c r="Z25" s="1"/>
    </row>
    <row r="26" spans="1:27" s="74" customFormat="1" ht="12" customHeight="1">
      <c r="A26" s="232"/>
      <c r="O26" s="235"/>
    </row>
    <row r="27" spans="1:27" s="74" customFormat="1" ht="12" customHeight="1">
      <c r="A27" s="521" t="s">
        <v>286</v>
      </c>
      <c r="B27" s="520"/>
      <c r="C27" s="520"/>
      <c r="D27" s="520"/>
      <c r="E27" s="517"/>
      <c r="F27" s="236" t="str">
        <f>IF(IFERROR(INDEX('CFBG New Line Form'!$G$9:$EQ$105,MATCH(F14,'CFBG New Line Form'!$B$9:$B$105,0),MATCH(VLOOKUP(A27,MAPPING!$G$3:$J$131,4,0),'CFBG New Line Form'!$G$7:$EQ$7,0)),"")=0,"",IFERROR(INDEX('CFBG New Line Form'!$G$9:$EQ$105,MATCH(F14,'CFBG New Line Form'!$B$9:$B$105,0),MATCH(VLOOKUP(A27,MAPPING!$G$3:$J$131,4,0),'CFBG New Line Form'!$G$7:$EQ$7,0)),""))</f>
        <v/>
      </c>
      <c r="I27" s="520" t="s">
        <v>287</v>
      </c>
      <c r="J27" s="520"/>
      <c r="K27" s="520"/>
      <c r="L27" s="517"/>
      <c r="M27" s="236" t="str">
        <f>IF(IFERROR(INDEX('CFBG New Line Form'!$G$9:$EQ$105,MATCH(F14,'CFBG New Line Form'!$B$9:$B$105,0),MATCH(VLOOKUP(I27,MAPPING!$G$3:$J$131,4,0),'CFBG New Line Form'!$G$7:$EQ$7,0)),"")=0,"",IFERROR(INDEX('CFBG New Line Form'!$G$9:$EQ$105,MATCH(F14,'CFBG New Line Form'!$B$9:$B$105,0),MATCH(VLOOKUP(I27,MAPPING!$G$3:$J$131,4,0),'CFBG New Line Form'!$G$7:$EQ$7,0)),""))</f>
        <v/>
      </c>
      <c r="N27" s="237"/>
      <c r="O27" s="235"/>
      <c r="S27" s="1"/>
      <c r="Z27" s="1"/>
    </row>
    <row r="28" spans="1:27" s="74" customFormat="1" ht="9" customHeight="1">
      <c r="A28" s="262"/>
      <c r="O28" s="235"/>
    </row>
    <row r="29" spans="1:27" s="78" customFormat="1" ht="12" customHeight="1">
      <c r="A29" s="262" t="s">
        <v>288</v>
      </c>
      <c r="D29" s="513" t="s">
        <v>289</v>
      </c>
      <c r="E29" s="512"/>
      <c r="F29" s="236" t="str">
        <f>IF(IFERROR(INDEX('CFBG New Line Form'!$G$9:$EQ$105,MATCH(F14,'CFBG New Line Form'!$B$9:$B$105,0),MATCH(VLOOKUP(D29,MAPPING!$G$3:$J$131,4,0),'CFBG New Line Form'!$G$7:$EQ$7,0)),"")=0,"",IFERROR(INDEX('CFBG New Line Form'!$G$9:$EQ$105,MATCH(F14,'CFBG New Line Form'!$B$9:$B$105,0),MATCH(VLOOKUP(D29,MAPPING!$G$3:$J$131,4,0),'CFBG New Line Form'!$G$7:$EQ$7,0)),""))</f>
        <v/>
      </c>
      <c r="G29" s="511" t="s">
        <v>290</v>
      </c>
      <c r="H29" s="512"/>
      <c r="I29" s="514" t="str">
        <f>IF(IFERROR(INDEX('CFBG New Line Form'!$G$9:$EQ$105,MATCH(F14,'CFBG New Line Form'!$B$9:$B$105,0),MATCH(VLOOKUP(G29,MAPPING!$G$3:$J$131,4,0),'CFBG New Line Form'!$G$7:$EQ$7,0)),"")=0,"",IFERROR(INDEX('CFBG New Line Form'!$G$9:$EQ$105,MATCH(F14,'CFBG New Line Form'!$B$9:$B$105,0),MATCH(VLOOKUP(G29,MAPPING!$G$3:$J$131,4,0),'CFBG New Line Form'!$G$7:$EQ$7,0)),""))</f>
        <v/>
      </c>
      <c r="J29" s="515"/>
      <c r="K29" s="513" t="s">
        <v>291</v>
      </c>
      <c r="L29" s="512"/>
      <c r="M29" s="236" t="str">
        <f>IF(IFERROR(INDEX('CFBG New Line Form'!$G$9:$EQ$105,MATCH(F14,'CFBG New Line Form'!$B$9:$B$105,0),MATCH(VLOOKUP(K29,MAPPING!$G$3:$J$131,4,0),'CFBG New Line Form'!$G$7:$EQ$7,0)),"")=0,"",IFERROR(INDEX('CFBG New Line Form'!$G$9:$EQ$105,MATCH(F14,'CFBG New Line Form'!$B$9:$B$105,0),MATCH(VLOOKUP(K29,MAPPING!$G$3:$J$131,4,0),'CFBG New Line Form'!$G$7:$EQ$7,0)),""))</f>
        <v/>
      </c>
      <c r="N29" s="237"/>
      <c r="O29" s="264"/>
      <c r="S29" s="1"/>
      <c r="V29" s="1"/>
      <c r="Z29" s="1"/>
    </row>
    <row r="30" spans="1:27" s="74" customFormat="1" ht="9" customHeight="1">
      <c r="A30" s="262"/>
      <c r="D30" s="265"/>
      <c r="E30" s="265"/>
      <c r="G30" s="266"/>
      <c r="H30" s="267"/>
      <c r="K30" s="265"/>
      <c r="L30" s="265"/>
      <c r="M30" s="237"/>
      <c r="N30" s="237"/>
      <c r="O30" s="235"/>
    </row>
    <row r="31" spans="1:27" s="74" customFormat="1" ht="12" customHeight="1">
      <c r="A31" s="262" t="s">
        <v>292</v>
      </c>
      <c r="D31" s="513" t="s">
        <v>289</v>
      </c>
      <c r="E31" s="512"/>
      <c r="F31" s="236" t="str">
        <f>IF(IFERROR(INDEX('CFBG New Line Form'!$G$9:$EQ$105,MATCH(F14,'CFBG New Line Form'!$B$9:$B$105,0),MATCH(VLOOKUP(D31,MAPPING!$G$3:$J$131,4,0),'CFBG New Line Form'!$G$7:$EQ$7,0)),"")=0,"",IFERROR(INDEX('CFBG New Line Form'!$G$9:$EQ$105,MATCH(F14,'CFBG New Line Form'!$B$9:$B$105,0),MATCH(VLOOKUP(D31,MAPPING!$G$3:$J$131,4,0),'CFBG New Line Form'!$G$7:$EQ$7,0)),""))</f>
        <v/>
      </c>
      <c r="G31" s="511" t="s">
        <v>290</v>
      </c>
      <c r="H31" s="512"/>
      <c r="I31" s="514" t="str">
        <f>IF(IFERROR(INDEX('CFBG New Line Form'!$G$9:$EQ$105,MATCH(F14,'CFBG New Line Form'!$B$9:$B$105,0),MATCH(VLOOKUP(G31,MAPPING!$G$3:$J$131,4,0),'CFBG New Line Form'!$G$7:$EQ$7,0)),"")=0,"",IFERROR(INDEX('CFBG New Line Form'!$G$9:$EQ$105,MATCH(F14,'CFBG New Line Form'!$B$9:$B$105,0),MATCH(VLOOKUP(G31,MAPPING!$G$3:$J$131,4,0),'CFBG New Line Form'!$G$7:$EQ$7,0)),""))</f>
        <v/>
      </c>
      <c r="J31" s="515"/>
      <c r="K31" s="518" t="s">
        <v>291</v>
      </c>
      <c r="L31" s="519"/>
      <c r="M31" s="236" t="str">
        <f>IF(IFERROR(INDEX('CFBG New Line Form'!$G$9:$EQ$105,MATCH(F14,'CFBG New Line Form'!$B$9:$B$105,0),MATCH(VLOOKUP(K31,MAPPING!$G$3:$J$131,4,0),'CFBG New Line Form'!$G$7:$EQ$7,0)),"")=0,"",IFERROR(INDEX('CFBG New Line Form'!$G$9:$EQ$105,MATCH(F14,'CFBG New Line Form'!$B$9:$B$105,0),MATCH(VLOOKUP(K31,MAPPING!$G$3:$J$131,4,0),'CFBG New Line Form'!$G$7:$EQ$7,0)),""))</f>
        <v/>
      </c>
      <c r="N31" s="237"/>
      <c r="O31" s="235"/>
      <c r="S31" s="1"/>
      <c r="V31" s="1"/>
      <c r="Z31" s="1"/>
    </row>
    <row r="32" spans="1:27" s="74" customFormat="1" ht="12" customHeight="1">
      <c r="A32" s="232"/>
      <c r="O32" s="235"/>
    </row>
    <row r="33" spans="1:26" s="78" customFormat="1" ht="9.75" customHeight="1">
      <c r="A33" s="268"/>
      <c r="B33" s="50"/>
      <c r="C33" s="50"/>
      <c r="D33" s="50"/>
      <c r="E33" s="50"/>
      <c r="F33" s="50"/>
      <c r="G33" s="50"/>
      <c r="H33" s="50"/>
      <c r="I33" s="50"/>
      <c r="J33" s="50"/>
      <c r="K33" s="50"/>
      <c r="L33" s="50"/>
      <c r="M33" s="50"/>
      <c r="N33" s="50"/>
      <c r="O33" s="269"/>
    </row>
    <row r="34" spans="1:26" s="77" customFormat="1" ht="11.25" customHeight="1">
      <c r="B34" s="513" t="s">
        <v>293</v>
      </c>
      <c r="C34" s="513"/>
      <c r="D34" s="513"/>
      <c r="E34" s="78"/>
      <c r="G34" s="513" t="s">
        <v>294</v>
      </c>
      <c r="H34" s="513"/>
      <c r="I34" s="513"/>
      <c r="J34" s="513"/>
      <c r="K34" s="513" t="s">
        <v>295</v>
      </c>
      <c r="L34" s="513"/>
      <c r="M34" s="513"/>
      <c r="N34" s="263"/>
      <c r="O34" s="270"/>
    </row>
    <row r="35" spans="1:26" s="71" customFormat="1" ht="11.25" customHeight="1">
      <c r="A35" s="77"/>
      <c r="B35" s="510" t="s">
        <v>296</v>
      </c>
      <c r="C35" s="510"/>
      <c r="D35" s="510"/>
      <c r="E35" s="77"/>
      <c r="F35" s="77"/>
      <c r="G35" s="510" t="s">
        <v>297</v>
      </c>
      <c r="H35" s="510"/>
      <c r="I35" s="510"/>
      <c r="J35" s="77"/>
      <c r="K35" s="510" t="s">
        <v>297</v>
      </c>
      <c r="L35" s="510"/>
      <c r="M35" s="510"/>
      <c r="N35" s="271"/>
      <c r="O35" s="270"/>
    </row>
    <row r="36" spans="1:26" s="71" customFormat="1" ht="11.25" customHeight="1">
      <c r="A36" s="272"/>
      <c r="B36" s="77"/>
      <c r="C36" s="77"/>
      <c r="D36" s="77"/>
      <c r="E36" s="77"/>
      <c r="F36" s="77"/>
      <c r="G36" s="77"/>
      <c r="H36" s="77"/>
      <c r="I36" s="77"/>
      <c r="J36" s="77"/>
      <c r="K36" s="77"/>
      <c r="L36" s="77"/>
      <c r="M36" s="77"/>
      <c r="N36" s="77"/>
      <c r="O36" s="270"/>
    </row>
    <row r="37" spans="1:26" s="71" customFormat="1" ht="11.25" customHeight="1">
      <c r="A37" s="272"/>
      <c r="B37" s="266" t="s">
        <v>298</v>
      </c>
      <c r="C37" s="266"/>
      <c r="D37" s="273" t="str">
        <f>IF(IFERROR(INDEX('CFBG New Line Form'!$G$9:$EQ$105,MATCH(F14,'CFBG New Line Form'!$B$9:$B$105,0),MATCH(VLOOKUP(B37,MAPPING!$G$3:$J$131,4,0),'CFBG New Line Form'!$G$7:$EQ$7,0)),"")=0,"",IFERROR(INDEX('CFBG New Line Form'!$G$9:$EQ$105,MATCH(F14,'CFBG New Line Form'!$B$9:$B$105,0),MATCH(VLOOKUP(B37,MAPPING!$G$3:$J$131,4,0),'CFBG New Line Form'!$G$7:$EQ$7,0)),""))</f>
        <v/>
      </c>
      <c r="E37" s="274"/>
      <c r="F37" s="77"/>
      <c r="G37" s="531" t="s">
        <v>299</v>
      </c>
      <c r="H37" s="532"/>
      <c r="I37" s="585" t="str">
        <f>IF(IFERROR(INDEX('CFBG New Line Form'!$G$9:$EQ$105,MATCH(F14,'CFBG New Line Form'!$B$9:$B$105,0),MATCH(VLOOKUP(G37,MAPPING!$G$3:$J$131,4,0),'CFBG New Line Form'!$G$7:$EQ$7,0)),"")=0,"",IFERROR(INDEX('CFBG New Line Form'!$G$9:$EQ$105,MATCH(F14,'CFBG New Line Form'!$B$9:$B$105,0),MATCH(VLOOKUP(G37,MAPPING!$G$3:$J$131,4,0),'CFBG New Line Form'!$G$7:$EQ$7,0)),""))</f>
        <v/>
      </c>
      <c r="J37" s="586"/>
      <c r="K37" s="531" t="s">
        <v>300</v>
      </c>
      <c r="L37" s="532"/>
      <c r="M37" s="275" t="str">
        <f>IF(IFERROR(INDEX('CFBG New Line Form'!$G$9:$EQ$105,MATCH(F14,'CFBG New Line Form'!$B$9:$B$105,0),MATCH(VLOOKUP(K37,MAPPING!$G$3:$J$131,4,0),'CFBG New Line Form'!$G$7:$EQ$7,0)),"")=0,"",IFERROR(INDEX('CFBG New Line Form'!$G$9:$EQ$105,MATCH(F14,'CFBG New Line Form'!$B$9:$B$105,0),MATCH(VLOOKUP(K37,MAPPING!$G$3:$J$131,4,0),'CFBG New Line Form'!$G$7:$EQ$7,0)),""))</f>
        <v/>
      </c>
      <c r="N37" s="276"/>
      <c r="O37" s="270"/>
      <c r="Q37" s="1"/>
      <c r="V37" s="1"/>
      <c r="Z37" s="1"/>
    </row>
    <row r="38" spans="1:26" s="71" customFormat="1" ht="11.25" customHeight="1">
      <c r="A38" s="272"/>
      <c r="B38" s="64"/>
      <c r="C38" s="64"/>
      <c r="D38" s="277"/>
      <c r="E38" s="278"/>
      <c r="F38" s="77"/>
      <c r="G38" s="531" t="s">
        <v>301</v>
      </c>
      <c r="H38" s="532"/>
      <c r="I38" s="585" t="str">
        <f>IF(IFERROR(INDEX('CFBG New Line Form'!$G$9:$EQ$105,MATCH(F14,'CFBG New Line Form'!$B$9:$B$105,0),MATCH(VLOOKUP(G38,MAPPING!$G$3:$J$131,4,0),'CFBG New Line Form'!$G$7:$EQ$7,0)),"")=0,"",IFERROR(INDEX('CFBG New Line Form'!$G$9:$EQ$105,MATCH(F14,'CFBG New Line Form'!$B$9:$B$105,0),MATCH(VLOOKUP(G38,MAPPING!$G$3:$J$131,4,0),'CFBG New Line Form'!$G$7:$EQ$7,0)),""))</f>
        <v/>
      </c>
      <c r="J38" s="586"/>
      <c r="K38" s="531" t="s">
        <v>302</v>
      </c>
      <c r="L38" s="532"/>
      <c r="M38" s="275" t="str">
        <f>IF(IFERROR(INDEX('CFBG New Line Form'!$G$9:$EQ$105,MATCH(F14,'CFBG New Line Form'!$B$9:$B$105,0),MATCH(VLOOKUP(K38,MAPPING!$G$3:$J$131,4,0),'CFBG New Line Form'!$G$7:$EQ$7,0)),"")=0,"",IFERROR(INDEX('CFBG New Line Form'!$G$9:$EQ$105,MATCH(F14,'CFBG New Line Form'!$B$9:$B$105,0),MATCH(VLOOKUP(K38,MAPPING!$G$3:$J$131,4,0),'CFBG New Line Form'!$G$7:$EQ$7,0)),""))</f>
        <v/>
      </c>
      <c r="N38" s="276"/>
      <c r="O38" s="270"/>
      <c r="V38" s="1"/>
      <c r="Z38" s="1"/>
    </row>
    <row r="39" spans="1:26" s="71" customFormat="1" ht="11.25" customHeight="1">
      <c r="A39" s="272"/>
      <c r="B39" s="266"/>
      <c r="C39" s="266"/>
      <c r="D39" s="279"/>
      <c r="E39" s="279"/>
      <c r="F39" s="77"/>
      <c r="G39" s="266"/>
      <c r="H39" s="266"/>
      <c r="I39" s="255"/>
      <c r="J39" s="78"/>
      <c r="K39" s="531" t="s">
        <v>303</v>
      </c>
      <c r="L39" s="532"/>
      <c r="M39" s="275" t="str">
        <f>IF(IFERROR(INDEX('CFBG New Line Form'!$G$9:$EQ$105,MATCH(F14,'CFBG New Line Form'!$B$9:$B$105,0),MATCH(VLOOKUP(K39,MAPPING!$G$3:$J$131,4,0),'CFBG New Line Form'!$G$7:$EQ$7,0)),"")=0,"",IFERROR(INDEX('CFBG New Line Form'!$G$9:$EQ$105,MATCH(F14,'CFBG New Line Form'!$B$9:$B$105,0),MATCH(VLOOKUP(K39,MAPPING!$G$3:$J$131,4,0),'CFBG New Line Form'!$G$7:$EQ$7,0)),""))</f>
        <v/>
      </c>
      <c r="N39" s="276"/>
      <c r="O39" s="270"/>
      <c r="Z39" s="1"/>
    </row>
    <row r="40" spans="1:26" s="71" customFormat="1" ht="11.25" customHeight="1">
      <c r="A40" s="232"/>
      <c r="B40" s="266" t="s">
        <v>304</v>
      </c>
      <c r="C40" s="266"/>
      <c r="D40" s="583" t="str">
        <f>IF(IFERROR(INDEX('CFBG New Line Form'!$G$9:$EQ$105,MATCH(F14,'CFBG New Line Form'!$B$9:$B$105,0),MATCH(VLOOKUP(B40,MAPPING!$G$3:$J$131,4,0),'CFBG New Line Form'!$G$7:$EQ$7,0)),"")=0,"",IFERROR(INDEX('CFBG New Line Form'!$G$9:$EQ$105,MATCH(F14,'CFBG New Line Form'!$B$9:$B$105,0),MATCH(VLOOKUP(B40,MAPPING!$G$3:$J$131,4,0),'CFBG New Line Form'!$G$7:$EQ$7,0)),""))</f>
        <v/>
      </c>
      <c r="E40" s="584"/>
      <c r="F40" s="64"/>
      <c r="G40" s="266"/>
      <c r="H40" s="266"/>
      <c r="I40" s="255"/>
      <c r="J40" s="531" t="s">
        <v>305</v>
      </c>
      <c r="K40" s="531"/>
      <c r="L40" s="532"/>
      <c r="M40" s="275" t="str">
        <f>IF(IFERROR(INDEX('CFBG New Line Form'!$G$9:$EQ$105,MATCH(F14,'CFBG New Line Form'!$B$9:$B$105,0),MATCH(VLOOKUP(J40,MAPPING!$G$3:$J$131,4,0),'CFBG New Line Form'!$G$7:$EQ$7,0)),"")=0,"",IFERROR(INDEX('CFBG New Line Form'!$G$9:$EQ$105,MATCH(F14,'CFBG New Line Form'!$B$9:$B$105,0),MATCH(VLOOKUP(J40,MAPPING!$G$3:$J$131,4,0),'CFBG New Line Form'!$G$7:$EQ$7,0)),""))</f>
        <v/>
      </c>
      <c r="N40" s="276"/>
      <c r="O40" s="270"/>
      <c r="Q40" s="1"/>
      <c r="Z40" s="1"/>
    </row>
    <row r="41" spans="1:26" s="71" customFormat="1" ht="11.25" customHeight="1">
      <c r="A41" s="232"/>
      <c r="B41" s="266"/>
      <c r="C41" s="266"/>
      <c r="D41" s="280"/>
      <c r="E41" s="280"/>
      <c r="F41" s="281"/>
      <c r="G41" s="77"/>
      <c r="H41" s="77"/>
      <c r="I41" s="77"/>
      <c r="J41" s="77"/>
      <c r="K41" s="531" t="s">
        <v>306</v>
      </c>
      <c r="L41" s="532"/>
      <c r="M41" s="275" t="str">
        <f>IF(IFERROR(INDEX('CFBG New Line Form'!$G$9:$EQ$105,MATCH(F14,'CFBG New Line Form'!$B$9:$B$105,0),MATCH(VLOOKUP(K41,MAPPING!$G$3:$J$131,4,0),'CFBG New Line Form'!$G$7:$EQ$7,0)),"")=0,"",IFERROR(INDEX('CFBG New Line Form'!$G$9:$EQ$105,MATCH(F14,'CFBG New Line Form'!$B$9:$B$105,0),MATCH(VLOOKUP(K41,MAPPING!$G$3:$J$131,4,0),'CFBG New Line Form'!$G$7:$EQ$7,0)),""))</f>
        <v/>
      </c>
      <c r="N41" s="276"/>
      <c r="O41" s="270"/>
      <c r="Z41" s="1"/>
    </row>
    <row r="42" spans="1:26" s="71" customFormat="1" ht="11.25" customHeight="1">
      <c r="A42" s="232"/>
      <c r="B42" s="266"/>
      <c r="C42" s="266"/>
      <c r="D42" s="280"/>
      <c r="E42" s="280"/>
      <c r="F42" s="77"/>
      <c r="G42" s="77"/>
      <c r="H42" s="77"/>
      <c r="I42" s="77"/>
      <c r="J42" s="77"/>
      <c r="K42" s="531" t="s">
        <v>307</v>
      </c>
      <c r="L42" s="532"/>
      <c r="M42" s="275" t="str">
        <f>IF(IFERROR(INDEX('CFBG New Line Form'!$G$9:$EQ$105,MATCH(F14,'CFBG New Line Form'!$B$9:$B$105,0),MATCH(VLOOKUP(K42,MAPPING!$G$3:$J$131,4,0),'CFBG New Line Form'!$G$7:$EQ$7,0)),"")=0,"",IFERROR(INDEX('CFBG New Line Form'!$G$9:$EQ$105,MATCH(F14,'CFBG New Line Form'!$B$9:$B$105,0),MATCH(VLOOKUP(K42,MAPPING!$G$3:$J$131,4,0),'CFBG New Line Form'!$G$7:$EQ$7,0)),""))</f>
        <v/>
      </c>
      <c r="N42" s="276"/>
      <c r="O42" s="270"/>
      <c r="Z42" s="1"/>
    </row>
    <row r="43" spans="1:26" s="71" customFormat="1" ht="11.25" customHeight="1">
      <c r="A43" s="232"/>
      <c r="B43" s="266"/>
      <c r="C43" s="266"/>
      <c r="D43" s="280"/>
      <c r="E43" s="280"/>
      <c r="F43" s="77"/>
      <c r="G43" s="77"/>
      <c r="H43" s="77"/>
      <c r="I43" s="77"/>
      <c r="J43" s="77"/>
      <c r="K43" s="531" t="s">
        <v>308</v>
      </c>
      <c r="L43" s="532"/>
      <c r="M43" s="275" t="str">
        <f>IF(IFERROR(INDEX('CFBG New Line Form'!$G$9:$EQ$105,MATCH(F14,'CFBG New Line Form'!$B$9:$B$105,0),MATCH(VLOOKUP(K43,MAPPING!$G$3:$J$131,4,0),'CFBG New Line Form'!$G$7:$EQ$7,0)),"")=0,"",IFERROR(INDEX('CFBG New Line Form'!$G$9:$EQ$105,MATCH(F14,'CFBG New Line Form'!$B$9:$B$105,0),MATCH(VLOOKUP(K43,MAPPING!$G$3:$J$131,4,0),'CFBG New Line Form'!$G$7:$EQ$7,0)),""))</f>
        <v/>
      </c>
      <c r="N43" s="276"/>
      <c r="O43" s="270"/>
      <c r="Z43" s="1"/>
    </row>
    <row r="44" spans="1:26" s="71" customFormat="1" ht="11.25" customHeight="1" thickBot="1">
      <c r="A44" s="282"/>
      <c r="B44" s="283"/>
      <c r="C44" s="283"/>
      <c r="D44" s="280"/>
      <c r="E44" s="280"/>
      <c r="F44" s="77"/>
      <c r="G44" s="77"/>
      <c r="H44" s="77"/>
      <c r="I44" s="77"/>
      <c r="J44" s="77"/>
      <c r="K44" s="77"/>
      <c r="L44" s="77"/>
      <c r="M44" s="284"/>
      <c r="N44" s="284"/>
      <c r="O44" s="270"/>
    </row>
    <row r="45" spans="1:26" s="78" customFormat="1" ht="15" customHeight="1">
      <c r="A45" s="285" t="s">
        <v>309</v>
      </c>
      <c r="B45" s="286"/>
      <c r="C45" s="286"/>
      <c r="D45" s="286"/>
      <c r="E45" s="286"/>
      <c r="F45" s="286"/>
      <c r="G45" s="287"/>
      <c r="H45" s="287"/>
      <c r="I45" s="288"/>
      <c r="J45" s="288"/>
      <c r="K45" s="288"/>
      <c r="L45" s="288"/>
      <c r="M45" s="288"/>
      <c r="N45" s="288"/>
      <c r="O45" s="289"/>
    </row>
    <row r="46" spans="1:26" s="78" customFormat="1" ht="15" customHeight="1">
      <c r="A46" s="290" t="s">
        <v>310</v>
      </c>
      <c r="B46" s="291"/>
      <c r="C46" s="291"/>
      <c r="D46" s="291"/>
      <c r="E46" s="291"/>
      <c r="F46" s="291" t="s">
        <v>311</v>
      </c>
      <c r="G46" s="291"/>
      <c r="H46" s="291"/>
      <c r="I46" s="292"/>
      <c r="J46" s="293"/>
      <c r="K46" s="292"/>
      <c r="L46" s="292"/>
      <c r="M46" s="292"/>
      <c r="N46" s="292"/>
      <c r="O46" s="294"/>
    </row>
    <row r="47" spans="1:26" s="78" customFormat="1" ht="15" customHeight="1">
      <c r="A47" s="290" t="s">
        <v>312</v>
      </c>
      <c r="B47" s="291"/>
      <c r="C47" s="291"/>
      <c r="D47" s="291"/>
      <c r="E47" s="291"/>
      <c r="F47" s="291" t="s">
        <v>313</v>
      </c>
      <c r="G47" s="291"/>
      <c r="H47" s="291"/>
      <c r="I47" s="292"/>
      <c r="J47" s="293"/>
      <c r="K47" s="292"/>
      <c r="L47" s="292"/>
      <c r="M47" s="292"/>
      <c r="N47" s="292"/>
      <c r="O47" s="294"/>
    </row>
    <row r="48" spans="1:26" s="78" customFormat="1" ht="15" customHeight="1">
      <c r="A48" s="290" t="s">
        <v>314</v>
      </c>
      <c r="B48" s="291"/>
      <c r="C48" s="291"/>
      <c r="D48" s="291"/>
      <c r="E48" s="291"/>
      <c r="F48" s="291" t="s">
        <v>315</v>
      </c>
      <c r="G48" s="291"/>
      <c r="H48" s="291"/>
      <c r="I48" s="292"/>
      <c r="J48" s="295"/>
      <c r="K48" s="295"/>
      <c r="L48" s="295"/>
      <c r="M48" s="295"/>
      <c r="N48" s="295"/>
      <c r="O48" s="296"/>
    </row>
    <row r="49" spans="1:15" s="78" customFormat="1" ht="12" customHeight="1">
      <c r="A49" s="297" t="s">
        <v>316</v>
      </c>
      <c r="B49" s="298"/>
      <c r="C49" s="298"/>
      <c r="D49" s="298"/>
      <c r="E49" s="298"/>
      <c r="F49" s="298"/>
      <c r="G49" s="298"/>
      <c r="H49" s="298"/>
      <c r="I49" s="298"/>
      <c r="J49" s="298"/>
      <c r="K49" s="298"/>
      <c r="L49" s="298"/>
      <c r="M49" s="298"/>
      <c r="N49" s="298"/>
      <c r="O49" s="299"/>
    </row>
    <row r="50" spans="1:15" s="78" customFormat="1" ht="12" customHeight="1" thickBot="1">
      <c r="A50" s="300" t="s">
        <v>317</v>
      </c>
      <c r="B50" s="301"/>
      <c r="C50" s="301"/>
      <c r="D50" s="301"/>
      <c r="E50" s="301"/>
      <c r="F50" s="301"/>
      <c r="G50" s="301"/>
      <c r="H50" s="301"/>
      <c r="I50" s="301"/>
      <c r="J50" s="301"/>
      <c r="K50" s="301"/>
      <c r="L50" s="301"/>
      <c r="M50" s="301"/>
      <c r="N50" s="301"/>
      <c r="O50" s="302"/>
    </row>
    <row r="51" spans="1:15" s="78" customFormat="1" ht="12" customHeight="1" thickBot="1">
      <c r="A51" s="303"/>
      <c r="B51" s="304"/>
      <c r="C51" s="304"/>
      <c r="D51" s="304"/>
      <c r="E51" s="304"/>
      <c r="F51" s="304"/>
      <c r="G51" s="304"/>
      <c r="H51" s="304"/>
      <c r="I51" s="304"/>
      <c r="J51" s="304"/>
      <c r="K51" s="304"/>
      <c r="L51" s="304"/>
      <c r="M51" s="304"/>
      <c r="N51" s="304"/>
      <c r="O51" s="305"/>
    </row>
    <row r="52" spans="1:15" s="78" customFormat="1" ht="15" customHeight="1">
      <c r="A52" s="306" t="s">
        <v>318</v>
      </c>
      <c r="B52" s="287"/>
      <c r="C52" s="287"/>
      <c r="D52" s="287"/>
      <c r="E52" s="287"/>
      <c r="F52" s="287"/>
      <c r="G52" s="287"/>
      <c r="H52" s="287"/>
      <c r="I52" s="288"/>
      <c r="J52" s="307"/>
      <c r="K52" s="307"/>
      <c r="L52" s="307"/>
      <c r="M52" s="307"/>
      <c r="N52" s="307"/>
      <c r="O52" s="308"/>
    </row>
    <row r="53" spans="1:15" s="78" customFormat="1" ht="15" customHeight="1">
      <c r="A53" s="290" t="s">
        <v>319</v>
      </c>
      <c r="B53" s="291"/>
      <c r="C53" s="291"/>
      <c r="D53" s="291"/>
      <c r="E53" s="291"/>
      <c r="F53" s="291"/>
      <c r="G53" s="291"/>
      <c r="H53" s="291"/>
      <c r="I53" s="292"/>
      <c r="J53" s="295"/>
      <c r="K53" s="295"/>
      <c r="L53" s="295"/>
      <c r="M53" s="295"/>
      <c r="N53" s="295"/>
      <c r="O53" s="296"/>
    </row>
    <row r="54" spans="1:15" s="78" customFormat="1" ht="15" customHeight="1">
      <c r="A54" s="290" t="s">
        <v>320</v>
      </c>
      <c r="B54" s="291"/>
      <c r="C54" s="291"/>
      <c r="D54" s="291"/>
      <c r="E54" s="291"/>
      <c r="F54" s="291"/>
      <c r="G54" s="291"/>
      <c r="H54" s="291"/>
      <c r="I54" s="292"/>
      <c r="J54" s="295"/>
      <c r="K54" s="295"/>
      <c r="L54" s="295"/>
      <c r="M54" s="295"/>
      <c r="N54" s="295"/>
      <c r="O54" s="296"/>
    </row>
    <row r="55" spans="1:15" s="78" customFormat="1" ht="15" customHeight="1">
      <c r="A55" s="290" t="s">
        <v>321</v>
      </c>
      <c r="B55" s="291"/>
      <c r="C55" s="291"/>
      <c r="D55" s="291"/>
      <c r="E55" s="291"/>
      <c r="F55" s="291"/>
      <c r="G55" s="291"/>
      <c r="H55" s="291"/>
      <c r="I55" s="292"/>
      <c r="J55" s="295"/>
      <c r="K55" s="295"/>
      <c r="L55" s="295"/>
      <c r="M55" s="295"/>
      <c r="N55" s="295"/>
      <c r="O55" s="296"/>
    </row>
    <row r="56" spans="1:15" s="78" customFormat="1" ht="15" customHeight="1">
      <c r="A56" s="290" t="s">
        <v>322</v>
      </c>
      <c r="B56" s="291"/>
      <c r="C56" s="291"/>
      <c r="D56" s="291"/>
      <c r="E56" s="291"/>
      <c r="F56" s="291"/>
      <c r="G56" s="291"/>
      <c r="H56" s="291"/>
      <c r="I56" s="292"/>
      <c r="J56" s="295"/>
      <c r="K56" s="295"/>
      <c r="L56" s="295"/>
      <c r="M56" s="295"/>
      <c r="N56" s="295"/>
      <c r="O56" s="296"/>
    </row>
    <row r="57" spans="1:15" s="78" customFormat="1" ht="15" customHeight="1">
      <c r="A57" s="290" t="s">
        <v>323</v>
      </c>
      <c r="B57" s="291"/>
      <c r="C57" s="291"/>
      <c r="D57" s="291"/>
      <c r="E57" s="291"/>
      <c r="F57" s="291"/>
      <c r="G57" s="291"/>
      <c r="H57" s="291"/>
      <c r="I57" s="292"/>
      <c r="J57" s="295"/>
      <c r="K57" s="295"/>
      <c r="L57" s="295"/>
      <c r="M57" s="295"/>
      <c r="N57" s="295"/>
      <c r="O57" s="296"/>
    </row>
    <row r="58" spans="1:15" s="78" customFormat="1" ht="15" customHeight="1">
      <c r="A58" s="290" t="s">
        <v>324</v>
      </c>
      <c r="B58" s="291"/>
      <c r="C58" s="291"/>
      <c r="D58" s="291"/>
      <c r="E58" s="291"/>
      <c r="F58" s="291"/>
      <c r="G58" s="291"/>
      <c r="H58" s="291"/>
      <c r="I58" s="292"/>
      <c r="J58" s="295"/>
      <c r="K58" s="295"/>
      <c r="L58" s="295"/>
      <c r="M58" s="295"/>
      <c r="N58" s="295"/>
      <c r="O58" s="296"/>
    </row>
    <row r="59" spans="1:15" s="78" customFormat="1" ht="15" customHeight="1" thickBot="1">
      <c r="A59" s="309" t="s">
        <v>325</v>
      </c>
      <c r="B59" s="310"/>
      <c r="C59" s="310"/>
      <c r="D59" s="310"/>
      <c r="E59" s="310"/>
      <c r="F59" s="310"/>
      <c r="G59" s="310"/>
      <c r="H59" s="310"/>
      <c r="I59" s="311"/>
      <c r="J59" s="312"/>
      <c r="K59" s="312"/>
      <c r="L59" s="312"/>
      <c r="M59" s="312"/>
      <c r="N59" s="312"/>
      <c r="O59" s="313"/>
    </row>
    <row r="60" spans="1:15" s="71" customFormat="1" ht="9" customHeight="1" thickBot="1">
      <c r="A60" s="314"/>
      <c r="B60" s="314"/>
      <c r="C60" s="314"/>
      <c r="D60" s="314"/>
      <c r="E60" s="314"/>
      <c r="F60" s="314"/>
      <c r="G60" s="314"/>
      <c r="H60" s="314"/>
      <c r="I60" s="57"/>
      <c r="J60" s="315"/>
      <c r="K60" s="316"/>
      <c r="L60" s="316"/>
      <c r="M60" s="317"/>
      <c r="N60" s="317"/>
      <c r="O60" s="318"/>
    </row>
    <row r="61" spans="1:15" s="71" customFormat="1" ht="13.5" customHeight="1" thickBot="1">
      <c r="A61" s="580" t="s">
        <v>326</v>
      </c>
      <c r="B61" s="581"/>
      <c r="C61" s="581"/>
      <c r="D61" s="581"/>
      <c r="E61" s="581"/>
      <c r="F61" s="582"/>
      <c r="G61" s="319"/>
      <c r="H61" s="525" t="s">
        <v>327</v>
      </c>
      <c r="I61" s="526"/>
      <c r="J61" s="527"/>
      <c r="K61" s="570"/>
      <c r="L61" s="571"/>
      <c r="M61" s="571"/>
      <c r="N61" s="572"/>
      <c r="O61" s="270"/>
    </row>
    <row r="62" spans="1:15" s="71" customFormat="1" ht="13.5" customHeight="1" thickBot="1">
      <c r="A62" s="81"/>
      <c r="B62"/>
      <c r="C62"/>
      <c r="D62"/>
      <c r="E62"/>
      <c r="F62" s="320"/>
      <c r="G62"/>
      <c r="H62" s="522" t="s">
        <v>328</v>
      </c>
      <c r="I62" s="523"/>
      <c r="J62" s="524"/>
      <c r="K62" s="533"/>
      <c r="L62" s="534"/>
      <c r="M62" s="534"/>
      <c r="N62" s="535"/>
      <c r="O62" s="235"/>
    </row>
    <row r="63" spans="1:15" s="71" customFormat="1" ht="13.5" customHeight="1" thickBot="1">
      <c r="A63" s="577" t="s">
        <v>329</v>
      </c>
      <c r="B63" s="578"/>
      <c r="C63" s="579"/>
      <c r="D63" s="571"/>
      <c r="E63" s="571"/>
      <c r="F63" s="572"/>
      <c r="G63"/>
      <c r="H63" s="63"/>
      <c r="I63" s="265"/>
      <c r="J63" s="321"/>
      <c r="K63" s="276"/>
      <c r="L63" s="276"/>
      <c r="M63" s="263"/>
      <c r="N63" s="263"/>
      <c r="O63" s="235"/>
    </row>
    <row r="64" spans="1:15" s="76" customFormat="1" ht="13.5" customHeight="1">
      <c r="A64" s="547" t="s">
        <v>330</v>
      </c>
      <c r="B64" s="548"/>
      <c r="C64" s="573"/>
      <c r="D64" s="574"/>
      <c r="E64" s="574"/>
      <c r="F64" s="575"/>
      <c r="G64"/>
      <c r="H64" s="525" t="s">
        <v>331</v>
      </c>
      <c r="I64" s="526"/>
      <c r="J64" s="527"/>
      <c r="K64" s="570"/>
      <c r="L64" s="571"/>
      <c r="M64" s="571"/>
      <c r="N64" s="572"/>
      <c r="O64" s="229"/>
    </row>
    <row r="65" spans="1:15" s="71" customFormat="1" ht="13.5" customHeight="1">
      <c r="A65" s="547" t="s">
        <v>332</v>
      </c>
      <c r="B65" s="548"/>
      <c r="C65" s="573"/>
      <c r="D65" s="574"/>
      <c r="E65" s="574"/>
      <c r="F65" s="575"/>
      <c r="G65"/>
      <c r="H65" s="528" t="s">
        <v>333</v>
      </c>
      <c r="I65" s="529"/>
      <c r="J65" s="530"/>
      <c r="K65" s="576"/>
      <c r="L65" s="574"/>
      <c r="M65" s="574"/>
      <c r="N65" s="575"/>
      <c r="O65" s="53"/>
    </row>
    <row r="66" spans="1:15" s="71" customFormat="1" ht="13.5" customHeight="1">
      <c r="A66" s="547" t="s">
        <v>334</v>
      </c>
      <c r="B66" s="548"/>
      <c r="C66" s="573"/>
      <c r="D66" s="574"/>
      <c r="E66" s="574"/>
      <c r="F66" s="575"/>
      <c r="G66"/>
      <c r="H66" s="528" t="s">
        <v>335</v>
      </c>
      <c r="I66" s="529"/>
      <c r="J66" s="530"/>
      <c r="K66" s="576"/>
      <c r="L66" s="574"/>
      <c r="M66" s="574"/>
      <c r="N66" s="575"/>
      <c r="O66" s="53"/>
    </row>
    <row r="67" spans="1:15" s="71" customFormat="1" ht="13.5" customHeight="1" thickBot="1">
      <c r="A67" s="547" t="s">
        <v>336</v>
      </c>
      <c r="B67" s="548"/>
      <c r="C67" s="549"/>
      <c r="D67" s="550"/>
      <c r="E67" s="550"/>
      <c r="F67" s="551"/>
      <c r="G67"/>
      <c r="H67" s="522" t="s">
        <v>337</v>
      </c>
      <c r="I67" s="523"/>
      <c r="J67" s="524"/>
      <c r="K67" s="533"/>
      <c r="L67" s="534"/>
      <c r="M67" s="534"/>
      <c r="N67" s="535"/>
      <c r="O67" s="53"/>
    </row>
    <row r="68" spans="1:15" s="71" customFormat="1" ht="13.5" customHeight="1" thickBot="1">
      <c r="A68" s="547" t="s">
        <v>338</v>
      </c>
      <c r="B68" s="548"/>
      <c r="C68" s="552"/>
      <c r="D68" s="553"/>
      <c r="E68" s="553"/>
      <c r="F68" s="554"/>
      <c r="G68"/>
      <c r="H68" s="63"/>
      <c r="I68" s="284"/>
      <c r="J68" s="284"/>
      <c r="K68" s="266"/>
      <c r="L68" s="266"/>
      <c r="M68" s="322"/>
      <c r="N68" s="322"/>
      <c r="O68" s="53"/>
    </row>
    <row r="69" spans="1:15" s="71" customFormat="1" ht="13.5" customHeight="1">
      <c r="A69" s="547" t="s">
        <v>339</v>
      </c>
      <c r="B69" s="548"/>
      <c r="C69" s="549"/>
      <c r="D69" s="550"/>
      <c r="E69" s="550"/>
      <c r="F69" s="551"/>
      <c r="G69"/>
      <c r="H69" s="525" t="s">
        <v>340</v>
      </c>
      <c r="I69" s="526"/>
      <c r="J69" s="527"/>
      <c r="K69" s="570"/>
      <c r="L69" s="571"/>
      <c r="M69" s="571"/>
      <c r="N69" s="572"/>
      <c r="O69" s="53"/>
    </row>
    <row r="70" spans="1:15" s="71" customFormat="1" ht="13.5" customHeight="1" thickBot="1">
      <c r="A70" s="547" t="s">
        <v>338</v>
      </c>
      <c r="B70" s="548"/>
      <c r="C70" s="552"/>
      <c r="D70" s="553"/>
      <c r="E70" s="553"/>
      <c r="F70" s="554"/>
      <c r="G70"/>
      <c r="H70" s="522" t="s">
        <v>341</v>
      </c>
      <c r="I70" s="523"/>
      <c r="J70" s="524"/>
      <c r="K70" s="545"/>
      <c r="L70" s="545"/>
      <c r="M70" s="545"/>
      <c r="N70" s="546"/>
      <c r="O70" s="53"/>
    </row>
    <row r="71" spans="1:15" s="71" customFormat="1" ht="13.5" customHeight="1" thickBot="1">
      <c r="A71" s="543" t="s">
        <v>342</v>
      </c>
      <c r="B71" s="544"/>
      <c r="C71" s="560"/>
      <c r="D71" s="534"/>
      <c r="E71" s="534"/>
      <c r="F71" s="535"/>
      <c r="G71"/>
      <c r="H71"/>
      <c r="I71" s="561"/>
      <c r="J71" s="561"/>
      <c r="K71" s="562"/>
      <c r="L71" s="428"/>
      <c r="M71" s="428"/>
      <c r="N71" s="428"/>
      <c r="O71" s="53"/>
    </row>
    <row r="72" spans="1:15" s="71" customFormat="1" ht="13.5" customHeight="1">
      <c r="A72" s="563" t="s">
        <v>343</v>
      </c>
      <c r="B72" s="564"/>
      <c r="C72" s="565"/>
      <c r="D72" s="566"/>
      <c r="E72" s="567"/>
      <c r="F72" s="568"/>
      <c r="G72" s="569"/>
      <c r="H72"/>
      <c r="I72" s="77"/>
      <c r="J72" s="77"/>
      <c r="K72" s="55"/>
      <c r="L72" s="55"/>
      <c r="M72"/>
      <c r="N72"/>
      <c r="O72" s="53"/>
    </row>
    <row r="73" spans="1:15" s="71" customFormat="1" ht="13.5" customHeight="1" thickBot="1">
      <c r="A73" s="536" t="s">
        <v>344</v>
      </c>
      <c r="B73" s="537"/>
      <c r="C73" s="537"/>
      <c r="D73" s="538"/>
      <c r="E73" s="539"/>
      <c r="F73" s="540"/>
      <c r="G73" s="541"/>
      <c r="H73" s="323"/>
      <c r="I73" s="324"/>
      <c r="J73" s="77"/>
      <c r="K73"/>
      <c r="L73"/>
      <c r="M73" s="542"/>
      <c r="N73" s="542"/>
      <c r="O73" s="53"/>
    </row>
    <row r="74" spans="1:15" s="71" customFormat="1" ht="17.25" customHeight="1" thickBot="1">
      <c r="A74" s="325" t="s">
        <v>345</v>
      </c>
      <c r="B74" s="326"/>
      <c r="C74" s="326"/>
      <c r="D74" s="327"/>
      <c r="E74" s="328"/>
      <c r="F74" s="329"/>
      <c r="G74" s="330"/>
      <c r="H74" s="330"/>
      <c r="I74" s="331"/>
      <c r="J74" s="331"/>
      <c r="K74" s="555" t="s">
        <v>346</v>
      </c>
      <c r="L74" s="556"/>
      <c r="M74" s="556"/>
      <c r="N74" s="557"/>
      <c r="O74" s="121"/>
    </row>
    <row r="75" spans="1:15" s="71" customFormat="1" ht="11.25" customHeight="1"/>
    <row r="76" spans="1:15" s="71" customFormat="1" ht="11.25" customHeight="1"/>
    <row r="77" spans="1:15" s="71" customFormat="1" ht="11.25" customHeight="1"/>
    <row r="78" spans="1:15" s="71" customFormat="1" ht="11.25" customHeight="1">
      <c r="A78" s="76"/>
      <c r="B78" s="76"/>
      <c r="C78" s="76"/>
      <c r="D78" s="76"/>
      <c r="E78" s="76"/>
      <c r="F78" s="76"/>
      <c r="G78" s="76"/>
      <c r="H78" s="76"/>
      <c r="I78" s="76"/>
      <c r="J78" s="76"/>
      <c r="K78" s="76"/>
      <c r="L78" s="76"/>
      <c r="M78" s="76"/>
      <c r="N78" s="76"/>
      <c r="O78" s="76"/>
    </row>
    <row r="79" spans="1:15" s="76" customFormat="1" ht="11.25" customHeight="1"/>
    <row r="80" spans="1:15" s="76" customFormat="1" ht="11.25" customHeight="1"/>
    <row r="81" spans="1:15" s="76" customFormat="1" ht="11.25" customHeight="1"/>
    <row r="82" spans="1:15" s="76" customFormat="1" ht="11.25" customHeight="1"/>
    <row r="83" spans="1:15" s="76" customFormat="1" ht="11.25" customHeight="1"/>
    <row r="84" spans="1:15" s="76" customFormat="1" ht="11.25" customHeight="1"/>
    <row r="85" spans="1:15" s="76" customFormat="1" ht="11.25" customHeight="1"/>
    <row r="86" spans="1:15" s="76" customFormat="1" ht="11.25" customHeight="1"/>
    <row r="87" spans="1:15" s="76" customFormat="1" ht="11.25" customHeight="1"/>
    <row r="88" spans="1:15" s="76" customFormat="1" ht="11.25" customHeight="1">
      <c r="A88" s="74"/>
      <c r="F88"/>
    </row>
    <row r="89" spans="1:15" s="76" customFormat="1" ht="11.25" customHeight="1">
      <c r="A89" s="75"/>
      <c r="B89" s="75"/>
      <c r="C89" s="75"/>
      <c r="D89" s="75"/>
      <c r="E89" s="75"/>
      <c r="F89" s="75"/>
      <c r="G89" s="75"/>
      <c r="H89" s="75"/>
      <c r="I89" s="75"/>
      <c r="J89" s="75"/>
      <c r="K89" s="75"/>
      <c r="L89" s="75"/>
      <c r="M89" s="75"/>
      <c r="N89" s="75"/>
      <c r="O89" s="75"/>
    </row>
    <row r="90" spans="1:15" s="75" customFormat="1" ht="14.25" customHeight="1">
      <c r="A90" s="74"/>
      <c r="B90" s="74"/>
      <c r="C90" s="74"/>
      <c r="D90" s="74"/>
      <c r="E90" s="74"/>
      <c r="F90" s="74"/>
      <c r="G90" s="74"/>
      <c r="H90" s="74"/>
      <c r="I90" s="74"/>
      <c r="J90" s="74"/>
      <c r="K90" s="74"/>
      <c r="L90" s="74"/>
      <c r="O90" s="74"/>
    </row>
    <row r="91" spans="1:15" s="74" customFormat="1" ht="12" customHeight="1">
      <c r="A91" s="73"/>
      <c r="B91" s="73"/>
      <c r="C91" s="73"/>
      <c r="D91" s="73"/>
      <c r="E91" s="73"/>
      <c r="F91" s="73"/>
      <c r="G91" s="73"/>
      <c r="H91" s="73"/>
      <c r="I91" s="73"/>
      <c r="J91" s="75"/>
      <c r="K91" s="75"/>
      <c r="L91" s="75"/>
      <c r="M91" s="75"/>
      <c r="N91" s="75"/>
      <c r="O91" s="75"/>
    </row>
    <row r="92" spans="1:15" s="73" customFormat="1" ht="14.25" customHeight="1">
      <c r="J92" s="75"/>
      <c r="K92" s="75"/>
      <c r="L92" s="75"/>
      <c r="M92" s="75"/>
      <c r="N92" s="75"/>
      <c r="O92" s="75"/>
    </row>
    <row r="93" spans="1:15" s="73" customFormat="1" ht="14.25" customHeight="1"/>
    <row r="94" spans="1:15" s="73" customFormat="1" ht="14.25" customHeight="1"/>
    <row r="95" spans="1:15" s="73" customFormat="1" ht="14.25" customHeight="1"/>
    <row r="96" spans="1:15" s="73" customFormat="1" ht="14.25" customHeight="1"/>
    <row r="97" spans="1:15" s="73" customFormat="1" ht="14.25" customHeight="1"/>
    <row r="98" spans="1:15" s="73" customFormat="1" ht="14.25" customHeight="1">
      <c r="J98" s="75"/>
      <c r="K98" s="75"/>
      <c r="L98" s="75"/>
      <c r="M98" s="75"/>
      <c r="N98" s="75"/>
      <c r="O98" s="75"/>
    </row>
    <row r="99" spans="1:15" s="73" customFormat="1" ht="14.25" customHeight="1">
      <c r="J99" s="75"/>
      <c r="K99" s="75"/>
      <c r="L99" s="75"/>
      <c r="M99" s="75"/>
      <c r="N99" s="75"/>
      <c r="O99" s="75"/>
    </row>
    <row r="100" spans="1:15" s="73" customFormat="1" ht="14.25" customHeight="1">
      <c r="J100" s="75"/>
      <c r="K100" s="75"/>
      <c r="L100" s="75"/>
      <c r="M100" s="75"/>
      <c r="N100" s="75"/>
      <c r="O100" s="75"/>
    </row>
    <row r="101" spans="1:15" s="73" customFormat="1" ht="14.25" customHeight="1">
      <c r="J101" s="75"/>
      <c r="O101" s="75"/>
    </row>
    <row r="102" spans="1:15" s="73" customFormat="1" ht="14.25" customHeight="1">
      <c r="J102" s="75"/>
      <c r="K102" s="75"/>
      <c r="L102" s="75"/>
      <c r="M102" s="75"/>
      <c r="N102" s="75"/>
      <c r="O102" s="75"/>
    </row>
    <row r="103" spans="1:15" s="73" customFormat="1" ht="14.25" customHeight="1">
      <c r="A103" s="72"/>
      <c r="B103" s="128"/>
      <c r="C103" s="128"/>
      <c r="D103" s="128"/>
      <c r="E103" s="128"/>
      <c r="F103" s="128"/>
      <c r="G103" s="72"/>
      <c r="H103" s="72"/>
      <c r="I103" s="72"/>
      <c r="J103" s="72"/>
      <c r="K103" s="72"/>
      <c r="L103" s="72"/>
      <c r="M103" s="72"/>
      <c r="N103" s="72"/>
      <c r="O103" s="72"/>
    </row>
    <row r="104" spans="1:15" s="72" customFormat="1" ht="14.25" customHeight="1">
      <c r="B104" s="128"/>
      <c r="C104" s="128"/>
      <c r="D104" s="128"/>
      <c r="E104" s="128"/>
      <c r="F104" s="128"/>
    </row>
    <row r="105" spans="1:15" s="72" customFormat="1" ht="14.25" customHeight="1">
      <c r="B105" s="128"/>
      <c r="C105" s="128"/>
      <c r="D105" s="128"/>
      <c r="E105" s="128"/>
      <c r="F105" s="128"/>
    </row>
    <row r="106" spans="1:15" s="72" customFormat="1" ht="14.25" customHeight="1">
      <c r="A106"/>
      <c r="B106" s="129"/>
      <c r="C106" s="129"/>
      <c r="D106" s="129"/>
      <c r="E106" s="129"/>
      <c r="F106" s="129"/>
      <c r="G106"/>
      <c r="H106"/>
      <c r="I106"/>
      <c r="J106"/>
      <c r="K106"/>
      <c r="L106"/>
      <c r="M106"/>
      <c r="N106"/>
      <c r="O106"/>
    </row>
    <row r="107" spans="1:15" ht="12" customHeight="1">
      <c r="B107" s="129"/>
      <c r="C107" s="129"/>
      <c r="D107" s="129"/>
      <c r="E107" s="129"/>
      <c r="F107" s="129"/>
    </row>
    <row r="108" spans="1:15" ht="12" customHeight="1"/>
  </sheetData>
  <sheetProtection algorithmName="SHA-512" hashValue="ClpSmPhGwMTm6tnbggFptUPY3Ade9lWGvkvxbXNTrpcPeNAa8TWjj6YANY883C9uMMvkpI/s6XWCxiK4kSO0IQ==" saltValue="IWMurwe/ggG7devAxNSbgw==" spinCount="100000" sheet="1" objects="1" scenarios="1"/>
  <protectedRanges>
    <protectedRange sqref="F14" name="Range1"/>
    <protectedRange sqref="C63:F71 E72:G73 K61:N62 K64:N67 K69:N70" name="Range2"/>
  </protectedRanges>
  <mergeCells count="94">
    <mergeCell ref="G9:K9"/>
    <mergeCell ref="D13:E13"/>
    <mergeCell ref="F13:L13"/>
    <mergeCell ref="D14:E15"/>
    <mergeCell ref="F14:L15"/>
    <mergeCell ref="M14:M15"/>
    <mergeCell ref="A17:B17"/>
    <mergeCell ref="D17:E17"/>
    <mergeCell ref="H17:I17"/>
    <mergeCell ref="J17:L17"/>
    <mergeCell ref="D19:E19"/>
    <mergeCell ref="B21:C21"/>
    <mergeCell ref="D21:F21"/>
    <mergeCell ref="J21:M21"/>
    <mergeCell ref="F23:H23"/>
    <mergeCell ref="H21:I21"/>
    <mergeCell ref="I23:J23"/>
    <mergeCell ref="A61:F61"/>
    <mergeCell ref="K61:N61"/>
    <mergeCell ref="G37:H37"/>
    <mergeCell ref="G38:H38"/>
    <mergeCell ref="K37:L37"/>
    <mergeCell ref="K38:L38"/>
    <mergeCell ref="H61:J61"/>
    <mergeCell ref="D40:E40"/>
    <mergeCell ref="I37:J37"/>
    <mergeCell ref="I38:J38"/>
    <mergeCell ref="A63:B63"/>
    <mergeCell ref="C63:F63"/>
    <mergeCell ref="A64:B64"/>
    <mergeCell ref="C64:F64"/>
    <mergeCell ref="K64:N64"/>
    <mergeCell ref="C65:F65"/>
    <mergeCell ref="K65:N65"/>
    <mergeCell ref="A66:B66"/>
    <mergeCell ref="C66:F66"/>
    <mergeCell ref="K66:N66"/>
    <mergeCell ref="H66:J66"/>
    <mergeCell ref="K74:N74"/>
    <mergeCell ref="F17:G17"/>
    <mergeCell ref="H19:I19"/>
    <mergeCell ref="K19:L19"/>
    <mergeCell ref="E25:G25"/>
    <mergeCell ref="H25:I25"/>
    <mergeCell ref="C71:F71"/>
    <mergeCell ref="I71:J71"/>
    <mergeCell ref="K71:N71"/>
    <mergeCell ref="A72:D72"/>
    <mergeCell ref="E72:G72"/>
    <mergeCell ref="A69:B69"/>
    <mergeCell ref="C69:F69"/>
    <mergeCell ref="K69:N69"/>
    <mergeCell ref="A70:B70"/>
    <mergeCell ref="C70:F70"/>
    <mergeCell ref="K35:M35"/>
    <mergeCell ref="K34:M34"/>
    <mergeCell ref="A73:D73"/>
    <mergeCell ref="E73:G73"/>
    <mergeCell ref="M73:N73"/>
    <mergeCell ref="A71:B71"/>
    <mergeCell ref="K70:N70"/>
    <mergeCell ref="H69:J69"/>
    <mergeCell ref="H70:J70"/>
    <mergeCell ref="A67:B67"/>
    <mergeCell ref="C67:F67"/>
    <mergeCell ref="K67:N67"/>
    <mergeCell ref="A68:B68"/>
    <mergeCell ref="C68:F68"/>
    <mergeCell ref="H67:J67"/>
    <mergeCell ref="A65:B65"/>
    <mergeCell ref="H62:J62"/>
    <mergeCell ref="H64:J64"/>
    <mergeCell ref="H65:J65"/>
    <mergeCell ref="K39:L39"/>
    <mergeCell ref="J40:L40"/>
    <mergeCell ref="K41:L41"/>
    <mergeCell ref="K42:L42"/>
    <mergeCell ref="K43:L43"/>
    <mergeCell ref="K62:N62"/>
    <mergeCell ref="K25:L25"/>
    <mergeCell ref="K29:L29"/>
    <mergeCell ref="K31:L31"/>
    <mergeCell ref="I27:L27"/>
    <mergeCell ref="A27:E27"/>
    <mergeCell ref="B35:D35"/>
    <mergeCell ref="G35:I35"/>
    <mergeCell ref="G29:H29"/>
    <mergeCell ref="G31:H31"/>
    <mergeCell ref="B34:D34"/>
    <mergeCell ref="I29:J29"/>
    <mergeCell ref="I31:J31"/>
    <mergeCell ref="D29:E29"/>
    <mergeCell ref="D31:E31"/>
    <mergeCell ref="G34:J34"/>
  </mergeCells>
  <dataValidations count="1">
    <dataValidation type="date" allowBlank="1" showInputMessage="1" showErrorMessage="1" sqref="E7" xr:uid="{11C5BA3A-F8D2-4523-A235-C7C9F76018E0}">
      <formula1>44453</formula1>
      <formula2>72942</formula2>
    </dataValidation>
  </dataValidations>
  <pageMargins left="0.19685039370078741" right="0" top="0.59055118110236227" bottom="0" header="0" footer="0"/>
  <pageSetup paperSize="9" scale="85"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BD1C12D-87B4-4466-BFCF-B11E2FEFF025}">
          <x14:formula1>
            <xm:f>'CFBG New Line Form'!$E$9:$E$105</xm:f>
          </x14:formula1>
          <xm:sqref>F14:L15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1" tint="0.499984740745262"/>
    <pageSetUpPr fitToPage="1"/>
  </sheetPr>
  <dimension ref="A2:CT110"/>
  <sheetViews>
    <sheetView showGridLines="0" workbookViewId="0">
      <selection activeCell="C3" sqref="C3:G4"/>
    </sheetView>
  </sheetViews>
  <sheetFormatPr defaultRowHeight="14.4"/>
  <cols>
    <col min="1" max="1" width="20.44140625" customWidth="1"/>
    <col min="2" max="2" width="60.109375" bestFit="1" customWidth="1"/>
    <col min="3" max="4" width="7.6640625" customWidth="1"/>
    <col min="5" max="6" width="8.88671875" customWidth="1"/>
    <col min="7" max="7" width="9.6640625" bestFit="1" customWidth="1"/>
    <col min="8" max="8" width="20.33203125" customWidth="1"/>
    <col min="9" max="9" width="13.5546875" customWidth="1"/>
    <col min="10" max="10" width="37" customWidth="1"/>
    <col min="11" max="17" width="13.5546875" hidden="1" customWidth="1"/>
    <col min="18" max="18" width="10.44140625" customWidth="1"/>
    <col min="19" max="19" width="11.33203125" customWidth="1"/>
    <col min="20" max="30" width="13.5546875" hidden="1" customWidth="1"/>
    <col min="31" max="31" width="20.33203125" customWidth="1"/>
    <col min="32" max="33" width="13.5546875" hidden="1" customWidth="1"/>
    <col min="34" max="36" width="9.5546875" customWidth="1"/>
    <col min="37" max="37" width="18.5546875" customWidth="1"/>
    <col min="38" max="38" width="14.88671875" customWidth="1"/>
    <col min="39" max="39" width="59.88671875" customWidth="1"/>
    <col min="40" max="41" width="18.5546875" customWidth="1"/>
    <col min="42" max="42" width="81.88671875" customWidth="1"/>
    <col min="43" max="44" width="34.88671875" customWidth="1"/>
    <col min="45" max="95" width="13.5546875" customWidth="1"/>
    <col min="96" max="98" width="13.5546875" hidden="1" customWidth="1"/>
  </cols>
  <sheetData>
    <row r="2" spans="1:98" ht="15" thickBot="1"/>
    <row r="3" spans="1:98">
      <c r="C3" s="612" t="s">
        <v>347</v>
      </c>
      <c r="D3" s="613"/>
      <c r="E3" s="613"/>
      <c r="F3" s="613"/>
      <c r="G3" s="614"/>
      <c r="I3" s="65" t="s">
        <v>348</v>
      </c>
      <c r="AH3" s="65" t="s">
        <v>349</v>
      </c>
      <c r="AI3" s="65"/>
    </row>
    <row r="4" spans="1:98" ht="15" thickBot="1">
      <c r="C4" s="615"/>
      <c r="D4" s="616"/>
      <c r="E4" s="616"/>
      <c r="F4" s="616"/>
      <c r="G4" s="617"/>
      <c r="I4" s="94" t="s">
        <v>350</v>
      </c>
      <c r="AH4" s="94" t="s">
        <v>351</v>
      </c>
    </row>
    <row r="5" spans="1:98" ht="18.600000000000001" thickBot="1">
      <c r="A5" s="95" t="s">
        <v>352</v>
      </c>
      <c r="I5" s="94" t="s">
        <v>353</v>
      </c>
      <c r="AH5" s="94" t="s">
        <v>354</v>
      </c>
    </row>
    <row r="6" spans="1:98">
      <c r="A6" s="69" t="s">
        <v>355</v>
      </c>
      <c r="C6" s="618" t="s">
        <v>356</v>
      </c>
      <c r="D6" s="619"/>
      <c r="E6" s="619"/>
      <c r="F6" s="619"/>
      <c r="G6" s="620"/>
      <c r="I6" s="94" t="s">
        <v>357</v>
      </c>
      <c r="AH6" s="65"/>
    </row>
    <row r="7" spans="1:98" ht="15" thickBot="1">
      <c r="A7" s="69"/>
      <c r="C7" s="621"/>
      <c r="D7" s="622"/>
      <c r="E7" s="622"/>
      <c r="F7" s="622"/>
      <c r="G7" s="623"/>
      <c r="J7" s="94"/>
    </row>
    <row r="8" spans="1:98">
      <c r="A8" s="1"/>
      <c r="C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row>
    <row r="9" spans="1:98">
      <c r="A9">
        <v>1</v>
      </c>
      <c r="B9">
        <v>2</v>
      </c>
      <c r="C9">
        <v>3</v>
      </c>
      <c r="D9">
        <v>4</v>
      </c>
      <c r="E9">
        <v>6</v>
      </c>
      <c r="F9">
        <v>7</v>
      </c>
      <c r="G9">
        <v>8</v>
      </c>
      <c r="H9">
        <v>9</v>
      </c>
      <c r="I9">
        <v>10</v>
      </c>
      <c r="J9">
        <v>11</v>
      </c>
      <c r="K9">
        <v>12</v>
      </c>
      <c r="L9">
        <v>13</v>
      </c>
      <c r="M9">
        <v>14</v>
      </c>
      <c r="N9">
        <v>15</v>
      </c>
      <c r="O9">
        <v>16</v>
      </c>
      <c r="P9">
        <v>17</v>
      </c>
      <c r="Q9">
        <v>18</v>
      </c>
      <c r="R9">
        <v>19</v>
      </c>
      <c r="S9">
        <v>20</v>
      </c>
      <c r="T9">
        <v>21</v>
      </c>
      <c r="U9">
        <v>22</v>
      </c>
      <c r="V9">
        <v>23</v>
      </c>
      <c r="W9">
        <v>24</v>
      </c>
      <c r="X9">
        <v>25</v>
      </c>
      <c r="Y9">
        <v>26</v>
      </c>
      <c r="Z9">
        <v>27</v>
      </c>
      <c r="AA9">
        <v>28</v>
      </c>
      <c r="AB9">
        <v>29</v>
      </c>
      <c r="AC9">
        <v>30</v>
      </c>
      <c r="AD9">
        <v>31</v>
      </c>
      <c r="AE9">
        <v>32</v>
      </c>
      <c r="AF9">
        <v>33</v>
      </c>
      <c r="AG9">
        <v>34</v>
      </c>
      <c r="AH9">
        <v>35</v>
      </c>
      <c r="AI9">
        <v>36</v>
      </c>
      <c r="AJ9">
        <v>37</v>
      </c>
    </row>
    <row r="10" spans="1:98" ht="58.5" customHeight="1" thickBot="1">
      <c r="A10" t="s">
        <v>257</v>
      </c>
      <c r="B10" t="s">
        <v>358</v>
      </c>
      <c r="C10" t="s">
        <v>359</v>
      </c>
      <c r="D10" t="s">
        <v>360</v>
      </c>
      <c r="E10" t="s">
        <v>361</v>
      </c>
      <c r="F10" t="s">
        <v>362</v>
      </c>
      <c r="G10" t="s">
        <v>363</v>
      </c>
      <c r="H10" t="s">
        <v>364</v>
      </c>
      <c r="I10" t="s">
        <v>365</v>
      </c>
      <c r="J10" t="s">
        <v>366</v>
      </c>
      <c r="K10" s="93" t="s">
        <v>367</v>
      </c>
      <c r="L10" s="93" t="s">
        <v>368</v>
      </c>
      <c r="M10" s="93" t="s">
        <v>369</v>
      </c>
      <c r="N10" s="93" t="s">
        <v>370</v>
      </c>
      <c r="O10" s="93" t="s">
        <v>371</v>
      </c>
      <c r="P10" s="93" t="s">
        <v>271</v>
      </c>
      <c r="Q10" s="93" t="s">
        <v>372</v>
      </c>
      <c r="R10" t="s">
        <v>373</v>
      </c>
      <c r="S10" t="s">
        <v>374</v>
      </c>
      <c r="T10" s="93" t="s">
        <v>375</v>
      </c>
      <c r="U10" s="93" t="s">
        <v>376</v>
      </c>
      <c r="V10" s="93" t="s">
        <v>377</v>
      </c>
      <c r="W10" s="93" t="s">
        <v>378</v>
      </c>
      <c r="X10" s="93" t="s">
        <v>379</v>
      </c>
      <c r="Y10" s="93" t="s">
        <v>380</v>
      </c>
      <c r="Z10" s="93" t="s">
        <v>381</v>
      </c>
      <c r="AA10" s="93" t="s">
        <v>382</v>
      </c>
      <c r="AB10" s="93" t="s">
        <v>383</v>
      </c>
      <c r="AC10" s="93" t="s">
        <v>384</v>
      </c>
      <c r="AD10" s="93" t="s">
        <v>385</v>
      </c>
      <c r="AE10" t="s">
        <v>386</v>
      </c>
      <c r="AF10" s="93" t="s">
        <v>387</v>
      </c>
      <c r="AG10" s="93" t="s">
        <v>388</v>
      </c>
      <c r="AH10" t="s">
        <v>159</v>
      </c>
      <c r="AI10" t="s">
        <v>158</v>
      </c>
      <c r="AJ10" t="s">
        <v>157</v>
      </c>
      <c r="AK10" t="s">
        <v>389</v>
      </c>
      <c r="AL10" t="s">
        <v>390</v>
      </c>
      <c r="AM10" t="s">
        <v>391</v>
      </c>
      <c r="AN10" t="s">
        <v>392</v>
      </c>
      <c r="AO10" t="s">
        <v>393</v>
      </c>
      <c r="AP10" s="92" t="s">
        <v>394</v>
      </c>
      <c r="AQ10" t="s">
        <v>395</v>
      </c>
      <c r="AR10" t="s">
        <v>396</v>
      </c>
      <c r="AS10" s="92" t="s">
        <v>397</v>
      </c>
      <c r="AT10" s="92" t="s">
        <v>398</v>
      </c>
      <c r="AU10" s="92" t="s">
        <v>399</v>
      </c>
      <c r="AV10" s="92" t="s">
        <v>400</v>
      </c>
      <c r="AW10" s="92" t="s">
        <v>401</v>
      </c>
      <c r="AX10" s="92" t="s">
        <v>402</v>
      </c>
      <c r="AY10" s="92" t="s">
        <v>403</v>
      </c>
      <c r="AZ10" s="92" t="s">
        <v>404</v>
      </c>
      <c r="BA10" s="92" t="s">
        <v>405</v>
      </c>
      <c r="BB10" s="92" t="s">
        <v>406</v>
      </c>
      <c r="BC10" s="92" t="s">
        <v>407</v>
      </c>
      <c r="BD10" s="92" t="s">
        <v>408</v>
      </c>
      <c r="BE10" s="92" t="s">
        <v>409</v>
      </c>
      <c r="BF10" s="92" t="s">
        <v>410</v>
      </c>
      <c r="BG10" s="92" t="s">
        <v>411</v>
      </c>
      <c r="BH10" s="92" t="s">
        <v>412</v>
      </c>
      <c r="BI10" s="92" t="s">
        <v>413</v>
      </c>
      <c r="BJ10" s="92" t="s">
        <v>414</v>
      </c>
      <c r="BK10" s="92" t="s">
        <v>415</v>
      </c>
      <c r="BL10" s="92" t="s">
        <v>416</v>
      </c>
      <c r="BM10" s="92" t="s">
        <v>417</v>
      </c>
      <c r="BN10" s="92" t="s">
        <v>418</v>
      </c>
      <c r="BO10" s="92" t="s">
        <v>419</v>
      </c>
      <c r="BP10" s="92" t="s">
        <v>420</v>
      </c>
      <c r="BQ10" s="92" t="s">
        <v>421</v>
      </c>
      <c r="BR10" s="92" t="s">
        <v>422</v>
      </c>
      <c r="BS10" s="92" t="s">
        <v>423</v>
      </c>
      <c r="BT10" s="92" t="s">
        <v>424</v>
      </c>
      <c r="BU10" s="92" t="s">
        <v>425</v>
      </c>
      <c r="BV10" s="92" t="s">
        <v>426</v>
      </c>
      <c r="BW10" s="92" t="s">
        <v>427</v>
      </c>
      <c r="BX10" s="92" t="s">
        <v>428</v>
      </c>
      <c r="BY10" s="92" t="s">
        <v>429</v>
      </c>
      <c r="BZ10" s="92" t="s">
        <v>430</v>
      </c>
      <c r="CA10" s="92" t="s">
        <v>431</v>
      </c>
      <c r="CB10" s="92" t="s">
        <v>432</v>
      </c>
      <c r="CC10" s="92" t="s">
        <v>433</v>
      </c>
      <c r="CD10" s="92" t="s">
        <v>434</v>
      </c>
      <c r="CE10" s="92" t="s">
        <v>435</v>
      </c>
      <c r="CF10" s="92" t="s">
        <v>436</v>
      </c>
      <c r="CG10" s="92" t="s">
        <v>437</v>
      </c>
      <c r="CH10" s="92" t="s">
        <v>438</v>
      </c>
      <c r="CI10" s="92" t="s">
        <v>439</v>
      </c>
      <c r="CJ10" s="92" t="s">
        <v>440</v>
      </c>
      <c r="CK10" s="92" t="s">
        <v>441</v>
      </c>
      <c r="CL10" s="92" t="s">
        <v>426</v>
      </c>
      <c r="CM10" s="92" t="s">
        <v>442</v>
      </c>
      <c r="CN10" s="91" t="s">
        <v>443</v>
      </c>
    </row>
    <row r="11" spans="1:98" s="85" customFormat="1" ht="61.5" customHeight="1" thickBot="1">
      <c r="A11" s="90" t="s">
        <v>15</v>
      </c>
      <c r="B11" s="88" t="s">
        <v>255</v>
      </c>
      <c r="C11" s="88" t="s">
        <v>359</v>
      </c>
      <c r="D11" s="88" t="s">
        <v>360</v>
      </c>
      <c r="E11" s="88" t="s">
        <v>444</v>
      </c>
      <c r="F11" s="88" t="s">
        <v>445</v>
      </c>
      <c r="G11" s="88" t="s">
        <v>262</v>
      </c>
      <c r="H11" s="88" t="s">
        <v>446</v>
      </c>
      <c r="I11" s="88" t="s">
        <v>447</v>
      </c>
      <c r="J11" s="87" t="s">
        <v>261</v>
      </c>
      <c r="K11" s="89" t="s">
        <v>448</v>
      </c>
      <c r="L11" s="89" t="s">
        <v>448</v>
      </c>
      <c r="M11" s="89" t="s">
        <v>448</v>
      </c>
      <c r="N11" s="89" t="s">
        <v>448</v>
      </c>
      <c r="O11" s="89" t="s">
        <v>448</v>
      </c>
      <c r="P11" s="89" t="s">
        <v>448</v>
      </c>
      <c r="Q11" s="89" t="s">
        <v>448</v>
      </c>
      <c r="R11" s="88" t="s">
        <v>449</v>
      </c>
      <c r="S11" s="88" t="s">
        <v>374</v>
      </c>
      <c r="T11" s="89" t="s">
        <v>448</v>
      </c>
      <c r="U11" s="89" t="s">
        <v>448</v>
      </c>
      <c r="V11" s="89" t="s">
        <v>448</v>
      </c>
      <c r="W11" s="89" t="s">
        <v>448</v>
      </c>
      <c r="X11" s="89" t="s">
        <v>448</v>
      </c>
      <c r="Y11" s="89" t="s">
        <v>448</v>
      </c>
      <c r="Z11" s="89" t="s">
        <v>448</v>
      </c>
      <c r="AA11" s="89" t="s">
        <v>448</v>
      </c>
      <c r="AB11" s="89" t="s">
        <v>448</v>
      </c>
      <c r="AC11" s="89" t="s">
        <v>448</v>
      </c>
      <c r="AD11" s="89" t="s">
        <v>448</v>
      </c>
      <c r="AE11" s="88" t="s">
        <v>450</v>
      </c>
      <c r="AF11" s="89" t="s">
        <v>448</v>
      </c>
      <c r="AG11" s="89" t="s">
        <v>448</v>
      </c>
      <c r="AH11" s="88" t="s">
        <v>451</v>
      </c>
      <c r="AI11" s="88" t="s">
        <v>452</v>
      </c>
      <c r="AJ11" s="88" t="s">
        <v>453</v>
      </c>
      <c r="AK11" s="88" t="s">
        <v>454</v>
      </c>
      <c r="AL11" s="88" t="s">
        <v>455</v>
      </c>
      <c r="AM11" s="88" t="s">
        <v>117</v>
      </c>
      <c r="AN11" s="88" t="s">
        <v>38</v>
      </c>
      <c r="AO11" s="88" t="s">
        <v>298</v>
      </c>
      <c r="AP11" s="87" t="s">
        <v>456</v>
      </c>
      <c r="AQ11" s="87" t="s">
        <v>457</v>
      </c>
      <c r="AR11" s="87" t="s">
        <v>46</v>
      </c>
      <c r="AS11" s="87" t="s">
        <v>458</v>
      </c>
      <c r="AT11" s="87" t="s">
        <v>459</v>
      </c>
      <c r="AU11" s="87" t="s">
        <v>460</v>
      </c>
      <c r="AV11" s="87" t="s">
        <v>461</v>
      </c>
      <c r="AW11" s="87" t="s">
        <v>462</v>
      </c>
      <c r="AX11" s="87" t="s">
        <v>463</v>
      </c>
      <c r="AY11" s="87" t="s">
        <v>464</v>
      </c>
      <c r="AZ11" s="87" t="s">
        <v>465</v>
      </c>
      <c r="BA11" s="87" t="s">
        <v>466</v>
      </c>
      <c r="BB11" s="87" t="s">
        <v>467</v>
      </c>
      <c r="BC11" s="87" t="s">
        <v>468</v>
      </c>
      <c r="BD11" s="87" t="s">
        <v>469</v>
      </c>
      <c r="BE11" s="87" t="s">
        <v>470</v>
      </c>
      <c r="BF11" s="87" t="s">
        <v>471</v>
      </c>
      <c r="BG11" s="87" t="s">
        <v>472</v>
      </c>
      <c r="BH11" s="87" t="s">
        <v>473</v>
      </c>
      <c r="BI11" s="87" t="s">
        <v>474</v>
      </c>
      <c r="BJ11" s="87" t="s">
        <v>475</v>
      </c>
      <c r="BK11" s="87" t="s">
        <v>476</v>
      </c>
      <c r="BL11" s="87" t="s">
        <v>477</v>
      </c>
      <c r="BM11" s="87" t="s">
        <v>478</v>
      </c>
      <c r="BN11" s="87" t="s">
        <v>479</v>
      </c>
      <c r="BO11" s="87" t="s">
        <v>480</v>
      </c>
      <c r="BP11" s="87" t="s">
        <v>481</v>
      </c>
      <c r="BQ11" s="87" t="s">
        <v>106</v>
      </c>
      <c r="BR11" s="87" t="s">
        <v>482</v>
      </c>
      <c r="BS11" s="87" t="s">
        <v>483</v>
      </c>
      <c r="BT11" s="87" t="s">
        <v>484</v>
      </c>
      <c r="BU11" s="87" t="s">
        <v>485</v>
      </c>
      <c r="BV11" s="87" t="s">
        <v>486</v>
      </c>
      <c r="BW11" s="87" t="s">
        <v>487</v>
      </c>
      <c r="BX11" s="87" t="s">
        <v>488</v>
      </c>
      <c r="BY11" s="87" t="s">
        <v>489</v>
      </c>
      <c r="BZ11" s="87" t="s">
        <v>490</v>
      </c>
      <c r="CA11" s="87" t="s">
        <v>491</v>
      </c>
      <c r="CB11" s="87" t="s">
        <v>492</v>
      </c>
      <c r="CC11" s="87" t="s">
        <v>493</v>
      </c>
      <c r="CD11" s="87" t="s">
        <v>494</v>
      </c>
      <c r="CE11" s="87" t="s">
        <v>495</v>
      </c>
      <c r="CF11" s="87" t="s">
        <v>108</v>
      </c>
      <c r="CG11" s="87" t="s">
        <v>496</v>
      </c>
      <c r="CH11" s="87" t="s">
        <v>497</v>
      </c>
      <c r="CI11" s="87" t="s">
        <v>498</v>
      </c>
      <c r="CJ11" s="87" t="s">
        <v>499</v>
      </c>
      <c r="CK11" s="87" t="s">
        <v>500</v>
      </c>
      <c r="CL11" s="87" t="s">
        <v>501</v>
      </c>
      <c r="CM11" s="87" t="s">
        <v>502</v>
      </c>
      <c r="CN11" s="87" t="s">
        <v>503</v>
      </c>
      <c r="CO11" s="87" t="s">
        <v>504</v>
      </c>
      <c r="CP11" s="87" t="s">
        <v>505</v>
      </c>
      <c r="CQ11" s="87" t="s">
        <v>105</v>
      </c>
      <c r="CR11" s="86" t="s">
        <v>506</v>
      </c>
      <c r="CS11" s="86" t="s">
        <v>507</v>
      </c>
      <c r="CT11" s="86" t="s">
        <v>508</v>
      </c>
    </row>
    <row r="12" spans="1:98" s="55" customFormat="1">
      <c r="A12" s="84" t="str">
        <f>IF(
IFERROR(INDEX('CFBG New Line Form'!$G$9:$EQ$105,MATCH(B12,'CFBG New Line Form'!$B$9:$B$105,0),MATCH(VLOOKUP($A$11,MAPPING!$H$3:$J$131,3,0),'CFBG New Line Form'!$G$7:$EQ$7,0)),"")=0,"", IFERROR(INDEX('CFBG New Line Form'!$G$9:$EQ$105,MATCH(B12,'CFBG New Line Form'!$B$9:$B$105,0),MATCH(VLOOKUP($A$11,MAPPING!$H$3:$J$131,3,0),'CFBG New Line Form'!$G$7:$EQ$7,0)),""))</f>
        <v/>
      </c>
      <c r="B12" s="84"/>
      <c r="C12" s="84" t="str">
        <f>IF(
IFERROR(INDEX('CFBG New Line Form'!$G$9:$EQ$105,MATCH(B12,'CFBG New Line Form'!$B$9:$B$105,0),MATCH(VLOOKUP($C$11,MAPPING!$H$3:$J$131,3,0),'CFBG New Line Form'!$G$7:$EQ$7,0)),"")=0,"", IFERROR(INDEX('CFBG New Line Form'!$G$9:$EQ$105,MATCH(B12,'CFBG New Line Form'!$B$9:$B$105,0),MATCH(VLOOKUP($C$11,MAPPING!$H$3:$J$131,3,0),'CFBG New Line Form'!$G$7:$EQ$7,0)),""))</f>
        <v/>
      </c>
      <c r="D12" s="84" t="str">
        <f>IF(
IFERROR(INDEX('CFBG New Line Form'!$G$9:$EQ$105,MATCH(B12,'CFBG New Line Form'!$B$9:$B$105,0),MATCH(VLOOKUP($D$11,MAPPING!$H$3:$J$131,3,0),'CFBG New Line Form'!$G$7:$EQ$7,0)),"")=0,"", IFERROR(INDEX('CFBG New Line Form'!$G$9:$EQ$105,MATCH(B12,'CFBG New Line Form'!$B$9:$B$105,0),MATCH(VLOOKUP($D$11,MAPPING!$H$3:$J$131,3,0),'CFBG New Line Form'!$G$7:$EQ$7,0)),""))</f>
        <v/>
      </c>
      <c r="E12" s="84" t="str">
        <f>IF(IFERROR(INDEX('CFBG New Line Form'!$G$9:$EQ$105,MATCH(B12,'CFBG New Line Form'!$B$9:$B$105,0),MATCH(VLOOKUP($E$11,MAPPING!$H$3:$J$131,3,0),'CFBG New Line Form'!$G$7:$EQ$7,0)),"")=0,"",IFERROR(INDEX('CFBG New Line Form'!$G$9:$EQ$105,MATCH(B12,'CFBG New Line Form'!$B$9:$B$105,0),MATCH(VLOOKUP($E$11,MAPPING!$H$3:$J$131,3,0),'CFBG New Line Form'!$G$7:$EQ$7,0)),""))</f>
        <v/>
      </c>
      <c r="F12" s="84" t="str">
        <f>IF(IFERROR(INDEX('CFBG New Line Form'!$G$9:$EQ$105,MATCH(B12,'CFBG New Line Form'!$B$9:$B$105,0),MATCH(VLOOKUP($F$11,MAPPING!$H$3:$J$131,3,0),'CFBG New Line Form'!$G$7:$EQ$7,0)),"")=0,"",IFERROR(INDEX('CFBG New Line Form'!$G$9:$EQ$105,MATCH(B12,'CFBG New Line Form'!$B$9:$B$105,0),MATCH(VLOOKUP($F$11,MAPPING!$H$3:$J$131,3,0),'CFBG New Line Form'!$G$7:$EQ$7,0)),""))</f>
        <v/>
      </c>
      <c r="G12" s="130" t="str">
        <f>IF(IFERROR(INDEX('CFBG New Line Form'!$G$9:$EQ$105,MATCH(B12,'CFBG New Line Form'!$B$9:$B$105,0),MATCH(VLOOKUP($G$11,MAPPING!$H$3:$J$131,3,0),'CFBG New Line Form'!$G$7:$EQ$7,0)),"")=0,"",IFERROR(INDEX('CFBG New Line Form'!$G$9:$EQ$105,MATCH(B12,'CFBG New Line Form'!$B$9:$B$105,0),MATCH(VLOOKUP($G$11,MAPPING!$H$3:$J$131,3,0),'CFBG New Line Form'!$G$7:$EQ$7,0)),""))</f>
        <v/>
      </c>
      <c r="H12" s="160" t="str">
        <f>IF(IFERROR(INDEX('CFBG New Line Form'!$G$9:$EQ$105,MATCH(B12,'CFBG New Line Form'!$B$9:$B$105,0),MATCH(VLOOKUP($H$11,MAPPING!$H$3:$J$131,3,0),'CFBG New Line Form'!$G$7:$EQ$7,0)),"")=0,"",IFERROR(INDEX('CFBG New Line Form'!$G$9:$EQ$105,MATCH(B12,'CFBG New Line Form'!$B$9:$B$105,0),MATCH(VLOOKUP($H$11,MAPPING!$H$3:$J$131,3,0),'CFBG New Line Form'!$G$7:$EQ$7,0)),""))</f>
        <v/>
      </c>
      <c r="I12" s="161" t="str">
        <f>IF(IFERROR(INDEX('CFBG New Line Form'!$G$9:$EQ$105,MATCH(B12,'CFBG New Line Form'!$B$9:$B$105,0),MATCH(VLOOKUP($I$11,MAPPING!$H$3:$J$131,3,0),'CFBG New Line Form'!$G$7:$EQ$7,0)),"")=0,"",IFERROR(INDEX('CFBG New Line Form'!$G$9:$EQ$105,MATCH(B12,'CFBG New Line Form'!$B$9:$B$105,0),MATCH(VLOOKUP($I$11,MAPPING!$H$3:$J$131,3,0),'CFBG New Line Form'!$G$7:$EQ$7,0)),""))</f>
        <v/>
      </c>
      <c r="J12" s="84" t="str">
        <f>IF(IFERROR(INDEX('CFBG New Line Form'!$G$9:$EQ$105,MATCH(B12,'CFBG New Line Form'!$B$9:$B$105,0),MATCH(VLOOKUP($J$11,MAPPING!$H$3:$J$131,3,0),'CFBG New Line Form'!$G$7:$EQ$7,0)),"")=0,"",IFERROR(INDEX('CFBG New Line Form'!$G$9:$EQ$105,MATCH(B12,'CFBG New Line Form'!$B$9:$B$105,0),MATCH(VLOOKUP($J$11,MAPPING!$H$3:$J$131,3,0),'CFBG New Line Form'!$G$7:$EQ$7,0)),""))</f>
        <v/>
      </c>
      <c r="K12" s="84" t="e">
        <v>#N/A</v>
      </c>
      <c r="L12" s="84" t="e">
        <v>#N/A</v>
      </c>
      <c r="M12" s="84" t="e">
        <v>#N/A</v>
      </c>
      <c r="N12" s="84" t="e">
        <v>#N/A</v>
      </c>
      <c r="O12" s="84" t="e">
        <v>#N/A</v>
      </c>
      <c r="P12" s="84" t="e">
        <v>#N/A</v>
      </c>
      <c r="Q12" s="84" t="e">
        <v>#N/A</v>
      </c>
      <c r="R12" s="162" t="str">
        <f>IF(IFERROR(INDEX('CFBG New Line Form'!$G$9:$EQ$105,MATCH(B12,'CFBG New Line Form'!$B$9:$B$105,0),MATCH(VLOOKUP($R$11,MAPPING!$H$3:$J$131,3,0),'CFBG New Line Form'!$G$7:$EQ$7,0)),"")=0,"",IFERROR(INDEX('CFBG New Line Form'!$G$9:$EQ$105,MATCH(B12,'CFBG New Line Form'!$B$9:$B$105,0),MATCH(VLOOKUP($R$11,MAPPING!$H$3:$J$131,3,0),'CFBG New Line Form'!$G$7:$EQ$7,0)),""))</f>
        <v/>
      </c>
      <c r="S12" s="84" t="str">
        <f>IF(IFERROR(INDEX('CFBG New Line Form'!$G$9:$EQ$105,MATCH(B12,'CFBG New Line Form'!$B$9:$B$105,0),MATCH(VLOOKUP($S$11,MAPPING!$H$3:$J$131,3,0),'CFBG New Line Form'!$G$7:$EQ$7,0)),"")=0,"",IFERROR(INDEX('CFBG New Line Form'!$G$9:$EQ$105,MATCH(B12,'CFBG New Line Form'!$B$9:$B$105,0),MATCH(VLOOKUP($S$11,MAPPING!$H$3:$J$131,3,0),'CFBG New Line Form'!$G$7:$EQ$7,0)),""))</f>
        <v/>
      </c>
      <c r="T12" s="84" t="e">
        <v>#N/A</v>
      </c>
      <c r="U12" s="84" t="e">
        <v>#N/A</v>
      </c>
      <c r="V12" s="84" t="e">
        <v>#N/A</v>
      </c>
      <c r="W12" s="84" t="e">
        <v>#N/A</v>
      </c>
      <c r="X12" s="84" t="e">
        <v>#N/A</v>
      </c>
      <c r="Y12" s="84" t="e">
        <v>#N/A</v>
      </c>
      <c r="Z12" s="84" t="e">
        <v>#N/A</v>
      </c>
      <c r="AA12" s="84" t="e">
        <v>#N/A</v>
      </c>
      <c r="AB12" s="84" t="e">
        <v>#N/A</v>
      </c>
      <c r="AC12" s="84" t="e">
        <v>#N/A</v>
      </c>
      <c r="AD12" s="84" t="e">
        <v>#N/A</v>
      </c>
      <c r="AE12" s="160" t="str">
        <f>IF(IFERROR(INDEX('CFBG New Line Form'!$G$9:$EQ$105,MATCH(B12,'CFBG New Line Form'!$B$9:$B$105,0),MATCH(VLOOKUP($AE$11,MAPPING!$H$3:$J$131,3,0),'CFBG New Line Form'!$G$7:$EQ$7,0)),"")=0,"",IFERROR(INDEX('CFBG New Line Form'!$G$9:$EQ$105,MATCH(B12,'CFBG New Line Form'!$B$9:$B$105,0),MATCH(VLOOKUP($AE$11,MAPPING!$H$3:$J$131,3,0),'CFBG New Line Form'!$G$7:$EQ$7,0)),""))</f>
        <v/>
      </c>
      <c r="AF12" s="84" t="e">
        <v>#N/A</v>
      </c>
      <c r="AG12" s="84" t="e">
        <v>#N/A</v>
      </c>
      <c r="AH12" s="84" t="str">
        <f>IF(IFERROR(INDEX('CFBG New Line Form'!$G$9:$EQ$105,MATCH(B12,'CFBG New Line Form'!$B$9:$B$105,0),MATCH(VLOOKUP($AH$11,MAPPING!$H$3:$J$131,3,0),'CFBG New Line Form'!$G$7:$EQ$7,0)),"")=0,"",IFERROR(INDEX('CFBG New Line Form'!$G$9:$EQ$105,MATCH(B12,'CFBG New Line Form'!$B$9:$B$105,0),MATCH(VLOOKUP($AH$11,MAPPING!$H$3:$J$131,3,0),'CFBG New Line Form'!$G$7:$EQ$7,0)),""))</f>
        <v/>
      </c>
      <c r="AI12" s="84" t="str">
        <f>IF(IFERROR(INDEX('CFBG New Line Form'!$G$9:$EQ$105,MATCH(B12,'CFBG New Line Form'!$B$9:$B$105,0),MATCH(VLOOKUP($AI$11,MAPPING!$H$3:$J$131,3,0),'CFBG New Line Form'!$G$7:$EQ$7,0)),"")=0,"",IFERROR(INDEX('CFBG New Line Form'!$G$9:$EQ$105,MATCH(B12,'CFBG New Line Form'!$B$9:$B$105,0),MATCH(VLOOKUP($AI$11,MAPPING!$H$3:$J$131,3,0),'CFBG New Line Form'!$G$7:$EQ$7,0)),""))</f>
        <v/>
      </c>
      <c r="AJ12" s="84" t="str">
        <f>IF(IFERROR(INDEX('CFBG New Line Form'!$G$9:$EQ$105,MATCH(B12,'CFBG New Line Form'!$B$9:$B$105,0),MATCH(VLOOKUP($AJ$11,MAPPING!$H$3:$J$131,3,0),'CFBG New Line Form'!$G$7:$EQ$7,0)),"")=0,"",IFERROR(INDEX('CFBG New Line Form'!$G$9:$EQ$105,MATCH(B12,'CFBG New Line Form'!$B$9:$B$105,0),MATCH(VLOOKUP($AJ$11,MAPPING!$H$3:$J$131,3,0),'CFBG New Line Form'!$G$7:$EQ$7,0)),""))</f>
        <v/>
      </c>
      <c r="AK12" s="84" t="str">
        <f>IF(IFERROR(INDEX('CFBG New Line Form'!$G$9:$EQ$105,MATCH(B12,'CFBG New Line Form'!$B$9:$B$105,0),MATCH(VLOOKUP($AK$11,MAPPING!$H$3:$J$131,3,0),'CFBG New Line Form'!$G$7:$EQ$7,0)),"")=0,"",IFERROR(INDEX('CFBG New Line Form'!$G$9:$EQ$105,MATCH(B12,'CFBG New Line Form'!$B$9:$B$105,0),MATCH(VLOOKUP($AK$11,MAPPING!$H$3:$J$131,3,0),'CFBG New Line Form'!$G$7:$EQ$7,0)),""))</f>
        <v/>
      </c>
      <c r="AL12" s="84" t="str">
        <f>IF(IFERROR(INDEX('CFBG New Line Form'!$C$9:$EQ$105,MATCH(B12,'CFBG New Line Form'!$B$9:$B$105,0),MATCH(VLOOKUP($AL$11,MAPPING!$H$3:$J$131,3,0),'CFBG New Line Form'!$G$7:$EQ$7,0)),"")=0,"",IFERROR(INDEX('CFBG New Line Form'!$C$9:$EQ$105,MATCH(B12,'CFBG New Line Form'!$B$9:$B$105,0),MATCH(VLOOKUP($AL$11,MAPPING!$H$3:$J$131,3,0),'CFBG New Line Form'!$C$7:$EQ$7,0)),""))</f>
        <v/>
      </c>
      <c r="AM12" s="84" t="str">
        <f>IF(IFERROR(INDEX('CFBG New Line Form'!$G$9:$EQ$105,MATCH(B12,'CFBG New Line Form'!$B$9:$B$105,0),MATCH(VLOOKUP($AM$11,MAPPING!$H$3:$J$131,3,0),'CFBG New Line Form'!$G$7:$EQ$7,0)),"")=0,"",IFERROR(INDEX('CFBG New Line Form'!$G$9:$EQ$105,MATCH(B12,'CFBG New Line Form'!$B$9:$B$105,0),MATCH(VLOOKUP($AM$11,MAPPING!$H$3:$J$131,3,0),'CFBG New Line Form'!$G$7:$EQ$7,0)),""))</f>
        <v/>
      </c>
      <c r="AN12" s="84" t="str">
        <f>IF(IFERROR(INDEX('CFBG New Line Form'!$G$9:$EQ$105,MATCH(B12,'CFBG New Line Form'!$B$9:$B$105,0),MATCH(VLOOKUP($AN$11,MAPPING!$H$3:$J$131,3,0),'CFBG New Line Form'!$G$7:$EQ$7,0)),"")=0,"",IFERROR(INDEX('CFBG New Line Form'!$G$9:$EQ$105,MATCH(B12,'CFBG New Line Form'!$B$9:$B$105,0),MATCH(VLOOKUP($AN$11,MAPPING!$H$3:$J$131,3,0),'CFBG New Line Form'!$G$7:$EQ$7,0)),""))</f>
        <v/>
      </c>
      <c r="AO12" s="84" t="str">
        <f>IF(IFERROR(INDEX('CFBG New Line Form'!$G$9:$EQ$105,MATCH(B12,'CFBG New Line Form'!$B$9:$B$105,0),MATCH(VLOOKUP($AO$11,MAPPING!$H$3:$J$131,3,0),'CFBG New Line Form'!$G$7:$EQ$7,0)),"")=0,"",IFERROR(INDEX('CFBG New Line Form'!$G$9:$EQ$105,MATCH(B12,'CFBG New Line Form'!$B$9:$B$105,0),MATCH(VLOOKUP($AO$11,MAPPING!$H$3:$J$131,3,0),'CFBG New Line Form'!$G$7:$EQ$7,0)),""))</f>
        <v/>
      </c>
      <c r="AP12" s="84" t="str">
        <f>IF(IFERROR(INDEX('CFBG New Line Form'!$G$9:$EQ$105,MATCH(B12,'CFBG New Line Form'!$B$9:$B$105,0),MATCH(VLOOKUP($AP$11,MAPPING!$H$3:$J$131,3,0),'CFBG New Line Form'!$G$7:$EQ$7,0)),"")=0,"",IFERROR(INDEX('CFBG New Line Form'!$G$9:$EQ$105,MATCH(B12,'CFBG New Line Form'!$B$9:$B$105,0),MATCH(VLOOKUP($AP$11,MAPPING!$H$3:$J$131,3,0),'CFBG New Line Form'!$G$7:$EQ$7,0)),""))</f>
        <v/>
      </c>
      <c r="AQ12" s="84" t="str">
        <f>IF(IFERROR(INDEX('CFBG New Line Form'!$G$9:$EQ$105,MATCH(B12,'CFBG New Line Form'!$B$9:$B$105,0),MATCH(VLOOKUP($AQ$11,MAPPING!$H$3:$J$131,3,0),'CFBG New Line Form'!$G$7:$EQ$7,0)),"")=0,"",IFERROR(INDEX('CFBG New Line Form'!$G$9:$EQ$105,MATCH(B12,'CFBG New Line Form'!$B$9:$B$105,0),MATCH(VLOOKUP($AQ$11,MAPPING!$H$3:$J$131,3,0),'CFBG New Line Form'!$G$7:$EQ$7,0)),""))</f>
        <v/>
      </c>
      <c r="AR12" s="84" t="str">
        <f>IF(IFERROR(INDEX('CFBG New Line Form'!$G$9:$EQ$105,MATCH(B12,'CFBG New Line Form'!$B$9:$B$105,0),MATCH(VLOOKUP($AR$11,MAPPING!$H$3:$J$131,3,0),'CFBG New Line Form'!$G$7:$EQ$7,0)),"")=0,"",IFERROR(INDEX('CFBG New Line Form'!$G$9:$EQ$105,MATCH(B12,'CFBG New Line Form'!$B$9:$B$105,0),MATCH(VLOOKUP($AR$11,MAPPING!$H$3:$J$131,3,0),'CFBG New Line Form'!$G$7:$EQ$7,0)),""))</f>
        <v/>
      </c>
      <c r="AS12" s="84" t="str">
        <f>IF(IFERROR(INDEX('CFBG New Line Form'!$G$9:$EQ$105,MATCH(B12,'CFBG New Line Form'!$B$9:$B$105,0),MATCH(VLOOKUP($AS$11,MAPPING!$H$3:$J$131,3,0),'CFBG New Line Form'!$G$7:$EQ$7,0)),"")=0,"",IFERROR(INDEX('CFBG New Line Form'!$G$9:$EQ$105,MATCH(B12,'CFBG New Line Form'!$B$9:$B$105,0),MATCH(VLOOKUP($AS$11,MAPPING!$H$3:$J$131,3,0),'CFBG New Line Form'!$G$7:$EQ$7,0)),""))</f>
        <v/>
      </c>
      <c r="AT12" s="84" t="str">
        <f>IF(IFERROR(INDEX('CFBG New Line Form'!$G$9:$EQ$105,MATCH(B12,'CFBG New Line Form'!$B$9:$B$105,0),MATCH(VLOOKUP($AT$11,MAPPING!$H$3:$J$131,3,0),'CFBG New Line Form'!$G$7:$EQ$7,0)),"")=0,"",IFERROR(INDEX('CFBG New Line Form'!$G$9:$EQ$105,MATCH(B12,'CFBG New Line Form'!$B$9:$B$105,0),MATCH(VLOOKUP($AT$11,MAPPING!$H$3:$J$131,3,0),'CFBG New Line Form'!$G$7:$EQ$7,0)),""))</f>
        <v/>
      </c>
      <c r="AU12" s="84" t="str">
        <f>IF(IFERROR(INDEX('CFBG New Line Form'!$G$9:$EQ$105,MATCH(B12,'CFBG New Line Form'!$B$9:$B$105,0),MATCH(VLOOKUP($AU$11,MAPPING!$H$3:$J$131,3,0),'CFBG New Line Form'!$G$7:$EQ$7,0)),"")=0,"",IFERROR(INDEX('CFBG New Line Form'!$G$9:$EQ$105,MATCH(B12,'CFBG New Line Form'!$B$9:$B$105,0),MATCH(VLOOKUP($AU$11,MAPPING!$H$3:$J$131,3,0),'CFBG New Line Form'!$G$7:$EQ$7,0)),""))</f>
        <v/>
      </c>
      <c r="AV12" s="84" t="str">
        <f>IF(IFERROR(INDEX('CFBG New Line Form'!$G$9:$EQ$105,MATCH(B12,'CFBG New Line Form'!$B$9:$B$105,0),MATCH(VLOOKUP($AV$11,MAPPING!$H$3:$J$131,3,0),'CFBG New Line Form'!$G$7:$EQ$7,0)),"")=0,"",IFERROR(INDEX('CFBG New Line Form'!$G$9:$EQ$105,MATCH(B12,'CFBG New Line Form'!$B$9:$B$105,0),MATCH(VLOOKUP($AV$11,MAPPING!$H$3:$J$131,3,0),'CFBG New Line Form'!$G$7:$EQ$7,0)),""))</f>
        <v/>
      </c>
      <c r="AW12" s="84" t="str">
        <f>IF(IFERROR(INDEX('CFBG New Line Form'!$G$9:$EQ$105,MATCH(B12,'CFBG New Line Form'!$B$9:$B$105,0),MATCH(VLOOKUP($AW$11,MAPPING!$H$3:$J$131,3,0),'CFBG New Line Form'!$G$7:$EQ$7,0)),"")=0,"",IFERROR(INDEX('CFBG New Line Form'!$G$9:$EQ$105,MATCH(B12,'CFBG New Line Form'!$B$9:$B$105,0),MATCH(VLOOKUP($AW$11,MAPPING!$H$3:$J$131,3,0),'CFBG New Line Form'!$G$7:$EQ$7,0)),""))</f>
        <v/>
      </c>
      <c r="AX12" s="84" t="str">
        <f>IF(IFERROR(INDEX('CFBG New Line Form'!$G$9:$EQ$105,MATCH(B12,'CFBG New Line Form'!$B$9:$B$105,0),MATCH(VLOOKUP($AX$11,MAPPING!$H$3:$J$131,3,0),'CFBG New Line Form'!$G$7:$EQ$7,0)),"")=0,"",IFERROR(INDEX('CFBG New Line Form'!$G$9:$EQ$105,MATCH(B12,'CFBG New Line Form'!$B$9:$B$105,0),MATCH(VLOOKUP($AX$11,MAPPING!$H$3:$J$131,3,0),'CFBG New Line Form'!$G$7:$EQ$7,0)),""))</f>
        <v/>
      </c>
      <c r="AY12" s="84" t="str">
        <f>IF(IFERROR(INDEX('CFBG New Line Form'!$G$9:$EQ$105,MATCH(B12,'CFBG New Line Form'!$B$9:$B$105,0),MATCH(VLOOKUP($AY$11,MAPPING!$H$3:$J$131,3,0),'CFBG New Line Form'!$G$7:$EQ$7,0)),"")=0,"",IFERROR(INDEX('CFBG New Line Form'!$G$9:$EQ$105,MATCH(B12,'CFBG New Line Form'!$B$9:$B$105,0),MATCH(VLOOKUP($AY$11,MAPPING!$H$3:$J$131,3,0),'CFBG New Line Form'!$G$7:$EQ$7,0)),""))</f>
        <v/>
      </c>
      <c r="AZ12" s="84" t="str">
        <f>IF(IFERROR(INDEX('CFBG New Line Form'!$G$9:$EQ$105,MATCH(B12,'CFBG New Line Form'!$B$9:$B$105,0),MATCH(VLOOKUP($AZ$11,MAPPING!$H$3:$J$131,3,0),'CFBG New Line Form'!$G$7:$EQ$7,0)),"")=0,"",IFERROR(INDEX('CFBG New Line Form'!$G$9:$EQ$105,MATCH(B12,'CFBG New Line Form'!$B$9:$B$105,0),MATCH(VLOOKUP($AZ$11,MAPPING!$H$3:$J$131,3,0),'CFBG New Line Form'!$G$7:$EQ$7,0)),""))</f>
        <v/>
      </c>
      <c r="BA12" s="84" t="str">
        <f>IF(IFERROR(INDEX('CFBG New Line Form'!$G$9:$EQ$105,MATCH(B12,'CFBG New Line Form'!$B$9:$B$105,0),MATCH(VLOOKUP($BA$11,MAPPING!$H$3:$J$131,3,0),'CFBG New Line Form'!$G$7:$EQ$7,0)),"")=0,"",IFERROR(INDEX('CFBG New Line Form'!$G$9:$EQ$105,MATCH(B12,'CFBG New Line Form'!$B$9:$B$105,0),MATCH(VLOOKUP($BA$11,MAPPING!$H$3:$J$131,3,0),'CFBG New Line Form'!$G$7:$EQ$7,0)),""))</f>
        <v/>
      </c>
      <c r="BB12" s="84" t="str">
        <f>IF(IFERROR(INDEX('CFBG New Line Form'!$G$9:$EQ$105,MATCH(B12,'CFBG New Line Form'!$B$9:$B$105,0),MATCH(VLOOKUP($BB$11,MAPPING!$H$3:$J$131,3,0),'CFBG New Line Form'!$G$7:$EQ$7,0)),"")=0,"",IFERROR(INDEX('CFBG New Line Form'!$G$9:$EQ$105,MATCH(B12,'CFBG New Line Form'!$B$9:$B$105,0),MATCH(VLOOKUP($BB$11,MAPPING!$H$3:$J$131,3,0),'CFBG New Line Form'!$G$7:$EQ$7,0)),""))</f>
        <v/>
      </c>
      <c r="BC12" s="84" t="str">
        <f>IF(IFERROR(INDEX('CFBG New Line Form'!$G$9:$EQ$105,MATCH(B12,'CFBG New Line Form'!$B$9:$B$105,0),MATCH(VLOOKUP($BC$11,MAPPING!$H$3:$J$131,3,0),'CFBG New Line Form'!$G$7:$EQ$7,0)),"")=0,"",IFERROR(INDEX('CFBG New Line Form'!$G$9:$EQ$105,MATCH(B12,'CFBG New Line Form'!$B$9:$B$105,0),MATCH(VLOOKUP($BC$11,MAPPING!$H$3:$J$131,3,0),'CFBG New Line Form'!$G$7:$EQ$7,0)),""))</f>
        <v/>
      </c>
      <c r="BD12" s="84" t="str">
        <f>IF(IFERROR(INDEX('CFBG New Line Form'!$G$9:$EQ$105,MATCH(B12,'CFBG New Line Form'!$B$9:$B$105,0),MATCH(VLOOKUP($BD$11,MAPPING!$H$3:$J$131,3,0),'CFBG New Line Form'!$G$7:$EQ$7,0)),"")=0,"",IFERROR(INDEX('CFBG New Line Form'!$G$9:$EQ$105,MATCH(B12,'CFBG New Line Form'!$B$9:$B$105,0),MATCH(VLOOKUP($BD$11,MAPPING!$H$3:$J$131,3,0),'CFBG New Line Form'!$G$7:$EQ$7,0)),""))</f>
        <v/>
      </c>
      <c r="BE12" s="84" t="str">
        <f>IF(IFERROR(INDEX('CFBG New Line Form'!$G$9:$EQ$105,MATCH(B12,'CFBG New Line Form'!$B$9:$B$105,0),MATCH(VLOOKUP($BE$11,MAPPING!$H$3:$J$131,3,0),'CFBG New Line Form'!$G$7:$EQ$7,0)),"")=0,"",IFERROR(INDEX('CFBG New Line Form'!$G$9:$EQ$105,MATCH(B12,'CFBG New Line Form'!$B$9:$B$105,0),MATCH(VLOOKUP($BE$11,MAPPING!$H$3:$J$131,3,0),'CFBG New Line Form'!$G$7:$EQ$7,0)),""))</f>
        <v/>
      </c>
      <c r="BF12" s="84" t="str">
        <f>IF(IFERROR(INDEX('CFBG New Line Form'!$G$9:$EQ$105,MATCH(B12,'CFBG New Line Form'!$B$9:$B$105,0),MATCH(VLOOKUP($BE$11,MAPPING!$H$3:$J$131,3,0),'CFBG New Line Form'!$G$7:$EQ$7,0)),"")=0,"",IFERROR(INDEX('CFBG New Line Form'!$G$9:$EQ$105,MATCH(B12,'CFBG New Line Form'!$B$9:$B$105,0),MATCH(VLOOKUP($BE$11,MAPPING!$H$3:$J$131,3,0),'CFBG New Line Form'!$G$7:$EQ$7,0)),""))</f>
        <v/>
      </c>
      <c r="BG12" s="84" t="str">
        <f>IF(IFERROR(INDEX('CFBG New Line Form'!$G$9:$EQ$105,MATCH(B12,'CFBG New Line Form'!$B$9:$B$105,0),MATCH(VLOOKUP($BG$11,MAPPING!$H$3:$J$131,3,0),'CFBG New Line Form'!$G$7:$EQ$7,0)),"")=0,"",IFERROR(INDEX('CFBG New Line Form'!$G$9:$EQ$105,MATCH(B12,'CFBG New Line Form'!$B$9:$B$105,0),MATCH(VLOOKUP($BG$11,MAPPING!$H$3:$J$131,3,0),'CFBG New Line Form'!$G$7:$EQ$7,0)),""))</f>
        <v/>
      </c>
      <c r="BH12" s="84" t="str">
        <f>IF(IFERROR(INDEX('CFBG New Line Form'!$G$9:$EQ$105,MATCH(B12,'CFBG New Line Form'!$B$9:$B$105,0),MATCH(VLOOKUP($BH$11,MAPPING!$H$3:$J$131,3,0),'CFBG New Line Form'!$G$7:$EQ$7,0)),"")=0,"",IFERROR(INDEX('CFBG New Line Form'!$G$9:$EQ$105,MATCH(B12,'CFBG New Line Form'!$B$9:$B$105,0),MATCH(VLOOKUP($BH$11,MAPPING!$H$3:$J$131,3,0),'CFBG New Line Form'!$G$7:$EQ$7,0)),""))</f>
        <v/>
      </c>
      <c r="BI12" s="84" t="str">
        <f>IF(IFERROR(INDEX('CFBG New Line Form'!$G$9:$EQ$105,MATCH(B12,'CFBG New Line Form'!$B$9:$B$105,0),MATCH(VLOOKUP($BI$11,MAPPING!$H$3:$J$131,3,0),'CFBG New Line Form'!$G$7:$EQ$7,0)),"")=0,"",IFERROR(INDEX('CFBG New Line Form'!$G$9:$EQ$105,MATCH(B12,'CFBG New Line Form'!$B$9:$B$105,0),MATCH(VLOOKUP($BI$11,MAPPING!$H$3:$J$131,3,0),'CFBG New Line Form'!$G$7:$EQ$7,0)),""))</f>
        <v/>
      </c>
      <c r="BJ12" s="84" t="str">
        <f>IF(IFERROR(INDEX('CFBG New Line Form'!$G$9:$EQ$105,MATCH(B12,'CFBG New Line Form'!$B$9:$B$105,0),MATCH(VLOOKUP($BJ$11,MAPPING!$H$3:$J$131,3,0),'CFBG New Line Form'!$G$7:$EQ$7,0)),"")=0,"",IFERROR(INDEX('CFBG New Line Form'!$G$9:$EQ$105,MATCH(B12,'CFBG New Line Form'!$B$9:$B$105,0),MATCH(VLOOKUP($BJ$11,MAPPING!$H$3:$J$131,3,0),'CFBG New Line Form'!$G$7:$EQ$7,0)),""))</f>
        <v/>
      </c>
      <c r="BK12" s="84" t="str">
        <f>IF(IFERROR(INDEX('CFBG New Line Form'!$G$9:$EQ$105,MATCH(B12,'CFBG New Line Form'!$B$9:$B$105,0),MATCH(VLOOKUP($BK$11,MAPPING!$H$3:$J$131,3,0),'CFBG New Line Form'!$G$7:$EQ$7,0)),"")=0,"",IFERROR(INDEX('CFBG New Line Form'!$G$9:$EQ$105,MATCH(B12,'CFBG New Line Form'!$B$9:$B$105,0),MATCH(VLOOKUP($BK$11,MAPPING!$H$3:$J$131,3,0),'CFBG New Line Form'!$G$7:$EQ$7,0)),""))</f>
        <v/>
      </c>
      <c r="BL12" s="84" t="str">
        <f>IF(IFERROR(INDEX('CFBG New Line Form'!$G$9:$EQ$105,MATCH(B12,'CFBG New Line Form'!$B$9:$B$105,0),MATCH(VLOOKUP($BL$11,MAPPING!$H$3:$J$131,3,0),'CFBG New Line Form'!$G$7:$EQ$7,0)),"")=0,"",IFERROR(INDEX('CFBG New Line Form'!$G$9:$EQ$105,MATCH(B12,'CFBG New Line Form'!$B$9:$B$105,0),MATCH(VLOOKUP($BL$11,MAPPING!$H$3:$J$131,3,0),'CFBG New Line Form'!$G$7:$EQ$7,0)),""))</f>
        <v/>
      </c>
      <c r="BM12" s="84" t="str">
        <f>IF(IFERROR(INDEX('CFBG New Line Form'!$G$9:$EQ$105,MATCH(B12,'CFBG New Line Form'!$B$9:$B$105,0),MATCH(VLOOKUP($BM$11,MAPPING!$H$3:$J$131,3,0),'CFBG New Line Form'!$G$7:$EQ$7,0)),"")=0,"",IFERROR(INDEX('CFBG New Line Form'!$G$9:$EQ$105,MATCH(B12,'CFBG New Line Form'!$B$9:$B$105,0),MATCH(VLOOKUP($BM$11,MAPPING!$H$3:$J$131,3,0),'CFBG New Line Form'!$G$7:$EQ$7,0)),""))</f>
        <v/>
      </c>
      <c r="BN12" s="84" t="str">
        <f>IF(IFERROR(INDEX('CFBG New Line Form'!$G$9:$EQ$105,MATCH(B12,'CFBG New Line Form'!$B$9:$B$105,0),MATCH(VLOOKUP($BN$11,MAPPING!$H$3:$J$131,3,0),'CFBG New Line Form'!$G$7:$EQ$7,0)),"")=0,"",IFERROR(INDEX('CFBG New Line Form'!$G$9:$EQ$105,MATCH(B12,'CFBG New Line Form'!$B$9:$B$105,0),MATCH(VLOOKUP($BN$11,MAPPING!$H$3:$J$131,3,0),'CFBG New Line Form'!$G$7:$EQ$7,0)),""))</f>
        <v/>
      </c>
      <c r="BO12" s="84" t="str">
        <f>IF(IFERROR(INDEX('CFBG New Line Form'!$G$9:$EQ$105,MATCH(B12,'CFBG New Line Form'!$B$9:$B$105,0),MATCH(VLOOKUP($BO$11,MAPPING!$H$3:$J$131,3,0),'CFBG New Line Form'!$G$7:$EQ$7,0)),"")=0,"",IFERROR(INDEX('CFBG New Line Form'!$G$9:$EQ$105,MATCH(B12,'CFBG New Line Form'!$B$9:$B$105,0),MATCH(VLOOKUP($BO$11,MAPPING!$H$3:$J$131,3,0),'CFBG New Line Form'!$G$7:$EQ$7,0)),""))</f>
        <v/>
      </c>
      <c r="BP12" s="84" t="str">
        <f>IF(IFERROR(INDEX('CFBG New Line Form'!$G$9:$EQ$105,MATCH(B12,'CFBG New Line Form'!$B$9:$B$105,0),MATCH(VLOOKUP($BP$11,MAPPING!$H$3:$J$131,3,0),'CFBG New Line Form'!$G$7:$EQ$7,0)),"")=0,"",IFERROR(INDEX('CFBG New Line Form'!$G$9:$EQ$105,MATCH(B12,'CFBG New Line Form'!$B$9:$B$105,0),MATCH(VLOOKUP($BP$11,MAPPING!$H$3:$J$131,3,0),'CFBG New Line Form'!$G$7:$EQ$7,0)),""))</f>
        <v/>
      </c>
      <c r="BQ12" s="84" t="str">
        <f>IF(IFERROR(INDEX('CFBG New Line Form'!$G$9:$EQ$105,MATCH(B12,'CFBG New Line Form'!$B$9:$B$105,0),MATCH(VLOOKUP($BQ$11,MAPPING!$H$3:$J$131,3,0),'CFBG New Line Form'!$G$7:$EQ$7,0)),"")=0,"",IFERROR(INDEX('CFBG New Line Form'!$G$9:$EQ$105,MATCH(B12,'CFBG New Line Form'!$B$9:$B$105,0),MATCH(VLOOKUP($BQ$11,MAPPING!$H$3:$J$131,3,0),'CFBG New Line Form'!$G$7:$EQ$7,0)),""))</f>
        <v/>
      </c>
      <c r="BR12" s="84" t="str">
        <f>IF(IFERROR(INDEX('CFBG New Line Form'!$G$9:$EQ$105,MATCH(B12,'CFBG New Line Form'!$B$9:$B$105,0),MATCH(VLOOKUP($BR$11,MAPPING!$H$3:$J$131,3,0),'CFBG New Line Form'!$G$7:$EQ$7,0)),"")=0,"",IFERROR(INDEX('CFBG New Line Form'!$G$9:$EQ$105,MATCH(B12,'CFBG New Line Form'!$B$9:$B$105,0),MATCH(VLOOKUP($BR$11,MAPPING!$H$3:$J$131,3,0),'CFBG New Line Form'!$G$7:$EQ$7,0)),""))</f>
        <v/>
      </c>
      <c r="BS12" s="84" t="str">
        <f>IF(IFERROR(INDEX('CFBG New Line Form'!$G$9:$EQ$105,MATCH(B12,'CFBG New Line Form'!$B$9:$B$105,0),MATCH(VLOOKUP($BS$11,MAPPING!$H$3:$J$131,3,0),'CFBG New Line Form'!$G$7:$EQ$7,0)),"")=0,"",IFERROR(INDEX('CFBG New Line Form'!$G$9:$EQ$105,MATCH(B12,'CFBG New Line Form'!$B$9:$B$105,0),MATCH(VLOOKUP($BS$11,MAPPING!$H$3:$J$131,3,0),'CFBG New Line Form'!$G$7:$EQ$7,0)),""))</f>
        <v/>
      </c>
      <c r="BT12" s="84" t="str">
        <f>IF(IFERROR(INDEX('CFBG New Line Form'!$G$9:$EQ$105,MATCH(B12,'CFBG New Line Form'!$B$9:$B$105,0),MATCH(VLOOKUP($BT$11,MAPPING!$H$3:$J$131,3,0),'CFBG New Line Form'!$G$7:$EQ$7,0)),"")=0,"",IFERROR(INDEX('CFBG New Line Form'!$G$9:$EQ$105,MATCH(B12,'CFBG New Line Form'!$B$9:$B$105,0),MATCH(VLOOKUP($BT$11,MAPPING!$H$3:$J$131,3,0),'CFBG New Line Form'!$G$7:$EQ$7,0)),""))</f>
        <v/>
      </c>
      <c r="BU12" s="84" t="str">
        <f>IF(IFERROR(INDEX('CFBG New Line Form'!$G$9:$EQ$105,MATCH(B12,'CFBG New Line Form'!$B$9:$B$105,0),MATCH(VLOOKUP($BU$11,MAPPING!$H$3:$J$131,3,0),'CFBG New Line Form'!$G$7:$EQ$7,0)),"")=0,"",IFERROR(INDEX('CFBG New Line Form'!$G$9:$EQ$105,MATCH(B12,'CFBG New Line Form'!$B$9:$B$105,0),MATCH(VLOOKUP($BU$11,MAPPING!$H$3:$J$131,3,0),'CFBG New Line Form'!$G$7:$EQ$7,0)),""))</f>
        <v/>
      </c>
      <c r="BV12" s="84" t="str">
        <f>IF(IFERROR(INDEX('CFBG New Line Form'!$G$9:$EQ$105,MATCH(B12,'CFBG New Line Form'!$B$9:$B$105,0),MATCH(VLOOKUP($BV$11,MAPPING!$H$3:$J$131,3,0),'CFBG New Line Form'!$G$7:$EQ$7,0)),"")=0,"",IFERROR(INDEX('CFBG New Line Form'!$G$9:$EQ$105,MATCH(B12,'CFBG New Line Form'!$B$9:$B$105,0),MATCH(VLOOKUP($BV$11,MAPPING!$H$3:$J$131,3,0),'CFBG New Line Form'!$G$7:$EQ$7,0)),""))</f>
        <v/>
      </c>
      <c r="BW12" s="84" t="str">
        <f>IF(IFERROR(INDEX('CFBG New Line Form'!$G$9:$EQ$105,MATCH(B12,'CFBG New Line Form'!$B$9:$B$105,0),MATCH(VLOOKUP($BW$11,MAPPING!$H$3:$J$131,3,0),'CFBG New Line Form'!$G$7:$EQ$7,0)),"")=0,"",IFERROR(INDEX('CFBG New Line Form'!$G$9:$EQ$105,MATCH(B12,'CFBG New Line Form'!$B$9:$B$105,0),MATCH(VLOOKUP($BW$11,MAPPING!$H$3:$J$131,3,0),'CFBG New Line Form'!$G$7:$EQ$7,0)),""))</f>
        <v/>
      </c>
      <c r="BX12" s="84" t="str">
        <f>IF(IFERROR(INDEX('CFBG New Line Form'!$G$9:$EQ$105,MATCH(B12,'CFBG New Line Form'!$B$9:$B$105,0),MATCH(VLOOKUP($BX$11,MAPPING!$H$3:$J$131,3,0),'CFBG New Line Form'!$G$7:$EQ$7,0)),"")=0,"",IFERROR(INDEX('CFBG New Line Form'!$G$9:$EQ$105,MATCH(B12,'CFBG New Line Form'!$B$9:$B$105,0),MATCH(VLOOKUP($BX$11,MAPPING!$H$3:$J$131,3,0),'CFBG New Line Form'!$G$7:$EQ$7,0)),""))</f>
        <v/>
      </c>
      <c r="BY12" s="84" t="str">
        <f>IF(IFERROR(INDEX('CFBG New Line Form'!$G$9:$EQ$105,MATCH(B12,'CFBG New Line Form'!$B$9:$B$105,0),MATCH(VLOOKUP($BY$11,MAPPING!$H$3:$J$131,3,0),'CFBG New Line Form'!$G$7:$EQ$7,0)),"")=0,"",IFERROR(INDEX('CFBG New Line Form'!$G$9:$EQ$105,MATCH(B12,'CFBG New Line Form'!$B$9:$B$105,0),MATCH(VLOOKUP($BY$11,MAPPING!$H$3:$J$131,3,0),'CFBG New Line Form'!$G$7:$EQ$7,0)),""))</f>
        <v/>
      </c>
      <c r="BZ12" s="84" t="str">
        <f>IF(IFERROR(INDEX('CFBG New Line Form'!$G$9:$EQ$105,MATCH(B12,'CFBG New Line Form'!$B$9:$B$105,0),MATCH(VLOOKUP($BZ$11,MAPPING!$H$3:$J$131,3,0),'CFBG New Line Form'!$G$7:$EQ$7,0)),"")=0,"",IFERROR(INDEX('CFBG New Line Form'!$G$9:$EQ$105,MATCH(B12,'CFBG New Line Form'!$B$9:$B$105,0),MATCH(VLOOKUP($BZ$11,MAPPING!$H$3:$J$131,3,0),'CFBG New Line Form'!$G$7:$EQ$7,0)),""))</f>
        <v/>
      </c>
      <c r="CA12" s="84" t="str">
        <f>IF(IFERROR(INDEX('CFBG New Line Form'!$G$9:$EQ$105,MATCH(B12,'CFBG New Line Form'!$B$9:$B$105,0),MATCH(VLOOKUP($CA$11,MAPPING!$H$3:$J$131,3,0),'CFBG New Line Form'!$G$7:$EQ$7,0)),"")=0,"",IFERROR(INDEX('CFBG New Line Form'!$G$9:$EQ$105,MATCH(B12,'CFBG New Line Form'!$B$9:$B$105,0),MATCH(VLOOKUP($CA$11,MAPPING!$H$3:$J$131,3,0),'CFBG New Line Form'!$G$7:$EQ$7,0)),""))</f>
        <v/>
      </c>
      <c r="CB12" s="84" t="str">
        <f>IF(IFERROR(INDEX('CFBG New Line Form'!$G$9:$EQ$105,MATCH(B12,'CFBG New Line Form'!$B$9:$B$105,0),MATCH(VLOOKUP($CB$11,MAPPING!$H$3:$J$131,3,0),'CFBG New Line Form'!$G$7:$EQ$7,0)),"")=0,"",IFERROR(INDEX('CFBG New Line Form'!$G$9:$EQ$105,MATCH(B12,'CFBG New Line Form'!$B$9:$B$105,0),MATCH(VLOOKUP($CB$11,MAPPING!$H$3:$J$131,3,0),'CFBG New Line Form'!$G$7:$EQ$7,0)),""))</f>
        <v/>
      </c>
      <c r="CC12" s="84" t="str">
        <f>IF(IFERROR(INDEX('CFBG New Line Form'!$G$9:$EQ$105,MATCH(B12,'CFBG New Line Form'!$B$9:$B$105,0),MATCH(VLOOKUP($CC$11,MAPPING!$H$3:$J$131,3,0),'CFBG New Line Form'!$G$7:$EQ$7,0)),"")=0,"",IFERROR(INDEX('CFBG New Line Form'!$G$9:$EQ$105,MATCH(B12,'CFBG New Line Form'!$B$9:$B$105,0),MATCH(VLOOKUP($CC$11,MAPPING!$H$3:$J$131,3,0),'CFBG New Line Form'!$G$7:$EQ$7,0)),""))</f>
        <v/>
      </c>
      <c r="CD12" s="84" t="str">
        <f>IF(IFERROR(INDEX('CFBG New Line Form'!$G$9:$EQ$105,MATCH(B12,'CFBG New Line Form'!$B$9:$B$105,0),MATCH(VLOOKUP($CD$11,MAPPING!$H$3:$J$131,3,0),'CFBG New Line Form'!$G$7:$EQ$7,0)),"")=0,"",IFERROR(INDEX('CFBG New Line Form'!$G$9:$EQ$105,MATCH(B12,'CFBG New Line Form'!$B$9:$B$105,0),MATCH(VLOOKUP($CD$11,MAPPING!$H$3:$J$131,3,0),'CFBG New Line Form'!$G$7:$EQ$7,0)),""))</f>
        <v/>
      </c>
      <c r="CE12" s="84" t="str">
        <f>IF(IFERROR(INDEX('CFBG New Line Form'!$G$9:$EQ$105,MATCH(B12,'CFBG New Line Form'!$B$9:$B$105,0),MATCH(VLOOKUP($CE$11,MAPPING!$H$3:$J$131,3,0),'CFBG New Line Form'!$G$7:$EQ$7,0)),"")=0,"",IFERROR(INDEX('CFBG New Line Form'!$G$9:$EQ$105,MATCH(B12,'CFBG New Line Form'!$B$9:$B$105,0),MATCH(VLOOKUP($CE$11,MAPPING!$H$3:$J$131,3,0),'CFBG New Line Form'!$G$7:$EQ$7,0)),""))</f>
        <v/>
      </c>
      <c r="CF12" s="84" t="str">
        <f>IF(IFERROR(INDEX('CFBG New Line Form'!$G$9:$EQ$105,MATCH(B12,'CFBG New Line Form'!$B$9:$B$105,0),MATCH(VLOOKUP($CF$11,MAPPING!$H$3:$J$131,3,0),'CFBG New Line Form'!$G$7:$EQ$7,0)),"")=0,"",IFERROR(INDEX('CFBG New Line Form'!$G$9:$EQ$105,MATCH(B12,'CFBG New Line Form'!$B$9:$B$105,0),MATCH(VLOOKUP($CF$11,MAPPING!$H$3:$J$131,3,0),'CFBG New Line Form'!$G$7:$EQ$7,0)),""))</f>
        <v/>
      </c>
      <c r="CG12" s="84" t="str">
        <f>IF(IFERROR(INDEX('CFBG New Line Form'!$G$9:$EQ$105,MATCH(B12,'CFBG New Line Form'!$B$9:$B$105,0),MATCH(VLOOKUP($CG$11,MAPPING!$H$3:$J$131,3,0),'CFBG New Line Form'!$G$7:$EQ$7,0)),"")=0,"",IFERROR(INDEX('CFBG New Line Form'!$G$9:$EQ$105,MATCH(B12,'CFBG New Line Form'!$B$9:$B$105,0),MATCH(VLOOKUP($CG$11,MAPPING!$H$3:$J$131,3,0),'CFBG New Line Form'!$G$7:$EQ$7,0)),""))</f>
        <v/>
      </c>
      <c r="CH12" s="84" t="str">
        <f>IF(IFERROR(INDEX('CFBG New Line Form'!$G$9:$EQ$105,MATCH(B12,'CFBG New Line Form'!$B$9:$B$105,0),MATCH(VLOOKUP($CH$11,MAPPING!$H$3:$J$131,3,0),'CFBG New Line Form'!$G$7:$EQ$7,0)),"")=0,"",IFERROR(INDEX('CFBG New Line Form'!$G$9:$EQ$105,MATCH(B12,'CFBG New Line Form'!$B$9:$B$105,0),MATCH(VLOOKUP($CH$11,MAPPING!$H$3:$J$131,3,0),'CFBG New Line Form'!$G$7:$EQ$7,0)),""))</f>
        <v/>
      </c>
      <c r="CI12" s="84" t="str">
        <f>IF(IFERROR(INDEX('CFBG New Line Form'!$G$9:$EQ$105,MATCH(B12,'CFBG New Line Form'!$B$9:$B$105,0),MATCH(VLOOKUP($CI$11,MAPPING!$H$3:$J$131,3,0),'CFBG New Line Form'!$G$7:$EQ$7,0)),"")=0,"",IFERROR(INDEX('CFBG New Line Form'!$G$9:$EQ$105,MATCH(B12,'CFBG New Line Form'!$B$9:$B$105,0),MATCH(VLOOKUP($CI$11,MAPPING!$H$3:$J$131,3,0),'CFBG New Line Form'!$G$7:$EQ$7,0)),""))</f>
        <v/>
      </c>
      <c r="CJ12" s="84" t="str">
        <f>IF(IFERROR(INDEX('CFBG New Line Form'!$G$9:$EQ$105,MATCH(B12,'CFBG New Line Form'!$B$9:$B$105,0),MATCH(VLOOKUP($CJ$11,MAPPING!$H$3:$J$131,3,0),'CFBG New Line Form'!$G$7:$EQ$7,0)),"")=0,"",IFERROR(INDEX('CFBG New Line Form'!$G$9:$EQ$105,MATCH(B12,'CFBG New Line Form'!$B$9:$B$105,0),MATCH(VLOOKUP($CJ$11,MAPPING!$H$3:$J$131,3,0),'CFBG New Line Form'!$G$7:$EQ$7,0)),""))</f>
        <v/>
      </c>
      <c r="CK12" s="84" t="str">
        <f>IF(IFERROR(INDEX('CFBG New Line Form'!$G$9:$EQ$105,MATCH(B12,'CFBG New Line Form'!$B$9:$B$105,0),MATCH(VLOOKUP($CK$11,MAPPING!$H$3:$J$131,3,0),'CFBG New Line Form'!$G$7:$EQ$7,0)),"")=0,"",IFERROR(INDEX('CFBG New Line Form'!$G$9:$EQ$105,MATCH(B12,'CFBG New Line Form'!$B$9:$B$105,0),MATCH(VLOOKUP($CK$11,MAPPING!$H$3:$J$131,3,0),'CFBG New Line Form'!$G$7:$EQ$7,0)),""))</f>
        <v/>
      </c>
      <c r="CL12" s="84" t="str">
        <f>IF(IFERROR(INDEX('CFBG New Line Form'!$G$9:$EQ$105,MATCH(B12,'CFBG New Line Form'!$B$9:$B$105,0),MATCH(VLOOKUP($CL$11,MAPPING!$H$3:$J$131,3,0),'CFBG New Line Form'!$G$7:$EQ$7,0)),"")=0,"",IFERROR(INDEX('CFBG New Line Form'!$G$9:$EQ$105,MATCH(B12,'CFBG New Line Form'!$B$9:$B$105,0),MATCH(VLOOKUP($CL$11,MAPPING!$H$3:$J$131,3,0),'CFBG New Line Form'!$G$7:$EQ$7,0)),""))</f>
        <v/>
      </c>
      <c r="CM12" s="84" t="str">
        <f>IF(IFERROR(INDEX('CFBG New Line Form'!$G$9:$EQ$105,MATCH(B12,'CFBG New Line Form'!$B$9:$B$105,0),MATCH(VLOOKUP($CM$11,MAPPING!$H$3:$J$131,3,0),'CFBG New Line Form'!$G$7:$EQ$7,0)),"")=0,"",IFERROR(INDEX('CFBG New Line Form'!$G$9:$EQ$105,MATCH(B12,'CFBG New Line Form'!$B$9:$B$105,0),MATCH(VLOOKUP($CM$11,MAPPING!$H$3:$J$131,3,0),'CFBG New Line Form'!$G$7:$EQ$7,0)),""))</f>
        <v/>
      </c>
      <c r="CN12" s="84" t="str">
        <f>IF(IFERROR(INDEX('CFBG New Line Form'!$G$9:$EQ$105,MATCH(B12,'CFBG New Line Form'!$B$9:$B$105,0),MATCH(VLOOKUP($CN$11,MAPPING!$H$3:$J$131,3,0),'CFBG New Line Form'!$G$7:$EQ$7,0)),"")=0,"",IFERROR(INDEX('CFBG New Line Form'!$G$9:$EQ$105,MATCH(B12,'CFBG New Line Form'!$B$9:$B$105,0),MATCH(VLOOKUP($CN$11,MAPPING!$H$3:$J$131,3,0),'CFBG New Line Form'!$G$7:$EQ$7,0)),""))</f>
        <v/>
      </c>
      <c r="CO12" s="84" t="str">
        <f>IF(IFERROR(INDEX('CFBG New Line Form'!$G$9:$EQ$105,MATCH(B12,'CFBG New Line Form'!$B$9:$B$105,0),MATCH(VLOOKUP($CO$11,MAPPING!$H$3:$J$131,3,0),'CFBG New Line Form'!$G$7:$EQ$7,0)),"")=0,"",IFERROR(INDEX('CFBG New Line Form'!$G$9:$EQ$105,MATCH(B12,'CFBG New Line Form'!$B$9:$B$105,0),MATCH(VLOOKUP($CO$11,MAPPING!$H$3:$J$131,3,0),'CFBG New Line Form'!$G$7:$EQ$7,0)),""))</f>
        <v/>
      </c>
      <c r="CP12" s="84" t="str">
        <f>IF(IFERROR(INDEX('CFBG New Line Form'!$G$9:$EQ$105,MATCH(B12,'CFBG New Line Form'!$B$9:$B$105,0),MATCH(VLOOKUP($CP$11,MAPPING!$H$3:$J$131,3,0),'CFBG New Line Form'!$G$7:$EQ$7,0)),"")=0,"",IFERROR(INDEX('CFBG New Line Form'!$G$9:$EQ$105,MATCH(B12,'CFBG New Line Form'!$B$9:$B$105,0),MATCH(VLOOKUP($CP$11,MAPPING!$H$3:$J$131,3,0),'CFBG New Line Form'!$G$7:$EQ$7,0)),""))</f>
        <v/>
      </c>
      <c r="CQ12" s="84" t="str">
        <f>IF(IFERROR(INDEX('CFBG New Line Form'!$G$9:$EQ$105,MATCH(B12,'CFBG New Line Form'!$B$9:$B$105,0),MATCH(VLOOKUP($CQ$11,MAPPING!$H$3:$J$131,3,0),'CFBG New Line Form'!$G$7:$EQ$7,0)),"")=0,"",IFERROR(INDEX('CFBG New Line Form'!$G$9:$EQ$105,MATCH(B12,'CFBG New Line Form'!$B$9:$B$105,0),MATCH(VLOOKUP($CQ$11,MAPPING!$H$3:$J$131,3,0),'CFBG New Line Form'!$G$7:$EQ$7,0)),""))</f>
        <v/>
      </c>
      <c r="CR12" s="84"/>
      <c r="CS12" s="84"/>
      <c r="CT12" s="84"/>
    </row>
    <row r="13" spans="1:98" s="55" customFormat="1" ht="14.4" customHeight="1">
      <c r="A13" s="84" t="str">
        <f>IF(
IFERROR(INDEX('CFBG New Line Form'!$G$9:$EQ$105,MATCH(B13,'CFBG New Line Form'!$B$9:$B$105,0),MATCH(VLOOKUP($A$11,MAPPING!$H$3:$J$131,3,0),'CFBG New Line Form'!$G$7:$EQ$7,0)),"")=0,"", IFERROR(INDEX('CFBG New Line Form'!$G$9:$EQ$105,MATCH(B13,'CFBG New Line Form'!$B$9:$B$105,0),MATCH(VLOOKUP($A$11,MAPPING!$H$3:$J$131,3,0),'CFBG New Line Form'!$G$7:$EQ$7,0)),""))</f>
        <v/>
      </c>
      <c r="B13" s="84"/>
      <c r="C13" s="84" t="str">
        <f>IF(
IFERROR(INDEX('CFBG New Line Form'!$G$9:$EQ$105,MATCH(B13,'CFBG New Line Form'!$B$9:$B$105,0),MATCH(VLOOKUP($C$11,MAPPING!$H$3:$J$131,3,0),'CFBG New Line Form'!$G$7:$EQ$7,0)),"")=0,"", IFERROR(INDEX('CFBG New Line Form'!$G$9:$EQ$105,MATCH(B13,'CFBG New Line Form'!$B$9:$B$105,0),MATCH(VLOOKUP($C$11,MAPPING!$H$3:$J$131,3,0),'CFBG New Line Form'!$G$7:$EQ$7,0)),""))</f>
        <v/>
      </c>
      <c r="D13" s="84" t="str">
        <f>IF(
IFERROR(INDEX('CFBG New Line Form'!$G$9:$EQ$105,MATCH(B13,'CFBG New Line Form'!$B$9:$B$105,0),MATCH(VLOOKUP($D$11,MAPPING!$H$3:$J$131,3,0),'CFBG New Line Form'!$G$7:$EQ$7,0)),"")=0,"", IFERROR(INDEX('CFBG New Line Form'!$G$9:$EQ$105,MATCH(B13,'CFBG New Line Form'!$B$9:$B$105,0),MATCH(VLOOKUP($D$11,MAPPING!$H$3:$J$131,3,0),'CFBG New Line Form'!$G$7:$EQ$7,0)),""))</f>
        <v/>
      </c>
      <c r="E13" s="84" t="str">
        <f>IF(IFERROR(INDEX('CFBG New Line Form'!$G$9:$EQ$105,MATCH(B13,'CFBG New Line Form'!$B$9:$B$105,0),MATCH(VLOOKUP($E$11,MAPPING!$H$3:$J$131,3,0),'CFBG New Line Form'!$G$7:$EQ$7,0)),"")=0,"",IFERROR(INDEX('CFBG New Line Form'!$G$9:$EQ$105,MATCH(B13,'CFBG New Line Form'!$B$9:$B$105,0),MATCH(VLOOKUP($E$11,MAPPING!$H$3:$J$131,3,0),'CFBG New Line Form'!$G$7:$EQ$7,0)),""))</f>
        <v/>
      </c>
      <c r="F13" s="84" t="str">
        <f>IF(IFERROR(INDEX('CFBG New Line Form'!$G$9:$EQ$105,MATCH(B13,'CFBG New Line Form'!$B$9:$B$105,0),MATCH(VLOOKUP($F$11,MAPPING!$H$3:$J$131,3,0),'CFBG New Line Form'!$G$7:$EQ$7,0)),"")=0,"",IFERROR(INDEX('CFBG New Line Form'!$G$9:$EQ$105,MATCH(B13,'CFBG New Line Form'!$B$9:$B$105,0),MATCH(VLOOKUP($F$11,MAPPING!$H$3:$J$131,3,0),'CFBG New Line Form'!$G$7:$EQ$7,0)),""))</f>
        <v/>
      </c>
      <c r="G13" s="130" t="str">
        <f>IF(IFERROR(INDEX('CFBG New Line Form'!$G$9:$EQ$105,MATCH(B13,'CFBG New Line Form'!$B$9:$B$105,0),MATCH(VLOOKUP($G$11,MAPPING!$H$3:$J$131,3,0),'CFBG New Line Form'!$G$7:$EQ$7,0)),"")=0,"",IFERROR(INDEX('CFBG New Line Form'!$G$9:$EQ$105,MATCH(B13,'CFBG New Line Form'!$B$9:$B$105,0),MATCH(VLOOKUP($G$11,MAPPING!$H$3:$J$131,3,0),'CFBG New Line Form'!$G$7:$EQ$7,0)),""))</f>
        <v/>
      </c>
      <c r="H13" s="160" t="str">
        <f>IF(IFERROR(INDEX('CFBG New Line Form'!$G$9:$EQ$105,MATCH(B13,'CFBG New Line Form'!$B$9:$B$105,0),MATCH(VLOOKUP($H$11,MAPPING!$H$3:$J$131,3,0),'CFBG New Line Form'!$G$7:$EQ$7,0)),"")=0,"",IFERROR(INDEX('CFBG New Line Form'!$G$9:$EQ$105,MATCH(B13,'CFBG New Line Form'!$B$9:$B$105,0),MATCH(VLOOKUP($H$11,MAPPING!$H$3:$J$131,3,0),'CFBG New Line Form'!$G$7:$EQ$7,0)),""))</f>
        <v/>
      </c>
      <c r="I13" s="161" t="str">
        <f>IF(IFERROR(INDEX('CFBG New Line Form'!$G$9:$EQ$105,MATCH(B13,'CFBG New Line Form'!$B$9:$B$105,0),MATCH(VLOOKUP($I$11,MAPPING!$H$3:$J$131,3,0),'CFBG New Line Form'!$G$7:$EQ$7,0)),"")=0,"",IFERROR(INDEX('CFBG New Line Form'!$G$9:$EQ$105,MATCH(B13,'CFBG New Line Form'!$B$9:$B$105,0),MATCH(VLOOKUP($I$11,MAPPING!$H$3:$J$131,3,0),'CFBG New Line Form'!$G$7:$EQ$7,0)),""))</f>
        <v/>
      </c>
      <c r="J13" s="84" t="str">
        <f>IF(IFERROR(INDEX('CFBG New Line Form'!$G$9:$EQ$105,MATCH(B13,'CFBG New Line Form'!$B$9:$B$105,0),MATCH(VLOOKUP($J$11,MAPPING!$H$3:$J$131,3,0),'CFBG New Line Form'!$G$7:$EQ$7,0)),"")=0,"",IFERROR(INDEX('CFBG New Line Form'!$G$9:$EQ$105,MATCH(B13,'CFBG New Line Form'!$B$9:$B$105,0),MATCH(VLOOKUP($J$11,MAPPING!$H$3:$J$131,3,0),'CFBG New Line Form'!$G$7:$EQ$7,0)),""))</f>
        <v/>
      </c>
      <c r="K13" s="84" t="e">
        <v>#N/A</v>
      </c>
      <c r="L13" s="84" t="e">
        <v>#N/A</v>
      </c>
      <c r="M13" s="84" t="e">
        <v>#N/A</v>
      </c>
      <c r="N13" s="84" t="e">
        <v>#N/A</v>
      </c>
      <c r="O13" s="84" t="e">
        <v>#N/A</v>
      </c>
      <c r="P13" s="84" t="e">
        <v>#N/A</v>
      </c>
      <c r="Q13" s="84" t="e">
        <v>#N/A</v>
      </c>
      <c r="R13" s="162" t="str">
        <f>IF(IFERROR(INDEX('CFBG New Line Form'!$G$9:$EQ$105,MATCH(B13,'CFBG New Line Form'!$B$9:$B$105,0),MATCH(VLOOKUP($R$11,MAPPING!$H$3:$J$131,3,0),'CFBG New Line Form'!$G$7:$EQ$7,0)),"")=0,"",IFERROR(INDEX('CFBG New Line Form'!$G$9:$EQ$105,MATCH(B13,'CFBG New Line Form'!$B$9:$B$105,0),MATCH(VLOOKUP($R$11,MAPPING!$H$3:$J$131,3,0),'CFBG New Line Form'!$G$7:$EQ$7,0)),""))</f>
        <v/>
      </c>
      <c r="S13" s="84" t="str">
        <f>IF(IFERROR(INDEX('CFBG New Line Form'!$G$9:$EQ$105,MATCH(B13,'CFBG New Line Form'!$B$9:$B$105,0),MATCH(VLOOKUP($S$11,MAPPING!$H$3:$J$131,3,0),'CFBG New Line Form'!$G$7:$EQ$7,0)),"")=0,"",IFERROR(INDEX('CFBG New Line Form'!$G$9:$EQ$105,MATCH(B13,'CFBG New Line Form'!$B$9:$B$105,0),MATCH(VLOOKUP($S$11,MAPPING!$H$3:$J$131,3,0),'CFBG New Line Form'!$G$7:$EQ$7,0)),""))</f>
        <v/>
      </c>
      <c r="T13" s="84" t="e">
        <v>#N/A</v>
      </c>
      <c r="U13" s="84" t="e">
        <v>#N/A</v>
      </c>
      <c r="V13" s="84" t="e">
        <v>#N/A</v>
      </c>
      <c r="W13" s="84" t="e">
        <v>#N/A</v>
      </c>
      <c r="X13" s="84" t="e">
        <v>#N/A</v>
      </c>
      <c r="Y13" s="84" t="e">
        <v>#N/A</v>
      </c>
      <c r="Z13" s="84" t="e">
        <v>#N/A</v>
      </c>
      <c r="AA13" s="84" t="e">
        <v>#N/A</v>
      </c>
      <c r="AB13" s="84" t="e">
        <v>#N/A</v>
      </c>
      <c r="AC13" s="84" t="e">
        <v>#N/A</v>
      </c>
      <c r="AD13" s="84" t="e">
        <v>#N/A</v>
      </c>
      <c r="AE13" s="160" t="str">
        <f>IF(IFERROR(INDEX('CFBG New Line Form'!$G$9:$EQ$105,MATCH(B13,'CFBG New Line Form'!$B$9:$B$105,0),MATCH(VLOOKUP($AE$11,MAPPING!$H$3:$J$131,3,0),'CFBG New Line Form'!$G$7:$EQ$7,0)),"")=0,"",IFERROR(INDEX('CFBG New Line Form'!$G$9:$EQ$105,MATCH(B13,'CFBG New Line Form'!$B$9:$B$105,0),MATCH(VLOOKUP($AE$11,MAPPING!$H$3:$J$131,3,0),'CFBG New Line Form'!$G$7:$EQ$7,0)),""))</f>
        <v/>
      </c>
      <c r="AF13" s="84" t="e">
        <v>#N/A</v>
      </c>
      <c r="AG13" s="84" t="e">
        <v>#N/A</v>
      </c>
      <c r="AH13" s="84" t="str">
        <f>IF(IFERROR(INDEX('CFBG New Line Form'!$G$9:$EQ$105,MATCH(B13,'CFBG New Line Form'!$B$9:$B$105,0),MATCH(VLOOKUP($AH$11,MAPPING!$H$3:$J$131,3,0),'CFBG New Line Form'!$G$7:$EQ$7,0)),"")=0,"",IFERROR(INDEX('CFBG New Line Form'!$G$9:$EQ$105,MATCH(B13,'CFBG New Line Form'!$B$9:$B$105,0),MATCH(VLOOKUP($AH$11,MAPPING!$H$3:$J$131,3,0),'CFBG New Line Form'!$G$7:$EQ$7,0)),""))</f>
        <v/>
      </c>
      <c r="AI13" s="84" t="str">
        <f>IF(IFERROR(INDEX('CFBG New Line Form'!$G$9:$EQ$105,MATCH(B13,'CFBG New Line Form'!$B$9:$B$105,0),MATCH(VLOOKUP($AI$11,MAPPING!$H$3:$J$131,3,0),'CFBG New Line Form'!$G$7:$EQ$7,0)),"")=0,"",IFERROR(INDEX('CFBG New Line Form'!$G$9:$EQ$105,MATCH(B13,'CFBG New Line Form'!$B$9:$B$105,0),MATCH(VLOOKUP($AI$11,MAPPING!$H$3:$J$131,3,0),'CFBG New Line Form'!$G$7:$EQ$7,0)),""))</f>
        <v/>
      </c>
      <c r="AJ13" s="84" t="str">
        <f>IF(IFERROR(INDEX('CFBG New Line Form'!$G$9:$EQ$105,MATCH(B13,'CFBG New Line Form'!$B$9:$B$105,0),MATCH(VLOOKUP($AJ$11,MAPPING!$H$3:$J$131,3,0),'CFBG New Line Form'!$G$7:$EQ$7,0)),"")=0,"",IFERROR(INDEX('CFBG New Line Form'!$G$9:$EQ$105,MATCH(B13,'CFBG New Line Form'!$B$9:$B$105,0),MATCH(VLOOKUP($AJ$11,MAPPING!$H$3:$J$131,3,0),'CFBG New Line Form'!$G$7:$EQ$7,0)),""))</f>
        <v/>
      </c>
      <c r="AK13" s="84" t="str">
        <f>IF(IFERROR(INDEX('CFBG New Line Form'!$G$9:$EQ$105,MATCH(B13,'CFBG New Line Form'!$B$9:$B$105,0),MATCH(VLOOKUP($AK$11,MAPPING!$H$3:$J$131,3,0),'CFBG New Line Form'!$G$7:$EQ$7,0)),"")=0,"",IFERROR(INDEX('CFBG New Line Form'!$G$9:$EQ$105,MATCH(B13,'CFBG New Line Form'!$B$9:$B$105,0),MATCH(VLOOKUP($AK$11,MAPPING!$H$3:$J$131,3,0),'CFBG New Line Form'!$G$7:$EQ$7,0)),""))</f>
        <v/>
      </c>
      <c r="AL13" s="84" t="str">
        <f>IF(IFERROR(INDEX('CFBG New Line Form'!$G$9:$EQ$105,MATCH(B13,'CFBG New Line Form'!$B$9:$B$105,0),MATCH(VLOOKUP($AL$11,MAPPING!$H$3:$J$131,3,0),'CFBG New Line Form'!$G$7:$EQ$7,0)),"")=0,"",IFERROR(INDEX('CFBG New Line Form'!$G$9:$EQ$105,MATCH(B13,'CFBG New Line Form'!$B$9:$B$105,0),MATCH(VLOOKUP($AL$11,MAPPING!$H$3:$J$131,3,0),'CFBG New Line Form'!$G$7:$EQ$7,0)),""))</f>
        <v/>
      </c>
      <c r="AM13" s="84" t="str">
        <f>IF(IFERROR(INDEX('CFBG New Line Form'!$G$9:$EQ$105,MATCH(B13,'CFBG New Line Form'!$B$9:$B$105,0),MATCH(VLOOKUP($AM$11,MAPPING!$H$3:$J$131,3,0),'CFBG New Line Form'!$G$7:$EQ$7,0)),"")=0,"",IFERROR(INDEX('CFBG New Line Form'!$G$9:$EQ$105,MATCH(B13,'CFBG New Line Form'!$B$9:$B$105,0),MATCH(VLOOKUP($AM$11,MAPPING!$H$3:$J$131,3,0),'CFBG New Line Form'!$G$7:$EQ$7,0)),""))</f>
        <v/>
      </c>
      <c r="AN13" s="84" t="str">
        <f>IF(IFERROR(INDEX('CFBG New Line Form'!$G$9:$EQ$105,MATCH(B13,'CFBG New Line Form'!$B$9:$B$105,0),MATCH(VLOOKUP($AN$11,MAPPING!$H$3:$J$131,3,0),'CFBG New Line Form'!$G$7:$EQ$7,0)),"")=0,"",IFERROR(INDEX('CFBG New Line Form'!$G$9:$EQ$105,MATCH(B13,'CFBG New Line Form'!$B$9:$B$105,0),MATCH(VLOOKUP($AN$11,MAPPING!$H$3:$J$131,3,0),'CFBG New Line Form'!$G$7:$EQ$7,0)),""))</f>
        <v/>
      </c>
      <c r="AO13" s="84" t="str">
        <f>IF(IFERROR(INDEX('CFBG New Line Form'!$G$9:$EQ$105,MATCH(B13,'CFBG New Line Form'!$B$9:$B$105,0),MATCH(VLOOKUP($AO$11,MAPPING!$H$3:$J$131,3,0),'CFBG New Line Form'!$G$7:$EQ$7,0)),"")=0,"",IFERROR(INDEX('CFBG New Line Form'!$G$9:$EQ$105,MATCH(B13,'CFBG New Line Form'!$B$9:$B$105,0),MATCH(VLOOKUP($AO$11,MAPPING!$H$3:$J$131,3,0),'CFBG New Line Form'!$G$7:$EQ$7,0)),""))</f>
        <v/>
      </c>
      <c r="AP13" s="84" t="str">
        <f>IF(IFERROR(INDEX('CFBG New Line Form'!$G$9:$EQ$105,MATCH(B13,'CFBG New Line Form'!$B$9:$B$105,0),MATCH(VLOOKUP($AP$11,MAPPING!$H$3:$J$131,3,0),'CFBG New Line Form'!$G$7:$EQ$7,0)),"")=0,"",IFERROR(INDEX('CFBG New Line Form'!$G$9:$EQ$105,MATCH(B13,'CFBG New Line Form'!$B$9:$B$105,0),MATCH(VLOOKUP($AP$11,MAPPING!$H$3:$J$131,3,0),'CFBG New Line Form'!$G$7:$EQ$7,0)),""))</f>
        <v/>
      </c>
      <c r="AQ13" s="84" t="str">
        <f>IF(IFERROR(INDEX('CFBG New Line Form'!$G$9:$EQ$105,MATCH(B13,'CFBG New Line Form'!$B$9:$B$105,0),MATCH(VLOOKUP($AQ$11,MAPPING!$H$3:$J$131,3,0),'CFBG New Line Form'!$G$7:$EQ$7,0)),"")=0,"",IFERROR(INDEX('CFBG New Line Form'!$G$9:$EQ$105,MATCH(B13,'CFBG New Line Form'!$B$9:$B$105,0),MATCH(VLOOKUP($AQ$11,MAPPING!$H$3:$J$131,3,0),'CFBG New Line Form'!$G$7:$EQ$7,0)),""))</f>
        <v/>
      </c>
      <c r="AR13" s="84" t="str">
        <f>IF(IFERROR(INDEX('CFBG New Line Form'!$G$9:$EQ$105,MATCH(B13,'CFBG New Line Form'!$B$9:$B$105,0),MATCH(VLOOKUP($AR$11,MAPPING!$H$3:$J$131,3,0),'CFBG New Line Form'!$G$7:$EQ$7,0)),"")=0,"",IFERROR(INDEX('CFBG New Line Form'!$G$9:$EQ$105,MATCH(B13,'CFBG New Line Form'!$B$9:$B$105,0),MATCH(VLOOKUP($AR$11,MAPPING!$H$3:$J$131,3,0),'CFBG New Line Form'!$G$7:$EQ$7,0)),""))</f>
        <v/>
      </c>
      <c r="AS13" s="84" t="str">
        <f>IF(IFERROR(INDEX('CFBG New Line Form'!$G$9:$EQ$105,MATCH(B13,'CFBG New Line Form'!$B$9:$B$105,0),MATCH(VLOOKUP($AS$11,MAPPING!$H$3:$J$131,3,0),'CFBG New Line Form'!$G$7:$EQ$7,0)),"")=0,"",IFERROR(INDEX('CFBG New Line Form'!$G$9:$EQ$105,MATCH(B13,'CFBG New Line Form'!$B$9:$B$105,0),MATCH(VLOOKUP($AS$11,MAPPING!$H$3:$J$131,3,0),'CFBG New Line Form'!$G$7:$EQ$7,0)),""))</f>
        <v/>
      </c>
      <c r="AT13" s="84" t="str">
        <f>IF(IFERROR(INDEX('CFBG New Line Form'!$G$9:$EQ$105,MATCH(B13,'CFBG New Line Form'!$B$9:$B$105,0),MATCH(VLOOKUP($AT$11,MAPPING!$H$3:$J$131,3,0),'CFBG New Line Form'!$G$7:$EQ$7,0)),"")=0,"",IFERROR(INDEX('CFBG New Line Form'!$G$9:$EQ$105,MATCH(B13,'CFBG New Line Form'!$B$9:$B$105,0),MATCH(VLOOKUP($AT$11,MAPPING!$H$3:$J$131,3,0),'CFBG New Line Form'!$G$7:$EQ$7,0)),""))</f>
        <v/>
      </c>
      <c r="AU13" s="84" t="str">
        <f>IF(IFERROR(INDEX('CFBG New Line Form'!$G$9:$EQ$105,MATCH(B13,'CFBG New Line Form'!$B$9:$B$105,0),MATCH(VLOOKUP($AU$11,MAPPING!$H$3:$J$131,3,0),'CFBG New Line Form'!$G$7:$EQ$7,0)),"")=0,"",IFERROR(INDEX('CFBG New Line Form'!$G$9:$EQ$105,MATCH(B13,'CFBG New Line Form'!$B$9:$B$105,0),MATCH(VLOOKUP($AU$11,MAPPING!$H$3:$J$131,3,0),'CFBG New Line Form'!$G$7:$EQ$7,0)),""))</f>
        <v/>
      </c>
      <c r="AV13" s="84" t="str">
        <f>IF(IFERROR(INDEX('CFBG New Line Form'!$G$9:$EQ$105,MATCH(B13,'CFBG New Line Form'!$B$9:$B$105,0),MATCH(VLOOKUP($AV$11,MAPPING!$H$3:$J$131,3,0),'CFBG New Line Form'!$G$7:$EQ$7,0)),"")=0,"",IFERROR(INDEX('CFBG New Line Form'!$G$9:$EQ$105,MATCH(B13,'CFBG New Line Form'!$B$9:$B$105,0),MATCH(VLOOKUP($AV$11,MAPPING!$H$3:$J$131,3,0),'CFBG New Line Form'!$G$7:$EQ$7,0)),""))</f>
        <v/>
      </c>
      <c r="AW13" s="84" t="str">
        <f>IF(IFERROR(INDEX('CFBG New Line Form'!$G$9:$EQ$105,MATCH(B13,'CFBG New Line Form'!$B$9:$B$105,0),MATCH(VLOOKUP($AW$11,MAPPING!$H$3:$J$131,3,0),'CFBG New Line Form'!$G$7:$EQ$7,0)),"")=0,"",IFERROR(INDEX('CFBG New Line Form'!$G$9:$EQ$105,MATCH(B13,'CFBG New Line Form'!$B$9:$B$105,0),MATCH(VLOOKUP($AW$11,MAPPING!$H$3:$J$131,3,0),'CFBG New Line Form'!$G$7:$EQ$7,0)),""))</f>
        <v/>
      </c>
      <c r="AX13" s="84" t="str">
        <f>IF(IFERROR(INDEX('CFBG New Line Form'!$G$9:$EQ$105,MATCH(B13,'CFBG New Line Form'!$B$9:$B$105,0),MATCH(VLOOKUP($AX$11,MAPPING!$H$3:$J$131,3,0),'CFBG New Line Form'!$G$7:$EQ$7,0)),"")=0,"",IFERROR(INDEX('CFBG New Line Form'!$G$9:$EQ$105,MATCH(B13,'CFBG New Line Form'!$B$9:$B$105,0),MATCH(VLOOKUP($AX$11,MAPPING!$H$3:$J$131,3,0),'CFBG New Line Form'!$G$7:$EQ$7,0)),""))</f>
        <v/>
      </c>
      <c r="AY13" s="84" t="str">
        <f>IF(IFERROR(INDEX('CFBG New Line Form'!$G$9:$EQ$105,MATCH(B13,'CFBG New Line Form'!$B$9:$B$105,0),MATCH(VLOOKUP($AY$11,MAPPING!$H$3:$J$131,3,0),'CFBG New Line Form'!$G$7:$EQ$7,0)),"")=0,"",IFERROR(INDEX('CFBG New Line Form'!$G$9:$EQ$105,MATCH(B13,'CFBG New Line Form'!$B$9:$B$105,0),MATCH(VLOOKUP($AY$11,MAPPING!$H$3:$J$131,3,0),'CFBG New Line Form'!$G$7:$EQ$7,0)),""))</f>
        <v/>
      </c>
      <c r="AZ13" s="84" t="str">
        <f>IF(IFERROR(INDEX('CFBG New Line Form'!$G$9:$EQ$105,MATCH(B13,'CFBG New Line Form'!$B$9:$B$105,0),MATCH(VLOOKUP($AZ$11,MAPPING!$H$3:$J$131,3,0),'CFBG New Line Form'!$G$7:$EQ$7,0)),"")=0,"",IFERROR(INDEX('CFBG New Line Form'!$G$9:$EQ$105,MATCH(B13,'CFBG New Line Form'!$B$9:$B$105,0),MATCH(VLOOKUP($AZ$11,MAPPING!$H$3:$J$131,3,0),'CFBG New Line Form'!$G$7:$EQ$7,0)),""))</f>
        <v/>
      </c>
      <c r="BA13" s="84" t="str">
        <f>IF(IFERROR(INDEX('CFBG New Line Form'!$G$9:$EQ$105,MATCH(B13,'CFBG New Line Form'!$B$9:$B$105,0),MATCH(VLOOKUP($BA$11,MAPPING!$H$3:$J$131,3,0),'CFBG New Line Form'!$G$7:$EQ$7,0)),"")=0,"",IFERROR(INDEX('CFBG New Line Form'!$G$9:$EQ$105,MATCH(B13,'CFBG New Line Form'!$B$9:$B$105,0),MATCH(VLOOKUP($BA$11,MAPPING!$H$3:$J$131,3,0),'CFBG New Line Form'!$G$7:$EQ$7,0)),""))</f>
        <v/>
      </c>
      <c r="BB13" s="84" t="str">
        <f>IF(IFERROR(INDEX('CFBG New Line Form'!$G$9:$EQ$105,MATCH(B13,'CFBG New Line Form'!$B$9:$B$105,0),MATCH(VLOOKUP($BB$11,MAPPING!$H$3:$J$131,3,0),'CFBG New Line Form'!$G$7:$EQ$7,0)),"")=0,"",IFERROR(INDEX('CFBG New Line Form'!$G$9:$EQ$105,MATCH(B13,'CFBG New Line Form'!$B$9:$B$105,0),MATCH(VLOOKUP($BB$11,MAPPING!$H$3:$J$131,3,0),'CFBG New Line Form'!$G$7:$EQ$7,0)),""))</f>
        <v/>
      </c>
      <c r="BC13" s="84" t="str">
        <f>IF(IFERROR(INDEX('CFBG New Line Form'!$G$9:$EQ$105,MATCH(B13,'CFBG New Line Form'!$B$9:$B$105,0),MATCH(VLOOKUP($BC$11,MAPPING!$H$3:$J$131,3,0),'CFBG New Line Form'!$G$7:$EQ$7,0)),"")=0,"",IFERROR(INDEX('CFBG New Line Form'!$G$9:$EQ$105,MATCH(B13,'CFBG New Line Form'!$B$9:$B$105,0),MATCH(VLOOKUP($BC$11,MAPPING!$H$3:$J$131,3,0),'CFBG New Line Form'!$G$7:$EQ$7,0)),""))</f>
        <v/>
      </c>
      <c r="BD13" s="84" t="str">
        <f>IF(IFERROR(INDEX('CFBG New Line Form'!$G$9:$EQ$105,MATCH(B13,'CFBG New Line Form'!$B$9:$B$105,0),MATCH(VLOOKUP($BD$11,MAPPING!$H$3:$J$131,3,0),'CFBG New Line Form'!$G$7:$EQ$7,0)),"")=0,"",IFERROR(INDEX('CFBG New Line Form'!$G$9:$EQ$105,MATCH(B13,'CFBG New Line Form'!$B$9:$B$105,0),MATCH(VLOOKUP($BD$11,MAPPING!$H$3:$J$131,3,0),'CFBG New Line Form'!$G$7:$EQ$7,0)),""))</f>
        <v/>
      </c>
      <c r="BE13" s="84" t="str">
        <f>IF(IFERROR(INDEX('CFBG New Line Form'!$G$9:$EQ$105,MATCH(B13,'CFBG New Line Form'!$B$9:$B$105,0),MATCH(VLOOKUP($BE$11,MAPPING!$H$3:$J$131,3,0),'CFBG New Line Form'!$G$7:$EQ$7,0)),"")=0,"",IFERROR(INDEX('CFBG New Line Form'!$G$9:$EQ$105,MATCH(B13,'CFBG New Line Form'!$B$9:$B$105,0),MATCH(VLOOKUP($BE$11,MAPPING!$H$3:$J$131,3,0),'CFBG New Line Form'!$G$7:$EQ$7,0)),""))</f>
        <v/>
      </c>
      <c r="BF13" s="84" t="str">
        <f>IF(IFERROR(INDEX('CFBG New Line Form'!$G$9:$EQ$105,MATCH(B13,'CFBG New Line Form'!$B$9:$B$105,0),MATCH(VLOOKUP($BE$11,MAPPING!$H$3:$J$131,3,0),'CFBG New Line Form'!$G$7:$EQ$7,0)),"")=0,"",IFERROR(INDEX('CFBG New Line Form'!$G$9:$EQ$105,MATCH(B13,'CFBG New Line Form'!$B$9:$B$105,0),MATCH(VLOOKUP($BE$11,MAPPING!$H$3:$J$131,3,0),'CFBG New Line Form'!$G$7:$EQ$7,0)),""))</f>
        <v/>
      </c>
      <c r="BG13" s="84" t="str">
        <f>IF(IFERROR(INDEX('CFBG New Line Form'!$G$9:$EQ$105,MATCH(B13,'CFBG New Line Form'!$B$9:$B$105,0),MATCH(VLOOKUP($BG$11,MAPPING!$H$3:$J$131,3,0),'CFBG New Line Form'!$G$7:$EQ$7,0)),"")=0,"",IFERROR(INDEX('CFBG New Line Form'!$G$9:$EQ$105,MATCH(B13,'CFBG New Line Form'!$B$9:$B$105,0),MATCH(VLOOKUP($BG$11,MAPPING!$H$3:$J$131,3,0),'CFBG New Line Form'!$G$7:$EQ$7,0)),""))</f>
        <v/>
      </c>
      <c r="BH13" s="84" t="str">
        <f>IF(IFERROR(INDEX('CFBG New Line Form'!$G$9:$EQ$105,MATCH(B13,'CFBG New Line Form'!$B$9:$B$105,0),MATCH(VLOOKUP($BH$11,MAPPING!$H$3:$J$131,3,0),'CFBG New Line Form'!$G$7:$EQ$7,0)),"")=0,"",IFERROR(INDEX('CFBG New Line Form'!$G$9:$EQ$105,MATCH(B13,'CFBG New Line Form'!$B$9:$B$105,0),MATCH(VLOOKUP($BH$11,MAPPING!$H$3:$J$131,3,0),'CFBG New Line Form'!$G$7:$EQ$7,0)),""))</f>
        <v/>
      </c>
      <c r="BI13" s="84" t="str">
        <f>IF(IFERROR(INDEX('CFBG New Line Form'!$G$9:$EQ$105,MATCH(B13,'CFBG New Line Form'!$B$9:$B$105,0),MATCH(VLOOKUP($BI$11,MAPPING!$H$3:$J$131,3,0),'CFBG New Line Form'!$G$7:$EQ$7,0)),"")=0,"",IFERROR(INDEX('CFBG New Line Form'!$G$9:$EQ$105,MATCH(B13,'CFBG New Line Form'!$B$9:$B$105,0),MATCH(VLOOKUP($BI$11,MAPPING!$H$3:$J$131,3,0),'CFBG New Line Form'!$G$7:$EQ$7,0)),""))</f>
        <v/>
      </c>
      <c r="BJ13" s="84" t="str">
        <f>IF(IFERROR(INDEX('CFBG New Line Form'!$G$9:$EQ$105,MATCH(B13,'CFBG New Line Form'!$B$9:$B$105,0),MATCH(VLOOKUP($BJ$11,MAPPING!$H$3:$J$131,3,0),'CFBG New Line Form'!$G$7:$EQ$7,0)),"")=0,"",IFERROR(INDEX('CFBG New Line Form'!$G$9:$EQ$105,MATCH(B13,'CFBG New Line Form'!$B$9:$B$105,0),MATCH(VLOOKUP($BJ$11,MAPPING!$H$3:$J$131,3,0),'CFBG New Line Form'!$G$7:$EQ$7,0)),""))</f>
        <v/>
      </c>
      <c r="BK13" s="84" t="str">
        <f>IF(IFERROR(INDEX('CFBG New Line Form'!$G$9:$EQ$105,MATCH(B13,'CFBG New Line Form'!$B$9:$B$105,0),MATCH(VLOOKUP($BK$11,MAPPING!$H$3:$J$131,3,0),'CFBG New Line Form'!$G$7:$EQ$7,0)),"")=0,"",IFERROR(INDEX('CFBG New Line Form'!$G$9:$EQ$105,MATCH(B13,'CFBG New Line Form'!$B$9:$B$105,0),MATCH(VLOOKUP($BK$11,MAPPING!$H$3:$J$131,3,0),'CFBG New Line Form'!$G$7:$EQ$7,0)),""))</f>
        <v/>
      </c>
      <c r="BL13" s="84" t="str">
        <f>IF(IFERROR(INDEX('CFBG New Line Form'!$G$9:$EQ$105,MATCH(B13,'CFBG New Line Form'!$B$9:$B$105,0),MATCH(VLOOKUP($BL$11,MAPPING!$H$3:$J$131,3,0),'CFBG New Line Form'!$G$7:$EQ$7,0)),"")=0,"",IFERROR(INDEX('CFBG New Line Form'!$G$9:$EQ$105,MATCH(B13,'CFBG New Line Form'!$B$9:$B$105,0),MATCH(VLOOKUP($BL$11,MAPPING!$H$3:$J$131,3,0),'CFBG New Line Form'!$G$7:$EQ$7,0)),""))</f>
        <v/>
      </c>
      <c r="BM13" s="84" t="str">
        <f>IF(IFERROR(INDEX('CFBG New Line Form'!$G$9:$EQ$105,MATCH(B13,'CFBG New Line Form'!$B$9:$B$105,0),MATCH(VLOOKUP($BM$11,MAPPING!$H$3:$J$131,3,0),'CFBG New Line Form'!$G$7:$EQ$7,0)),"")=0,"",IFERROR(INDEX('CFBG New Line Form'!$G$9:$EQ$105,MATCH(B13,'CFBG New Line Form'!$B$9:$B$105,0),MATCH(VLOOKUP($BM$11,MAPPING!$H$3:$J$131,3,0),'CFBG New Line Form'!$G$7:$EQ$7,0)),""))</f>
        <v/>
      </c>
      <c r="BN13" s="84" t="str">
        <f>IF(IFERROR(INDEX('CFBG New Line Form'!$G$9:$EQ$105,MATCH(B13,'CFBG New Line Form'!$B$9:$B$105,0),MATCH(VLOOKUP($BN$11,MAPPING!$H$3:$J$131,3,0),'CFBG New Line Form'!$G$7:$EQ$7,0)),"")=0,"",IFERROR(INDEX('CFBG New Line Form'!$G$9:$EQ$105,MATCH(B13,'CFBG New Line Form'!$B$9:$B$105,0),MATCH(VLOOKUP($BN$11,MAPPING!$H$3:$J$131,3,0),'CFBG New Line Form'!$G$7:$EQ$7,0)),""))</f>
        <v/>
      </c>
      <c r="BO13" s="84" t="str">
        <f>IF(IFERROR(INDEX('CFBG New Line Form'!$G$9:$EQ$105,MATCH(B13,'CFBG New Line Form'!$B$9:$B$105,0),MATCH(VLOOKUP($BO$11,MAPPING!$H$3:$J$131,3,0),'CFBG New Line Form'!$G$7:$EQ$7,0)),"")=0,"",IFERROR(INDEX('CFBG New Line Form'!$G$9:$EQ$105,MATCH(B13,'CFBG New Line Form'!$B$9:$B$105,0),MATCH(VLOOKUP($BO$11,MAPPING!$H$3:$J$131,3,0),'CFBG New Line Form'!$G$7:$EQ$7,0)),""))</f>
        <v/>
      </c>
      <c r="BP13" s="84" t="str">
        <f>IF(IFERROR(INDEX('CFBG New Line Form'!$G$9:$EQ$105,MATCH(B13,'CFBG New Line Form'!$B$9:$B$105,0),MATCH(VLOOKUP($BP$11,MAPPING!$H$3:$J$131,3,0),'CFBG New Line Form'!$G$7:$EQ$7,0)),"")=0,"",IFERROR(INDEX('CFBG New Line Form'!$G$9:$EQ$105,MATCH(B13,'CFBG New Line Form'!$B$9:$B$105,0),MATCH(VLOOKUP($BP$11,MAPPING!$H$3:$J$131,3,0),'CFBG New Line Form'!$G$7:$EQ$7,0)),""))</f>
        <v/>
      </c>
      <c r="BQ13" s="84" t="str">
        <f>IF(IFERROR(INDEX('CFBG New Line Form'!$G$9:$EQ$105,MATCH(B13,'CFBG New Line Form'!$B$9:$B$105,0),MATCH(VLOOKUP($BQ$11,MAPPING!$H$3:$J$131,3,0),'CFBG New Line Form'!$G$7:$EQ$7,0)),"")=0,"",IFERROR(INDEX('CFBG New Line Form'!$G$9:$EQ$105,MATCH(B13,'CFBG New Line Form'!$B$9:$B$105,0),MATCH(VLOOKUP($BQ$11,MAPPING!$H$3:$J$131,3,0),'CFBG New Line Form'!$G$7:$EQ$7,0)),""))</f>
        <v/>
      </c>
      <c r="BR13" s="84" t="str">
        <f>IF(IFERROR(INDEX('CFBG New Line Form'!$G$9:$EQ$105,MATCH(B13,'CFBG New Line Form'!$B$9:$B$105,0),MATCH(VLOOKUP($BR$11,MAPPING!$H$3:$J$131,3,0),'CFBG New Line Form'!$G$7:$EQ$7,0)),"")=0,"",IFERROR(INDEX('CFBG New Line Form'!$G$9:$EQ$105,MATCH(B13,'CFBG New Line Form'!$B$9:$B$105,0),MATCH(VLOOKUP($BR$11,MAPPING!$H$3:$J$131,3,0),'CFBG New Line Form'!$G$7:$EQ$7,0)),""))</f>
        <v/>
      </c>
      <c r="BS13" s="84" t="str">
        <f>IF(IFERROR(INDEX('CFBG New Line Form'!$G$9:$EQ$105,MATCH(B13,'CFBG New Line Form'!$B$9:$B$105,0),MATCH(VLOOKUP($BS$11,MAPPING!$H$3:$J$131,3,0),'CFBG New Line Form'!$G$7:$EQ$7,0)),"")=0,"",IFERROR(INDEX('CFBG New Line Form'!$G$9:$EQ$105,MATCH(B13,'CFBG New Line Form'!$B$9:$B$105,0),MATCH(VLOOKUP($BS$11,MAPPING!$H$3:$J$131,3,0),'CFBG New Line Form'!$G$7:$EQ$7,0)),""))</f>
        <v/>
      </c>
      <c r="BT13" s="84" t="str">
        <f>IF(IFERROR(INDEX('CFBG New Line Form'!$G$9:$EQ$105,MATCH(B13,'CFBG New Line Form'!$B$9:$B$105,0),MATCH(VLOOKUP($BT$11,MAPPING!$H$3:$J$131,3,0),'CFBG New Line Form'!$G$7:$EQ$7,0)),"")=0,"",IFERROR(INDEX('CFBG New Line Form'!$G$9:$EQ$105,MATCH(B13,'CFBG New Line Form'!$B$9:$B$105,0),MATCH(VLOOKUP($BT$11,MAPPING!$H$3:$J$131,3,0),'CFBG New Line Form'!$G$7:$EQ$7,0)),""))</f>
        <v/>
      </c>
      <c r="BU13" s="84" t="str">
        <f>IF(IFERROR(INDEX('CFBG New Line Form'!$G$9:$EQ$105,MATCH(B13,'CFBG New Line Form'!$B$9:$B$105,0),MATCH(VLOOKUP($BU$11,MAPPING!$H$3:$J$131,3,0),'CFBG New Line Form'!$G$7:$EQ$7,0)),"")=0,"",IFERROR(INDEX('CFBG New Line Form'!$G$9:$EQ$105,MATCH(B13,'CFBG New Line Form'!$B$9:$B$105,0),MATCH(VLOOKUP($BU$11,MAPPING!$H$3:$J$131,3,0),'CFBG New Line Form'!$G$7:$EQ$7,0)),""))</f>
        <v/>
      </c>
      <c r="BV13" s="84" t="str">
        <f>IF(IFERROR(INDEX('CFBG New Line Form'!$G$9:$EQ$105,MATCH(B13,'CFBG New Line Form'!$B$9:$B$105,0),MATCH(VLOOKUP($BV$11,MAPPING!$H$3:$J$131,3,0),'CFBG New Line Form'!$G$7:$EQ$7,0)),"")=0,"",IFERROR(INDEX('CFBG New Line Form'!$G$9:$EQ$105,MATCH(B13,'CFBG New Line Form'!$B$9:$B$105,0),MATCH(VLOOKUP($BV$11,MAPPING!$H$3:$J$131,3,0),'CFBG New Line Form'!$G$7:$EQ$7,0)),""))</f>
        <v/>
      </c>
      <c r="BW13" s="84" t="str">
        <f>IF(IFERROR(INDEX('CFBG New Line Form'!$G$9:$EQ$105,MATCH(B13,'CFBG New Line Form'!$B$9:$B$105,0),MATCH(VLOOKUP($BW$11,MAPPING!$H$3:$J$131,3,0),'CFBG New Line Form'!$G$7:$EQ$7,0)),"")=0,"",IFERROR(INDEX('CFBG New Line Form'!$G$9:$EQ$105,MATCH(B13,'CFBG New Line Form'!$B$9:$B$105,0),MATCH(VLOOKUP($BW$11,MAPPING!$H$3:$J$131,3,0),'CFBG New Line Form'!$G$7:$EQ$7,0)),""))</f>
        <v/>
      </c>
      <c r="BX13" s="84" t="str">
        <f>IF(IFERROR(INDEX('CFBG New Line Form'!$G$9:$EQ$105,MATCH(B13,'CFBG New Line Form'!$B$9:$B$105,0),MATCH(VLOOKUP($BX$11,MAPPING!$H$3:$J$131,3,0),'CFBG New Line Form'!$G$7:$EQ$7,0)),"")=0,"",IFERROR(INDEX('CFBG New Line Form'!$G$9:$EQ$105,MATCH(B13,'CFBG New Line Form'!$B$9:$B$105,0),MATCH(VLOOKUP($BX$11,MAPPING!$H$3:$J$131,3,0),'CFBG New Line Form'!$G$7:$EQ$7,0)),""))</f>
        <v/>
      </c>
      <c r="BY13" s="84" t="str">
        <f>IF(IFERROR(INDEX('CFBG New Line Form'!$G$9:$EQ$105,MATCH(B13,'CFBG New Line Form'!$B$9:$B$105,0),MATCH(VLOOKUP($BY$11,MAPPING!$H$3:$J$131,3,0),'CFBG New Line Form'!$G$7:$EQ$7,0)),"")=0,"",IFERROR(INDEX('CFBG New Line Form'!$G$9:$EQ$105,MATCH(B13,'CFBG New Line Form'!$B$9:$B$105,0),MATCH(VLOOKUP($BY$11,MAPPING!$H$3:$J$131,3,0),'CFBG New Line Form'!$G$7:$EQ$7,0)),""))</f>
        <v/>
      </c>
      <c r="BZ13" s="84" t="str">
        <f>IF(IFERROR(INDEX('CFBG New Line Form'!$G$9:$EQ$105,MATCH(B13,'CFBG New Line Form'!$B$9:$B$105,0),MATCH(VLOOKUP($BZ$11,MAPPING!$H$3:$J$131,3,0),'CFBG New Line Form'!$G$7:$EQ$7,0)),"")=0,"",IFERROR(INDEX('CFBG New Line Form'!$G$9:$EQ$105,MATCH(B13,'CFBG New Line Form'!$B$9:$B$105,0),MATCH(VLOOKUP($BZ$11,MAPPING!$H$3:$J$131,3,0),'CFBG New Line Form'!$G$7:$EQ$7,0)),""))</f>
        <v/>
      </c>
      <c r="CA13" s="84" t="str">
        <f>IF(IFERROR(INDEX('CFBG New Line Form'!$G$9:$EQ$105,MATCH(B13,'CFBG New Line Form'!$B$9:$B$105,0),MATCH(VLOOKUP($CA$11,MAPPING!$H$3:$J$131,3,0),'CFBG New Line Form'!$G$7:$EQ$7,0)),"")=0,"",IFERROR(INDEX('CFBG New Line Form'!$G$9:$EQ$105,MATCH(B13,'CFBG New Line Form'!$B$9:$B$105,0),MATCH(VLOOKUP($CA$11,MAPPING!$H$3:$J$131,3,0),'CFBG New Line Form'!$G$7:$EQ$7,0)),""))</f>
        <v/>
      </c>
      <c r="CB13" s="84" t="str">
        <f>IF(IFERROR(INDEX('CFBG New Line Form'!$G$9:$EQ$105,MATCH(B13,'CFBG New Line Form'!$B$9:$B$105,0),MATCH(VLOOKUP($CB$11,MAPPING!$H$3:$J$131,3,0),'CFBG New Line Form'!$G$7:$EQ$7,0)),"")=0,"",IFERROR(INDEX('CFBG New Line Form'!$G$9:$EQ$105,MATCH(B13,'CFBG New Line Form'!$B$9:$B$105,0),MATCH(VLOOKUP($CB$11,MAPPING!$H$3:$J$131,3,0),'CFBG New Line Form'!$G$7:$EQ$7,0)),""))</f>
        <v/>
      </c>
      <c r="CC13" s="84" t="str">
        <f>IF(IFERROR(INDEX('CFBG New Line Form'!$G$9:$EQ$105,MATCH(B13,'CFBG New Line Form'!$B$9:$B$105,0),MATCH(VLOOKUP($CC$11,MAPPING!$H$3:$J$131,3,0),'CFBG New Line Form'!$G$7:$EQ$7,0)),"")=0,"",IFERROR(INDEX('CFBG New Line Form'!$G$9:$EQ$105,MATCH(B13,'CFBG New Line Form'!$B$9:$B$105,0),MATCH(VLOOKUP($CC$11,MAPPING!$H$3:$J$131,3,0),'CFBG New Line Form'!$G$7:$EQ$7,0)),""))</f>
        <v/>
      </c>
      <c r="CD13" s="84" t="str">
        <f>IF(IFERROR(INDEX('CFBG New Line Form'!$G$9:$EQ$105,MATCH(B13,'CFBG New Line Form'!$B$9:$B$105,0),MATCH(VLOOKUP($CD$11,MAPPING!$H$3:$J$131,3,0),'CFBG New Line Form'!$G$7:$EQ$7,0)),"")=0,"",IFERROR(INDEX('CFBG New Line Form'!$G$9:$EQ$105,MATCH(B13,'CFBG New Line Form'!$B$9:$B$105,0),MATCH(VLOOKUP($CD$11,MAPPING!$H$3:$J$131,3,0),'CFBG New Line Form'!$G$7:$EQ$7,0)),""))</f>
        <v/>
      </c>
      <c r="CE13" s="84" t="str">
        <f>IF(IFERROR(INDEX('CFBG New Line Form'!$G$9:$EQ$105,MATCH(B13,'CFBG New Line Form'!$B$9:$B$105,0),MATCH(VLOOKUP($CE$11,MAPPING!$H$3:$J$131,3,0),'CFBG New Line Form'!$G$7:$EQ$7,0)),"")=0,"",IFERROR(INDEX('CFBG New Line Form'!$G$9:$EQ$105,MATCH(B13,'CFBG New Line Form'!$B$9:$B$105,0),MATCH(VLOOKUP($CE$11,MAPPING!$H$3:$J$131,3,0),'CFBG New Line Form'!$G$7:$EQ$7,0)),""))</f>
        <v/>
      </c>
      <c r="CF13" s="84" t="str">
        <f>IF(IFERROR(INDEX('CFBG New Line Form'!$G$9:$EQ$105,MATCH(B13,'CFBG New Line Form'!$B$9:$B$105,0),MATCH(VLOOKUP($CF$11,MAPPING!$H$3:$J$131,3,0),'CFBG New Line Form'!$G$7:$EQ$7,0)),"")=0,"",IFERROR(INDEX('CFBG New Line Form'!$G$9:$EQ$105,MATCH(B13,'CFBG New Line Form'!$B$9:$B$105,0),MATCH(VLOOKUP($CF$11,MAPPING!$H$3:$J$131,3,0),'CFBG New Line Form'!$G$7:$EQ$7,0)),""))</f>
        <v/>
      </c>
      <c r="CG13" s="84" t="str">
        <f>IF(IFERROR(INDEX('CFBG New Line Form'!$G$9:$EQ$105,MATCH(B13,'CFBG New Line Form'!$B$9:$B$105,0),MATCH(VLOOKUP($CG$11,MAPPING!$H$3:$J$131,3,0),'CFBG New Line Form'!$G$7:$EQ$7,0)),"")=0,"",IFERROR(INDEX('CFBG New Line Form'!$G$9:$EQ$105,MATCH(B13,'CFBG New Line Form'!$B$9:$B$105,0),MATCH(VLOOKUP($CG$11,MAPPING!$H$3:$J$131,3,0),'CFBG New Line Form'!$G$7:$EQ$7,0)),""))</f>
        <v/>
      </c>
      <c r="CH13" s="84" t="str">
        <f>IF(IFERROR(INDEX('CFBG New Line Form'!$G$9:$EQ$105,MATCH(B13,'CFBG New Line Form'!$B$9:$B$105,0),MATCH(VLOOKUP($CH$11,MAPPING!$H$3:$J$131,3,0),'CFBG New Line Form'!$G$7:$EQ$7,0)),"")=0,"",IFERROR(INDEX('CFBG New Line Form'!$G$9:$EQ$105,MATCH(B13,'CFBG New Line Form'!$B$9:$B$105,0),MATCH(VLOOKUP($CH$11,MAPPING!$H$3:$J$131,3,0),'CFBG New Line Form'!$G$7:$EQ$7,0)),""))</f>
        <v/>
      </c>
      <c r="CI13" s="84" t="str">
        <f>IF(IFERROR(INDEX('CFBG New Line Form'!$G$9:$EQ$105,MATCH(B13,'CFBG New Line Form'!$B$9:$B$105,0),MATCH(VLOOKUP($CI$11,MAPPING!$H$3:$J$131,3,0),'CFBG New Line Form'!$G$7:$EQ$7,0)),"")=0,"",IFERROR(INDEX('CFBG New Line Form'!$G$9:$EQ$105,MATCH(B13,'CFBG New Line Form'!$B$9:$B$105,0),MATCH(VLOOKUP($CI$11,MAPPING!$H$3:$J$131,3,0),'CFBG New Line Form'!$G$7:$EQ$7,0)),""))</f>
        <v/>
      </c>
      <c r="CJ13" s="84" t="str">
        <f>IF(IFERROR(INDEX('CFBG New Line Form'!$G$9:$EQ$105,MATCH(B13,'CFBG New Line Form'!$B$9:$B$105,0),MATCH(VLOOKUP($CJ$11,MAPPING!$H$3:$J$131,3,0),'CFBG New Line Form'!$G$7:$EQ$7,0)),"")=0,"",IFERROR(INDEX('CFBG New Line Form'!$G$9:$EQ$105,MATCH(B13,'CFBG New Line Form'!$B$9:$B$105,0),MATCH(VLOOKUP($CJ$11,MAPPING!$H$3:$J$131,3,0),'CFBG New Line Form'!$G$7:$EQ$7,0)),""))</f>
        <v/>
      </c>
      <c r="CK13" s="84" t="str">
        <f>IF(IFERROR(INDEX('CFBG New Line Form'!$G$9:$EQ$105,MATCH(B13,'CFBG New Line Form'!$B$9:$B$105,0),MATCH(VLOOKUP($CK$11,MAPPING!$H$3:$J$131,3,0),'CFBG New Line Form'!$G$7:$EQ$7,0)),"")=0,"",IFERROR(INDEX('CFBG New Line Form'!$G$9:$EQ$105,MATCH(B13,'CFBG New Line Form'!$B$9:$B$105,0),MATCH(VLOOKUP($CK$11,MAPPING!$H$3:$J$131,3,0),'CFBG New Line Form'!$G$7:$EQ$7,0)),""))</f>
        <v/>
      </c>
      <c r="CL13" s="84" t="str">
        <f>IF(IFERROR(INDEX('CFBG New Line Form'!$G$9:$EQ$105,MATCH(B13,'CFBG New Line Form'!$B$9:$B$105,0),MATCH(VLOOKUP($CL$11,MAPPING!$H$3:$J$131,3,0),'CFBG New Line Form'!$G$7:$EQ$7,0)),"")=0,"",IFERROR(INDEX('CFBG New Line Form'!$G$9:$EQ$105,MATCH(B13,'CFBG New Line Form'!$B$9:$B$105,0),MATCH(VLOOKUP($CL$11,MAPPING!$H$3:$J$131,3,0),'CFBG New Line Form'!$G$7:$EQ$7,0)),""))</f>
        <v/>
      </c>
      <c r="CM13" s="84" t="str">
        <f>IF(IFERROR(INDEX('CFBG New Line Form'!$G$9:$EQ$105,MATCH(B13,'CFBG New Line Form'!$B$9:$B$105,0),MATCH(VLOOKUP($CM$11,MAPPING!$H$3:$J$131,3,0),'CFBG New Line Form'!$G$7:$EQ$7,0)),"")=0,"",IFERROR(INDEX('CFBG New Line Form'!$G$9:$EQ$105,MATCH(B13,'CFBG New Line Form'!$B$9:$B$105,0),MATCH(VLOOKUP($CM$11,MAPPING!$H$3:$J$131,3,0),'CFBG New Line Form'!$G$7:$EQ$7,0)),""))</f>
        <v/>
      </c>
      <c r="CN13" s="84" t="str">
        <f>IF(IFERROR(INDEX('CFBG New Line Form'!$G$9:$EQ$105,MATCH(B13,'CFBG New Line Form'!$B$9:$B$105,0),MATCH(VLOOKUP($CN$11,MAPPING!$H$3:$J$131,3,0),'CFBG New Line Form'!$G$7:$EQ$7,0)),"")=0,"",IFERROR(INDEX('CFBG New Line Form'!$G$9:$EQ$105,MATCH(B13,'CFBG New Line Form'!$B$9:$B$105,0),MATCH(VLOOKUP($CN$11,MAPPING!$H$3:$J$131,3,0),'CFBG New Line Form'!$G$7:$EQ$7,0)),""))</f>
        <v/>
      </c>
      <c r="CO13" s="84" t="str">
        <f>IF(IFERROR(INDEX('CFBG New Line Form'!$G$9:$EQ$105,MATCH(B13,'CFBG New Line Form'!$B$9:$B$105,0),MATCH(VLOOKUP($CO$11,MAPPING!$H$3:$J$131,3,0),'CFBG New Line Form'!$G$7:$EQ$7,0)),"")=0,"",IFERROR(INDEX('CFBG New Line Form'!$G$9:$EQ$105,MATCH(B13,'CFBG New Line Form'!$B$9:$B$105,0),MATCH(VLOOKUP($CO$11,MAPPING!$H$3:$J$131,3,0),'CFBG New Line Form'!$G$7:$EQ$7,0)),""))</f>
        <v/>
      </c>
      <c r="CP13" s="84" t="str">
        <f>IF(IFERROR(INDEX('CFBG New Line Form'!$G$9:$EQ$105,MATCH(B13,'CFBG New Line Form'!$B$9:$B$105,0),MATCH(VLOOKUP($CP$11,MAPPING!$H$3:$J$131,3,0),'CFBG New Line Form'!$G$7:$EQ$7,0)),"")=0,"",IFERROR(INDEX('CFBG New Line Form'!$G$9:$EQ$105,MATCH(B13,'CFBG New Line Form'!$B$9:$B$105,0),MATCH(VLOOKUP($CP$11,MAPPING!$H$3:$J$131,3,0),'CFBG New Line Form'!$G$7:$EQ$7,0)),""))</f>
        <v/>
      </c>
      <c r="CQ13" s="84" t="str">
        <f>IF(IFERROR(INDEX('CFBG New Line Form'!$G$9:$EQ$105,MATCH(B13,'CFBG New Line Form'!$B$9:$B$105,0),MATCH(VLOOKUP($CQ$11,MAPPING!$H$3:$J$131,3,0),'CFBG New Line Form'!$G$7:$EQ$7,0)),"")=0,"",IFERROR(INDEX('CFBG New Line Form'!$G$9:$EQ$105,MATCH(B13,'CFBG New Line Form'!$B$9:$B$105,0),MATCH(VLOOKUP($CQ$11,MAPPING!$H$3:$J$131,3,0),'CFBG New Line Form'!$G$7:$EQ$7,0)),""))</f>
        <v/>
      </c>
      <c r="CR13" s="84"/>
      <c r="CS13" s="84"/>
      <c r="CT13" s="84"/>
    </row>
    <row r="14" spans="1:98" s="55" customFormat="1">
      <c r="A14" s="84" t="str">
        <f>IF(
IFERROR(INDEX('CFBG New Line Form'!$G$9:$EQ$105,MATCH(B14,'CFBG New Line Form'!$B$9:$B$105,0),MATCH(VLOOKUP($A$11,MAPPING!$H$3:$J$131,3,0),'CFBG New Line Form'!$G$7:$EQ$7,0)),"")=0,"", IFERROR(INDEX('CFBG New Line Form'!$G$9:$EQ$105,MATCH(B14,'CFBG New Line Form'!$B$9:$B$105,0),MATCH(VLOOKUP($A$11,MAPPING!$H$3:$J$131,3,0),'CFBG New Line Form'!$G$7:$EQ$7,0)),""))</f>
        <v/>
      </c>
      <c r="B14" s="84"/>
      <c r="C14" s="84" t="str">
        <f>IF(
IFERROR(INDEX('CFBG New Line Form'!$G$9:$EQ$105,MATCH(B14,'CFBG New Line Form'!$B$9:$B$105,0),MATCH(VLOOKUP($C$11,MAPPING!$H$3:$J$131,3,0),'CFBG New Line Form'!$G$7:$EQ$7,0)),"")=0,"", IFERROR(INDEX('CFBG New Line Form'!$G$9:$EQ$105,MATCH(B14,'CFBG New Line Form'!$B$9:$B$105,0),MATCH(VLOOKUP($C$11,MAPPING!$H$3:$J$131,3,0),'CFBG New Line Form'!$G$7:$EQ$7,0)),""))</f>
        <v/>
      </c>
      <c r="D14" s="84" t="str">
        <f>IF(
IFERROR(INDEX('CFBG New Line Form'!$G$9:$EQ$105,MATCH(B14,'CFBG New Line Form'!$B$9:$B$105,0),MATCH(VLOOKUP($D$11,MAPPING!$H$3:$J$131,3,0),'CFBG New Line Form'!$G$7:$EQ$7,0)),"")=0,"", IFERROR(INDEX('CFBG New Line Form'!$G$9:$EQ$105,MATCH(B14,'CFBG New Line Form'!$B$9:$B$105,0),MATCH(VLOOKUP($D$11,MAPPING!$H$3:$J$131,3,0),'CFBG New Line Form'!$G$7:$EQ$7,0)),""))</f>
        <v/>
      </c>
      <c r="E14" s="84" t="str">
        <f>IF(IFERROR(INDEX('CFBG New Line Form'!$G$9:$EQ$105,MATCH(B14,'CFBG New Line Form'!$B$9:$B$105,0),MATCH(VLOOKUP($E$11,MAPPING!$H$3:$J$131,3,0),'CFBG New Line Form'!$G$7:$EQ$7,0)),"")=0,"",IFERROR(INDEX('CFBG New Line Form'!$G$9:$EQ$105,MATCH(B14,'CFBG New Line Form'!$B$9:$B$105,0),MATCH(VLOOKUP($E$11,MAPPING!$H$3:$J$131,3,0),'CFBG New Line Form'!$G$7:$EQ$7,0)),""))</f>
        <v/>
      </c>
      <c r="F14" s="84" t="str">
        <f>IF(IFERROR(INDEX('CFBG New Line Form'!$G$9:$EQ$105,MATCH(B14,'CFBG New Line Form'!$B$9:$B$105,0),MATCH(VLOOKUP($F$11,MAPPING!$H$3:$J$131,3,0),'CFBG New Line Form'!$G$7:$EQ$7,0)),"")=0,"",IFERROR(INDEX('CFBG New Line Form'!$G$9:$EQ$105,MATCH(B14,'CFBG New Line Form'!$B$9:$B$105,0),MATCH(VLOOKUP($F$11,MAPPING!$H$3:$J$131,3,0),'CFBG New Line Form'!$G$7:$EQ$7,0)),""))</f>
        <v/>
      </c>
      <c r="G14" s="130" t="str">
        <f>IF(IFERROR(INDEX('CFBG New Line Form'!$G$9:$EQ$105,MATCH(B14,'CFBG New Line Form'!$B$9:$B$105,0),MATCH(VLOOKUP($G$11,MAPPING!$H$3:$J$131,3,0),'CFBG New Line Form'!$G$7:$EQ$7,0)),"")=0,"",IFERROR(INDEX('CFBG New Line Form'!$G$9:$EQ$105,MATCH(B14,'CFBG New Line Form'!$B$9:$B$105,0),MATCH(VLOOKUP($G$11,MAPPING!$H$3:$J$131,3,0),'CFBG New Line Form'!$G$7:$EQ$7,0)),""))</f>
        <v/>
      </c>
      <c r="H14" s="160" t="str">
        <f>IF(IFERROR(INDEX('CFBG New Line Form'!$G$9:$EQ$105,MATCH(B14,'CFBG New Line Form'!$B$9:$B$105,0),MATCH(VLOOKUP($H$11,MAPPING!$H$3:$J$131,3,0),'CFBG New Line Form'!$G$7:$EQ$7,0)),"")=0,"",IFERROR(INDEX('CFBG New Line Form'!$G$9:$EQ$105,MATCH(B14,'CFBG New Line Form'!$B$9:$B$105,0),MATCH(VLOOKUP($H$11,MAPPING!$H$3:$J$131,3,0),'CFBG New Line Form'!$G$7:$EQ$7,0)),""))</f>
        <v/>
      </c>
      <c r="I14" s="161" t="str">
        <f>IF(IFERROR(INDEX('CFBG New Line Form'!$G$9:$EQ$105,MATCH(B14,'CFBG New Line Form'!$B$9:$B$105,0),MATCH(VLOOKUP($I$11,MAPPING!$H$3:$J$131,3,0),'CFBG New Line Form'!$G$7:$EQ$7,0)),"")=0,"",IFERROR(INDEX('CFBG New Line Form'!$G$9:$EQ$105,MATCH(B14,'CFBG New Line Form'!$B$9:$B$105,0),MATCH(VLOOKUP($I$11,MAPPING!$H$3:$J$131,3,0),'CFBG New Line Form'!$G$7:$EQ$7,0)),""))</f>
        <v/>
      </c>
      <c r="J14" s="84" t="str">
        <f>IF(IFERROR(INDEX('CFBG New Line Form'!$G$9:$EQ$105,MATCH(B14,'CFBG New Line Form'!$B$9:$B$105,0),MATCH(VLOOKUP($J$11,MAPPING!$H$3:$J$131,3,0),'CFBG New Line Form'!$G$7:$EQ$7,0)),"")=0,"",IFERROR(INDEX('CFBG New Line Form'!$G$9:$EQ$105,MATCH(B14,'CFBG New Line Form'!$B$9:$B$105,0),MATCH(VLOOKUP($J$11,MAPPING!$H$3:$J$131,3,0),'CFBG New Line Form'!$G$7:$EQ$7,0)),""))</f>
        <v/>
      </c>
      <c r="K14" s="84" t="e">
        <v>#N/A</v>
      </c>
      <c r="L14" s="84" t="e">
        <v>#N/A</v>
      </c>
      <c r="M14" s="84" t="e">
        <v>#N/A</v>
      </c>
      <c r="N14" s="84" t="e">
        <v>#N/A</v>
      </c>
      <c r="O14" s="84" t="e">
        <v>#N/A</v>
      </c>
      <c r="P14" s="84" t="e">
        <v>#N/A</v>
      </c>
      <c r="Q14" s="84" t="e">
        <v>#N/A</v>
      </c>
      <c r="R14" s="162" t="str">
        <f>IF(IFERROR(INDEX('CFBG New Line Form'!$G$9:$EQ$105,MATCH(B14,'CFBG New Line Form'!$B$9:$B$105,0),MATCH(VLOOKUP($R$11,MAPPING!$H$3:$J$131,3,0),'CFBG New Line Form'!$G$7:$EQ$7,0)),"")=0,"",IFERROR(INDEX('CFBG New Line Form'!$G$9:$EQ$105,MATCH(B14,'CFBG New Line Form'!$B$9:$B$105,0),MATCH(VLOOKUP($R$11,MAPPING!$H$3:$J$131,3,0),'CFBG New Line Form'!$G$7:$EQ$7,0)),""))</f>
        <v/>
      </c>
      <c r="S14" s="84" t="str">
        <f>IF(IFERROR(INDEX('CFBG New Line Form'!$G$9:$EQ$105,MATCH(B14,'CFBG New Line Form'!$B$9:$B$105,0),MATCH(VLOOKUP($S$11,MAPPING!$H$3:$J$131,3,0),'CFBG New Line Form'!$G$7:$EQ$7,0)),"")=0,"",IFERROR(INDEX('CFBG New Line Form'!$G$9:$EQ$105,MATCH(B14,'CFBG New Line Form'!$B$9:$B$105,0),MATCH(VLOOKUP($S$11,MAPPING!$H$3:$J$131,3,0),'CFBG New Line Form'!$G$7:$EQ$7,0)),""))</f>
        <v/>
      </c>
      <c r="T14" s="84" t="e">
        <v>#N/A</v>
      </c>
      <c r="U14" s="84" t="e">
        <v>#N/A</v>
      </c>
      <c r="V14" s="84" t="e">
        <v>#N/A</v>
      </c>
      <c r="W14" s="84" t="e">
        <v>#N/A</v>
      </c>
      <c r="X14" s="84" t="e">
        <v>#N/A</v>
      </c>
      <c r="Y14" s="84" t="e">
        <v>#N/A</v>
      </c>
      <c r="Z14" s="84" t="e">
        <v>#N/A</v>
      </c>
      <c r="AA14" s="84" t="e">
        <v>#N/A</v>
      </c>
      <c r="AB14" s="84" t="e">
        <v>#N/A</v>
      </c>
      <c r="AC14" s="84" t="e">
        <v>#N/A</v>
      </c>
      <c r="AD14" s="84" t="e">
        <v>#N/A</v>
      </c>
      <c r="AE14" s="160" t="str">
        <f>IF(IFERROR(INDEX('CFBG New Line Form'!$G$9:$EQ$105,MATCH(B14,'CFBG New Line Form'!$B$9:$B$105,0),MATCH(VLOOKUP($AE$11,MAPPING!$H$3:$J$131,3,0),'CFBG New Line Form'!$G$7:$EQ$7,0)),"")=0,"",IFERROR(INDEX('CFBG New Line Form'!$G$9:$EQ$105,MATCH(B14,'CFBG New Line Form'!$B$9:$B$105,0),MATCH(VLOOKUP($AE$11,MAPPING!$H$3:$J$131,3,0),'CFBG New Line Form'!$G$7:$EQ$7,0)),""))</f>
        <v/>
      </c>
      <c r="AF14" s="84" t="e">
        <v>#N/A</v>
      </c>
      <c r="AG14" s="84" t="e">
        <v>#N/A</v>
      </c>
      <c r="AH14" s="84" t="str">
        <f>IF(IFERROR(INDEX('CFBG New Line Form'!$G$9:$EQ$105,MATCH(B14,'CFBG New Line Form'!$B$9:$B$105,0),MATCH(VLOOKUP($AH$11,MAPPING!$H$3:$J$131,3,0),'CFBG New Line Form'!$G$7:$EQ$7,0)),"")=0,"",IFERROR(INDEX('CFBG New Line Form'!$G$9:$EQ$105,MATCH(B14,'CFBG New Line Form'!$B$9:$B$105,0),MATCH(VLOOKUP($AH$11,MAPPING!$H$3:$J$131,3,0),'CFBG New Line Form'!$G$7:$EQ$7,0)),""))</f>
        <v/>
      </c>
      <c r="AI14" s="84" t="str">
        <f>IF(IFERROR(INDEX('CFBG New Line Form'!$G$9:$EQ$105,MATCH(B14,'CFBG New Line Form'!$B$9:$B$105,0),MATCH(VLOOKUP($AI$11,MAPPING!$H$3:$J$131,3,0),'CFBG New Line Form'!$G$7:$EQ$7,0)),"")=0,"",IFERROR(INDEX('CFBG New Line Form'!$G$9:$EQ$105,MATCH(B14,'CFBG New Line Form'!$B$9:$B$105,0),MATCH(VLOOKUP($AI$11,MAPPING!$H$3:$J$131,3,0),'CFBG New Line Form'!$G$7:$EQ$7,0)),""))</f>
        <v/>
      </c>
      <c r="AJ14" s="84" t="str">
        <f>IF(IFERROR(INDEX('CFBG New Line Form'!$G$9:$EQ$105,MATCH(B14,'CFBG New Line Form'!$B$9:$B$105,0),MATCH(VLOOKUP($AJ$11,MAPPING!$H$3:$J$131,3,0),'CFBG New Line Form'!$G$7:$EQ$7,0)),"")=0,"",IFERROR(INDEX('CFBG New Line Form'!$G$9:$EQ$105,MATCH(B14,'CFBG New Line Form'!$B$9:$B$105,0),MATCH(VLOOKUP($AJ$11,MAPPING!$H$3:$J$131,3,0),'CFBG New Line Form'!$G$7:$EQ$7,0)),""))</f>
        <v/>
      </c>
      <c r="AK14" s="84" t="str">
        <f>IF(IFERROR(INDEX('CFBG New Line Form'!$G$9:$EQ$105,MATCH(B14,'CFBG New Line Form'!$B$9:$B$105,0),MATCH(VLOOKUP($AK$11,MAPPING!$H$3:$J$131,3,0),'CFBG New Line Form'!$G$7:$EQ$7,0)),"")=0,"",IFERROR(INDEX('CFBG New Line Form'!$G$9:$EQ$105,MATCH(B14,'CFBG New Line Form'!$B$9:$B$105,0),MATCH(VLOOKUP($AK$11,MAPPING!$H$3:$J$131,3,0),'CFBG New Line Form'!$G$7:$EQ$7,0)),""))</f>
        <v/>
      </c>
      <c r="AL14" s="84" t="str">
        <f>IF(IFERROR(INDEX('CFBG New Line Form'!$G$9:$EQ$105,MATCH(B14,'CFBG New Line Form'!$B$9:$B$105,0),MATCH(VLOOKUP($AL$11,MAPPING!$H$3:$J$131,3,0),'CFBG New Line Form'!$G$7:$EQ$7,0)),"")=0,"",IFERROR(INDEX('CFBG New Line Form'!$G$9:$EQ$105,MATCH(B14,'CFBG New Line Form'!$B$9:$B$105,0),MATCH(VLOOKUP($AL$11,MAPPING!$H$3:$J$131,3,0),'CFBG New Line Form'!$G$7:$EQ$7,0)),""))</f>
        <v/>
      </c>
      <c r="AM14" s="84" t="str">
        <f>IF(IFERROR(INDEX('CFBG New Line Form'!$G$9:$EQ$105,MATCH(B14,'CFBG New Line Form'!$B$9:$B$105,0),MATCH(VLOOKUP($AM$11,MAPPING!$H$3:$J$131,3,0),'CFBG New Line Form'!$G$7:$EQ$7,0)),"")=0,"",IFERROR(INDEX('CFBG New Line Form'!$G$9:$EQ$105,MATCH(B14,'CFBG New Line Form'!$B$9:$B$105,0),MATCH(VLOOKUP($AM$11,MAPPING!$H$3:$J$131,3,0),'CFBG New Line Form'!$G$7:$EQ$7,0)),""))</f>
        <v/>
      </c>
      <c r="AN14" s="84" t="str">
        <f>IF(IFERROR(INDEX('CFBG New Line Form'!$G$9:$EQ$105,MATCH(B14,'CFBG New Line Form'!$B$9:$B$105,0),MATCH(VLOOKUP($AN$11,MAPPING!$H$3:$J$131,3,0),'CFBG New Line Form'!$G$7:$EQ$7,0)),"")=0,"",IFERROR(INDEX('CFBG New Line Form'!$G$9:$EQ$105,MATCH(B14,'CFBG New Line Form'!$B$9:$B$105,0),MATCH(VLOOKUP($AN$11,MAPPING!$H$3:$J$131,3,0),'CFBG New Line Form'!$G$7:$EQ$7,0)),""))</f>
        <v/>
      </c>
      <c r="AO14" s="84" t="str">
        <f>IF(IFERROR(INDEX('CFBG New Line Form'!$G$9:$EQ$105,MATCH(B14,'CFBG New Line Form'!$B$9:$B$105,0),MATCH(VLOOKUP($AO$11,MAPPING!$H$3:$J$131,3,0),'CFBG New Line Form'!$G$7:$EQ$7,0)),"")=0,"",IFERROR(INDEX('CFBG New Line Form'!$G$9:$EQ$105,MATCH(B14,'CFBG New Line Form'!$B$9:$B$105,0),MATCH(VLOOKUP($AO$11,MAPPING!$H$3:$J$131,3,0),'CFBG New Line Form'!$G$7:$EQ$7,0)),""))</f>
        <v/>
      </c>
      <c r="AP14" s="84" t="str">
        <f>IF(IFERROR(INDEX('CFBG New Line Form'!$G$9:$EQ$105,MATCH(B14,'CFBG New Line Form'!$B$9:$B$105,0),MATCH(VLOOKUP($AP$11,MAPPING!$H$3:$J$131,3,0),'CFBG New Line Form'!$G$7:$EQ$7,0)),"")=0,"",IFERROR(INDEX('CFBG New Line Form'!$G$9:$EQ$105,MATCH(B14,'CFBG New Line Form'!$B$9:$B$105,0),MATCH(VLOOKUP($AP$11,MAPPING!$H$3:$J$131,3,0),'CFBG New Line Form'!$G$7:$EQ$7,0)),""))</f>
        <v/>
      </c>
      <c r="AQ14" s="84" t="str">
        <f>IF(IFERROR(INDEX('CFBG New Line Form'!$G$9:$EQ$105,MATCH(B14,'CFBG New Line Form'!$B$9:$B$105,0),MATCH(VLOOKUP($AQ$11,MAPPING!$H$3:$J$131,3,0),'CFBG New Line Form'!$G$7:$EQ$7,0)),"")=0,"",IFERROR(INDEX('CFBG New Line Form'!$G$9:$EQ$105,MATCH(B14,'CFBG New Line Form'!$B$9:$B$105,0),MATCH(VLOOKUP($AQ$11,MAPPING!$H$3:$J$131,3,0),'CFBG New Line Form'!$G$7:$EQ$7,0)),""))</f>
        <v/>
      </c>
      <c r="AR14" s="84" t="str">
        <f>IF(IFERROR(INDEX('CFBG New Line Form'!$G$9:$EQ$105,MATCH(B14,'CFBG New Line Form'!$B$9:$B$105,0),MATCH(VLOOKUP($AR$11,MAPPING!$H$3:$J$131,3,0),'CFBG New Line Form'!$G$7:$EQ$7,0)),"")=0,"",IFERROR(INDEX('CFBG New Line Form'!$G$9:$EQ$105,MATCH(B14,'CFBG New Line Form'!$B$9:$B$105,0),MATCH(VLOOKUP($AR$11,MAPPING!$H$3:$J$131,3,0),'CFBG New Line Form'!$G$7:$EQ$7,0)),""))</f>
        <v/>
      </c>
      <c r="AS14" s="84" t="str">
        <f>IF(IFERROR(INDEX('CFBG New Line Form'!$G$9:$EQ$105,MATCH(B14,'CFBG New Line Form'!$B$9:$B$105,0),MATCH(VLOOKUP($AS$11,MAPPING!$H$3:$J$131,3,0),'CFBG New Line Form'!$G$7:$EQ$7,0)),"")=0,"",IFERROR(INDEX('CFBG New Line Form'!$G$9:$EQ$105,MATCH(B14,'CFBG New Line Form'!$B$9:$B$105,0),MATCH(VLOOKUP($AS$11,MAPPING!$H$3:$J$131,3,0),'CFBG New Line Form'!$G$7:$EQ$7,0)),""))</f>
        <v/>
      </c>
      <c r="AT14" s="84" t="str">
        <f>IF(IFERROR(INDEX('CFBG New Line Form'!$G$9:$EQ$105,MATCH(B14,'CFBG New Line Form'!$B$9:$B$105,0),MATCH(VLOOKUP($AT$11,MAPPING!$H$3:$J$131,3,0),'CFBG New Line Form'!$G$7:$EQ$7,0)),"")=0,"",IFERROR(INDEX('CFBG New Line Form'!$G$9:$EQ$105,MATCH(B14,'CFBG New Line Form'!$B$9:$B$105,0),MATCH(VLOOKUP($AT$11,MAPPING!$H$3:$J$131,3,0),'CFBG New Line Form'!$G$7:$EQ$7,0)),""))</f>
        <v/>
      </c>
      <c r="AU14" s="84" t="str">
        <f>IF(IFERROR(INDEX('CFBG New Line Form'!$G$9:$EQ$105,MATCH(B14,'CFBG New Line Form'!$B$9:$B$105,0),MATCH(VLOOKUP($AU$11,MAPPING!$H$3:$J$131,3,0),'CFBG New Line Form'!$G$7:$EQ$7,0)),"")=0,"",IFERROR(INDEX('CFBG New Line Form'!$G$9:$EQ$105,MATCH(B14,'CFBG New Line Form'!$B$9:$B$105,0),MATCH(VLOOKUP($AU$11,MAPPING!$H$3:$J$131,3,0),'CFBG New Line Form'!$G$7:$EQ$7,0)),""))</f>
        <v/>
      </c>
      <c r="AV14" s="84" t="str">
        <f>IF(IFERROR(INDEX('CFBG New Line Form'!$G$9:$EQ$105,MATCH(B14,'CFBG New Line Form'!$B$9:$B$105,0),MATCH(VLOOKUP($AV$11,MAPPING!$H$3:$J$131,3,0),'CFBG New Line Form'!$G$7:$EQ$7,0)),"")=0,"",IFERROR(INDEX('CFBG New Line Form'!$G$9:$EQ$105,MATCH(B14,'CFBG New Line Form'!$B$9:$B$105,0),MATCH(VLOOKUP($AV$11,MAPPING!$H$3:$J$131,3,0),'CFBG New Line Form'!$G$7:$EQ$7,0)),""))</f>
        <v/>
      </c>
      <c r="AW14" s="84" t="str">
        <f>IF(IFERROR(INDEX('CFBG New Line Form'!$G$9:$EQ$105,MATCH(B14,'CFBG New Line Form'!$B$9:$B$105,0),MATCH(VLOOKUP($AW$11,MAPPING!$H$3:$J$131,3,0),'CFBG New Line Form'!$G$7:$EQ$7,0)),"")=0,"",IFERROR(INDEX('CFBG New Line Form'!$G$9:$EQ$105,MATCH(B14,'CFBG New Line Form'!$B$9:$B$105,0),MATCH(VLOOKUP($AW$11,MAPPING!$H$3:$J$131,3,0),'CFBG New Line Form'!$G$7:$EQ$7,0)),""))</f>
        <v/>
      </c>
      <c r="AX14" s="84" t="str">
        <f>IF(IFERROR(INDEX('CFBG New Line Form'!$G$9:$EQ$105,MATCH(B14,'CFBG New Line Form'!$B$9:$B$105,0),MATCH(VLOOKUP($AX$11,MAPPING!$H$3:$J$131,3,0),'CFBG New Line Form'!$G$7:$EQ$7,0)),"")=0,"",IFERROR(INDEX('CFBG New Line Form'!$G$9:$EQ$105,MATCH(B14,'CFBG New Line Form'!$B$9:$B$105,0),MATCH(VLOOKUP($AX$11,MAPPING!$H$3:$J$131,3,0),'CFBG New Line Form'!$G$7:$EQ$7,0)),""))</f>
        <v/>
      </c>
      <c r="AY14" s="84" t="str">
        <f>IF(IFERROR(INDEX('CFBG New Line Form'!$G$9:$EQ$105,MATCH(B14,'CFBG New Line Form'!$B$9:$B$105,0),MATCH(VLOOKUP($AY$11,MAPPING!$H$3:$J$131,3,0),'CFBG New Line Form'!$G$7:$EQ$7,0)),"")=0,"",IFERROR(INDEX('CFBG New Line Form'!$G$9:$EQ$105,MATCH(B14,'CFBG New Line Form'!$B$9:$B$105,0),MATCH(VLOOKUP($AY$11,MAPPING!$H$3:$J$131,3,0),'CFBG New Line Form'!$G$7:$EQ$7,0)),""))</f>
        <v/>
      </c>
      <c r="AZ14" s="84" t="str">
        <f>IF(IFERROR(INDEX('CFBG New Line Form'!$G$9:$EQ$105,MATCH(B14,'CFBG New Line Form'!$B$9:$B$105,0),MATCH(VLOOKUP($AZ$11,MAPPING!$H$3:$J$131,3,0),'CFBG New Line Form'!$G$7:$EQ$7,0)),"")=0,"",IFERROR(INDEX('CFBG New Line Form'!$G$9:$EQ$105,MATCH(B14,'CFBG New Line Form'!$B$9:$B$105,0),MATCH(VLOOKUP($AZ$11,MAPPING!$H$3:$J$131,3,0),'CFBG New Line Form'!$G$7:$EQ$7,0)),""))</f>
        <v/>
      </c>
      <c r="BA14" s="84" t="str">
        <f>IF(IFERROR(INDEX('CFBG New Line Form'!$G$9:$EQ$105,MATCH(B14,'CFBG New Line Form'!$B$9:$B$105,0),MATCH(VLOOKUP($BA$11,MAPPING!$H$3:$J$131,3,0),'CFBG New Line Form'!$G$7:$EQ$7,0)),"")=0,"",IFERROR(INDEX('CFBG New Line Form'!$G$9:$EQ$105,MATCH(B14,'CFBG New Line Form'!$B$9:$B$105,0),MATCH(VLOOKUP($BA$11,MAPPING!$H$3:$J$131,3,0),'CFBG New Line Form'!$G$7:$EQ$7,0)),""))</f>
        <v/>
      </c>
      <c r="BB14" s="84" t="str">
        <f>IF(IFERROR(INDEX('CFBG New Line Form'!$G$9:$EQ$105,MATCH(B14,'CFBG New Line Form'!$B$9:$B$105,0),MATCH(VLOOKUP($BB$11,MAPPING!$H$3:$J$131,3,0),'CFBG New Line Form'!$G$7:$EQ$7,0)),"")=0,"",IFERROR(INDEX('CFBG New Line Form'!$G$9:$EQ$105,MATCH(B14,'CFBG New Line Form'!$B$9:$B$105,0),MATCH(VLOOKUP($BB$11,MAPPING!$H$3:$J$131,3,0),'CFBG New Line Form'!$G$7:$EQ$7,0)),""))</f>
        <v/>
      </c>
      <c r="BC14" s="84" t="str">
        <f>IF(IFERROR(INDEX('CFBG New Line Form'!$G$9:$EQ$105,MATCH(B14,'CFBG New Line Form'!$B$9:$B$105,0),MATCH(VLOOKUP($BC$11,MAPPING!$H$3:$J$131,3,0),'CFBG New Line Form'!$G$7:$EQ$7,0)),"")=0,"",IFERROR(INDEX('CFBG New Line Form'!$G$9:$EQ$105,MATCH(B14,'CFBG New Line Form'!$B$9:$B$105,0),MATCH(VLOOKUP($BC$11,MAPPING!$H$3:$J$131,3,0),'CFBG New Line Form'!$G$7:$EQ$7,0)),""))</f>
        <v/>
      </c>
      <c r="BD14" s="84" t="str">
        <f>IF(IFERROR(INDEX('CFBG New Line Form'!$G$9:$EQ$105,MATCH(B14,'CFBG New Line Form'!$B$9:$B$105,0),MATCH(VLOOKUP($BD$11,MAPPING!$H$3:$J$131,3,0),'CFBG New Line Form'!$G$7:$EQ$7,0)),"")=0,"",IFERROR(INDEX('CFBG New Line Form'!$G$9:$EQ$105,MATCH(B14,'CFBG New Line Form'!$B$9:$B$105,0),MATCH(VLOOKUP($BD$11,MAPPING!$H$3:$J$131,3,0),'CFBG New Line Form'!$G$7:$EQ$7,0)),""))</f>
        <v/>
      </c>
      <c r="BE14" s="84" t="str">
        <f>IF(IFERROR(INDEX('CFBG New Line Form'!$G$9:$EQ$105,MATCH(B14,'CFBG New Line Form'!$B$9:$B$105,0),MATCH(VLOOKUP($BE$11,MAPPING!$H$3:$J$131,3,0),'CFBG New Line Form'!$G$7:$EQ$7,0)),"")=0,"",IFERROR(INDEX('CFBG New Line Form'!$G$9:$EQ$105,MATCH(B14,'CFBG New Line Form'!$B$9:$B$105,0),MATCH(VLOOKUP($BE$11,MAPPING!$H$3:$J$131,3,0),'CFBG New Line Form'!$G$7:$EQ$7,0)),""))</f>
        <v/>
      </c>
      <c r="BF14" s="84" t="str">
        <f>IF(IFERROR(INDEX('CFBG New Line Form'!$G$9:$EQ$105,MATCH(B14,'CFBG New Line Form'!$B$9:$B$105,0),MATCH(VLOOKUP($BE$11,MAPPING!$H$3:$J$131,3,0),'CFBG New Line Form'!$G$7:$EQ$7,0)),"")=0,"",IFERROR(INDEX('CFBG New Line Form'!$G$9:$EQ$105,MATCH(B14,'CFBG New Line Form'!$B$9:$B$105,0),MATCH(VLOOKUP($BE$11,MAPPING!$H$3:$J$131,3,0),'CFBG New Line Form'!$G$7:$EQ$7,0)),""))</f>
        <v/>
      </c>
      <c r="BG14" s="84" t="str">
        <f>IF(IFERROR(INDEX('CFBG New Line Form'!$G$9:$EQ$105,MATCH(B14,'CFBG New Line Form'!$B$9:$B$105,0),MATCH(VLOOKUP($BG$11,MAPPING!$H$3:$J$131,3,0),'CFBG New Line Form'!$G$7:$EQ$7,0)),"")=0,"",IFERROR(INDEX('CFBG New Line Form'!$G$9:$EQ$105,MATCH(B14,'CFBG New Line Form'!$B$9:$B$105,0),MATCH(VLOOKUP($BG$11,MAPPING!$H$3:$J$131,3,0),'CFBG New Line Form'!$G$7:$EQ$7,0)),""))</f>
        <v/>
      </c>
      <c r="BH14" s="84" t="str">
        <f>IF(IFERROR(INDEX('CFBG New Line Form'!$G$9:$EQ$105,MATCH(B14,'CFBG New Line Form'!$B$9:$B$105,0),MATCH(VLOOKUP($BH$11,MAPPING!$H$3:$J$131,3,0),'CFBG New Line Form'!$G$7:$EQ$7,0)),"")=0,"",IFERROR(INDEX('CFBG New Line Form'!$G$9:$EQ$105,MATCH(B14,'CFBG New Line Form'!$B$9:$B$105,0),MATCH(VLOOKUP($BH$11,MAPPING!$H$3:$J$131,3,0),'CFBG New Line Form'!$G$7:$EQ$7,0)),""))</f>
        <v/>
      </c>
      <c r="BI14" s="84" t="str">
        <f>IF(IFERROR(INDEX('CFBG New Line Form'!$G$9:$EQ$105,MATCH(B14,'CFBG New Line Form'!$B$9:$B$105,0),MATCH(VLOOKUP($BI$11,MAPPING!$H$3:$J$131,3,0),'CFBG New Line Form'!$G$7:$EQ$7,0)),"")=0,"",IFERROR(INDEX('CFBG New Line Form'!$G$9:$EQ$105,MATCH(B14,'CFBG New Line Form'!$B$9:$B$105,0),MATCH(VLOOKUP($BI$11,MAPPING!$H$3:$J$131,3,0),'CFBG New Line Form'!$G$7:$EQ$7,0)),""))</f>
        <v/>
      </c>
      <c r="BJ14" s="84" t="str">
        <f>IF(IFERROR(INDEX('CFBG New Line Form'!$G$9:$EQ$105,MATCH(B14,'CFBG New Line Form'!$B$9:$B$105,0),MATCH(VLOOKUP($BJ$11,MAPPING!$H$3:$J$131,3,0),'CFBG New Line Form'!$G$7:$EQ$7,0)),"")=0,"",IFERROR(INDEX('CFBG New Line Form'!$G$9:$EQ$105,MATCH(B14,'CFBG New Line Form'!$B$9:$B$105,0),MATCH(VLOOKUP($BJ$11,MAPPING!$H$3:$J$131,3,0),'CFBG New Line Form'!$G$7:$EQ$7,0)),""))</f>
        <v/>
      </c>
      <c r="BK14" s="84" t="str">
        <f>IF(IFERROR(INDEX('CFBG New Line Form'!$G$9:$EQ$105,MATCH(B14,'CFBG New Line Form'!$B$9:$B$105,0),MATCH(VLOOKUP($BK$11,MAPPING!$H$3:$J$131,3,0),'CFBG New Line Form'!$G$7:$EQ$7,0)),"")=0,"",IFERROR(INDEX('CFBG New Line Form'!$G$9:$EQ$105,MATCH(B14,'CFBG New Line Form'!$B$9:$B$105,0),MATCH(VLOOKUP($BK$11,MAPPING!$H$3:$J$131,3,0),'CFBG New Line Form'!$G$7:$EQ$7,0)),""))</f>
        <v/>
      </c>
      <c r="BL14" s="84" t="str">
        <f>IF(IFERROR(INDEX('CFBG New Line Form'!$G$9:$EQ$105,MATCH(B14,'CFBG New Line Form'!$B$9:$B$105,0),MATCH(VLOOKUP($BL$11,MAPPING!$H$3:$J$131,3,0),'CFBG New Line Form'!$G$7:$EQ$7,0)),"")=0,"",IFERROR(INDEX('CFBG New Line Form'!$G$9:$EQ$105,MATCH(B14,'CFBG New Line Form'!$B$9:$B$105,0),MATCH(VLOOKUP($BL$11,MAPPING!$H$3:$J$131,3,0),'CFBG New Line Form'!$G$7:$EQ$7,0)),""))</f>
        <v/>
      </c>
      <c r="BM14" s="84" t="str">
        <f>IF(IFERROR(INDEX('CFBG New Line Form'!$G$9:$EQ$105,MATCH(B14,'CFBG New Line Form'!$B$9:$B$105,0),MATCH(VLOOKUP($BM$11,MAPPING!$H$3:$J$131,3,0),'CFBG New Line Form'!$G$7:$EQ$7,0)),"")=0,"",IFERROR(INDEX('CFBG New Line Form'!$G$9:$EQ$105,MATCH(B14,'CFBG New Line Form'!$B$9:$B$105,0),MATCH(VLOOKUP($BM$11,MAPPING!$H$3:$J$131,3,0),'CFBG New Line Form'!$G$7:$EQ$7,0)),""))</f>
        <v/>
      </c>
      <c r="BN14" s="84" t="str">
        <f>IF(IFERROR(INDEX('CFBG New Line Form'!$G$9:$EQ$105,MATCH(B14,'CFBG New Line Form'!$B$9:$B$105,0),MATCH(VLOOKUP($BN$11,MAPPING!$H$3:$J$131,3,0),'CFBG New Line Form'!$G$7:$EQ$7,0)),"")=0,"",IFERROR(INDEX('CFBG New Line Form'!$G$9:$EQ$105,MATCH(B14,'CFBG New Line Form'!$B$9:$B$105,0),MATCH(VLOOKUP($BN$11,MAPPING!$H$3:$J$131,3,0),'CFBG New Line Form'!$G$7:$EQ$7,0)),""))</f>
        <v/>
      </c>
      <c r="BO14" s="84" t="str">
        <f>IF(IFERROR(INDEX('CFBG New Line Form'!$G$9:$EQ$105,MATCH(B14,'CFBG New Line Form'!$B$9:$B$105,0),MATCH(VLOOKUP($BO$11,MAPPING!$H$3:$J$131,3,0),'CFBG New Line Form'!$G$7:$EQ$7,0)),"")=0,"",IFERROR(INDEX('CFBG New Line Form'!$G$9:$EQ$105,MATCH(B14,'CFBG New Line Form'!$B$9:$B$105,0),MATCH(VLOOKUP($BO$11,MAPPING!$H$3:$J$131,3,0),'CFBG New Line Form'!$G$7:$EQ$7,0)),""))</f>
        <v/>
      </c>
      <c r="BP14" s="84" t="str">
        <f>IF(IFERROR(INDEX('CFBG New Line Form'!$G$9:$EQ$105,MATCH(B14,'CFBG New Line Form'!$B$9:$B$105,0),MATCH(VLOOKUP($BP$11,MAPPING!$H$3:$J$131,3,0),'CFBG New Line Form'!$G$7:$EQ$7,0)),"")=0,"",IFERROR(INDEX('CFBG New Line Form'!$G$9:$EQ$105,MATCH(B14,'CFBG New Line Form'!$B$9:$B$105,0),MATCH(VLOOKUP($BP$11,MAPPING!$H$3:$J$131,3,0),'CFBG New Line Form'!$G$7:$EQ$7,0)),""))</f>
        <v/>
      </c>
      <c r="BQ14" s="84" t="str">
        <f>IF(IFERROR(INDEX('CFBG New Line Form'!$G$9:$EQ$105,MATCH(B14,'CFBG New Line Form'!$B$9:$B$105,0),MATCH(VLOOKUP($BQ$11,MAPPING!$H$3:$J$131,3,0),'CFBG New Line Form'!$G$7:$EQ$7,0)),"")=0,"",IFERROR(INDEX('CFBG New Line Form'!$G$9:$EQ$105,MATCH(B14,'CFBG New Line Form'!$B$9:$B$105,0),MATCH(VLOOKUP($BQ$11,MAPPING!$H$3:$J$131,3,0),'CFBG New Line Form'!$G$7:$EQ$7,0)),""))</f>
        <v/>
      </c>
      <c r="BR14" s="84" t="str">
        <f>IF(IFERROR(INDEX('CFBG New Line Form'!$G$9:$EQ$105,MATCH(B14,'CFBG New Line Form'!$B$9:$B$105,0),MATCH(VLOOKUP($BR$11,MAPPING!$H$3:$J$131,3,0),'CFBG New Line Form'!$G$7:$EQ$7,0)),"")=0,"",IFERROR(INDEX('CFBG New Line Form'!$G$9:$EQ$105,MATCH(B14,'CFBG New Line Form'!$B$9:$B$105,0),MATCH(VLOOKUP($BR$11,MAPPING!$H$3:$J$131,3,0),'CFBG New Line Form'!$G$7:$EQ$7,0)),""))</f>
        <v/>
      </c>
      <c r="BS14" s="84" t="str">
        <f>IF(IFERROR(INDEX('CFBG New Line Form'!$G$9:$EQ$105,MATCH(B14,'CFBG New Line Form'!$B$9:$B$105,0),MATCH(VLOOKUP($BS$11,MAPPING!$H$3:$J$131,3,0),'CFBG New Line Form'!$G$7:$EQ$7,0)),"")=0,"",IFERROR(INDEX('CFBG New Line Form'!$G$9:$EQ$105,MATCH(B14,'CFBG New Line Form'!$B$9:$B$105,0),MATCH(VLOOKUP($BS$11,MAPPING!$H$3:$J$131,3,0),'CFBG New Line Form'!$G$7:$EQ$7,0)),""))</f>
        <v/>
      </c>
      <c r="BT14" s="84" t="str">
        <f>IF(IFERROR(INDEX('CFBG New Line Form'!$G$9:$EQ$105,MATCH(B14,'CFBG New Line Form'!$B$9:$B$105,0),MATCH(VLOOKUP($BT$11,MAPPING!$H$3:$J$131,3,0),'CFBG New Line Form'!$G$7:$EQ$7,0)),"")=0,"",IFERROR(INDEX('CFBG New Line Form'!$G$9:$EQ$105,MATCH(B14,'CFBG New Line Form'!$B$9:$B$105,0),MATCH(VLOOKUP($BT$11,MAPPING!$H$3:$J$131,3,0),'CFBG New Line Form'!$G$7:$EQ$7,0)),""))</f>
        <v/>
      </c>
      <c r="BU14" s="84" t="str">
        <f>IF(IFERROR(INDEX('CFBG New Line Form'!$G$9:$EQ$105,MATCH(B14,'CFBG New Line Form'!$B$9:$B$105,0),MATCH(VLOOKUP($BU$11,MAPPING!$H$3:$J$131,3,0),'CFBG New Line Form'!$G$7:$EQ$7,0)),"")=0,"",IFERROR(INDEX('CFBG New Line Form'!$G$9:$EQ$105,MATCH(B14,'CFBG New Line Form'!$B$9:$B$105,0),MATCH(VLOOKUP($BU$11,MAPPING!$H$3:$J$131,3,0),'CFBG New Line Form'!$G$7:$EQ$7,0)),""))</f>
        <v/>
      </c>
      <c r="BV14" s="84" t="str">
        <f>IF(IFERROR(INDEX('CFBG New Line Form'!$G$9:$EQ$105,MATCH(B14,'CFBG New Line Form'!$B$9:$B$105,0),MATCH(VLOOKUP($BV$11,MAPPING!$H$3:$J$131,3,0),'CFBG New Line Form'!$G$7:$EQ$7,0)),"")=0,"",IFERROR(INDEX('CFBG New Line Form'!$G$9:$EQ$105,MATCH(B14,'CFBG New Line Form'!$B$9:$B$105,0),MATCH(VLOOKUP($BV$11,MAPPING!$H$3:$J$131,3,0),'CFBG New Line Form'!$G$7:$EQ$7,0)),""))</f>
        <v/>
      </c>
      <c r="BW14" s="84" t="str">
        <f>IF(IFERROR(INDEX('CFBG New Line Form'!$G$9:$EQ$105,MATCH(B14,'CFBG New Line Form'!$B$9:$B$105,0),MATCH(VLOOKUP($BW$11,MAPPING!$H$3:$J$131,3,0),'CFBG New Line Form'!$G$7:$EQ$7,0)),"")=0,"",IFERROR(INDEX('CFBG New Line Form'!$G$9:$EQ$105,MATCH(B14,'CFBG New Line Form'!$B$9:$B$105,0),MATCH(VLOOKUP($BW$11,MAPPING!$H$3:$J$131,3,0),'CFBG New Line Form'!$G$7:$EQ$7,0)),""))</f>
        <v/>
      </c>
      <c r="BX14" s="84" t="str">
        <f>IF(IFERROR(INDEX('CFBG New Line Form'!$G$9:$EQ$105,MATCH(B14,'CFBG New Line Form'!$B$9:$B$105,0),MATCH(VLOOKUP($BX$11,MAPPING!$H$3:$J$131,3,0),'CFBG New Line Form'!$G$7:$EQ$7,0)),"")=0,"",IFERROR(INDEX('CFBG New Line Form'!$G$9:$EQ$105,MATCH(B14,'CFBG New Line Form'!$B$9:$B$105,0),MATCH(VLOOKUP($BX$11,MAPPING!$H$3:$J$131,3,0),'CFBG New Line Form'!$G$7:$EQ$7,0)),""))</f>
        <v/>
      </c>
      <c r="BY14" s="84" t="str">
        <f>IF(IFERROR(INDEX('CFBG New Line Form'!$G$9:$EQ$105,MATCH(B14,'CFBG New Line Form'!$B$9:$B$105,0),MATCH(VLOOKUP($BY$11,MAPPING!$H$3:$J$131,3,0),'CFBG New Line Form'!$G$7:$EQ$7,0)),"")=0,"",IFERROR(INDEX('CFBG New Line Form'!$G$9:$EQ$105,MATCH(B14,'CFBG New Line Form'!$B$9:$B$105,0),MATCH(VLOOKUP($BY$11,MAPPING!$H$3:$J$131,3,0),'CFBG New Line Form'!$G$7:$EQ$7,0)),""))</f>
        <v/>
      </c>
      <c r="BZ14" s="84" t="str">
        <f>IF(IFERROR(INDEX('CFBG New Line Form'!$G$9:$EQ$105,MATCH(B14,'CFBG New Line Form'!$B$9:$B$105,0),MATCH(VLOOKUP($BZ$11,MAPPING!$H$3:$J$131,3,0),'CFBG New Line Form'!$G$7:$EQ$7,0)),"")=0,"",IFERROR(INDEX('CFBG New Line Form'!$G$9:$EQ$105,MATCH(B14,'CFBG New Line Form'!$B$9:$B$105,0),MATCH(VLOOKUP($BZ$11,MAPPING!$H$3:$J$131,3,0),'CFBG New Line Form'!$G$7:$EQ$7,0)),""))</f>
        <v/>
      </c>
      <c r="CA14" s="84" t="str">
        <f>IF(IFERROR(INDEX('CFBG New Line Form'!$G$9:$EQ$105,MATCH(B14,'CFBG New Line Form'!$B$9:$B$105,0),MATCH(VLOOKUP($CA$11,MAPPING!$H$3:$J$131,3,0),'CFBG New Line Form'!$G$7:$EQ$7,0)),"")=0,"",IFERROR(INDEX('CFBG New Line Form'!$G$9:$EQ$105,MATCH(B14,'CFBG New Line Form'!$B$9:$B$105,0),MATCH(VLOOKUP($CA$11,MAPPING!$H$3:$J$131,3,0),'CFBG New Line Form'!$G$7:$EQ$7,0)),""))</f>
        <v/>
      </c>
      <c r="CB14" s="84" t="str">
        <f>IF(IFERROR(INDEX('CFBG New Line Form'!$G$9:$EQ$105,MATCH(B14,'CFBG New Line Form'!$B$9:$B$105,0),MATCH(VLOOKUP($CB$11,MAPPING!$H$3:$J$131,3,0),'CFBG New Line Form'!$G$7:$EQ$7,0)),"")=0,"",IFERROR(INDEX('CFBG New Line Form'!$G$9:$EQ$105,MATCH(B14,'CFBG New Line Form'!$B$9:$B$105,0),MATCH(VLOOKUP($CB$11,MAPPING!$H$3:$J$131,3,0),'CFBG New Line Form'!$G$7:$EQ$7,0)),""))</f>
        <v/>
      </c>
      <c r="CC14" s="84" t="str">
        <f>IF(IFERROR(INDEX('CFBG New Line Form'!$G$9:$EQ$105,MATCH(B14,'CFBG New Line Form'!$B$9:$B$105,0),MATCH(VLOOKUP($CC$11,MAPPING!$H$3:$J$131,3,0),'CFBG New Line Form'!$G$7:$EQ$7,0)),"")=0,"",IFERROR(INDEX('CFBG New Line Form'!$G$9:$EQ$105,MATCH(B14,'CFBG New Line Form'!$B$9:$B$105,0),MATCH(VLOOKUP($CC$11,MAPPING!$H$3:$J$131,3,0),'CFBG New Line Form'!$G$7:$EQ$7,0)),""))</f>
        <v/>
      </c>
      <c r="CD14" s="84" t="str">
        <f>IF(IFERROR(INDEX('CFBG New Line Form'!$G$9:$EQ$105,MATCH(B14,'CFBG New Line Form'!$B$9:$B$105,0),MATCH(VLOOKUP($CD$11,MAPPING!$H$3:$J$131,3,0),'CFBG New Line Form'!$G$7:$EQ$7,0)),"")=0,"",IFERROR(INDEX('CFBG New Line Form'!$G$9:$EQ$105,MATCH(B14,'CFBG New Line Form'!$B$9:$B$105,0),MATCH(VLOOKUP($CD$11,MAPPING!$H$3:$J$131,3,0),'CFBG New Line Form'!$G$7:$EQ$7,0)),""))</f>
        <v/>
      </c>
      <c r="CE14" s="84" t="str">
        <f>IF(IFERROR(INDEX('CFBG New Line Form'!$G$9:$EQ$105,MATCH(B14,'CFBG New Line Form'!$B$9:$B$105,0),MATCH(VLOOKUP($CE$11,MAPPING!$H$3:$J$131,3,0),'CFBG New Line Form'!$G$7:$EQ$7,0)),"")=0,"",IFERROR(INDEX('CFBG New Line Form'!$G$9:$EQ$105,MATCH(B14,'CFBG New Line Form'!$B$9:$B$105,0),MATCH(VLOOKUP($CE$11,MAPPING!$H$3:$J$131,3,0),'CFBG New Line Form'!$G$7:$EQ$7,0)),""))</f>
        <v/>
      </c>
      <c r="CF14" s="84" t="str">
        <f>IF(IFERROR(INDEX('CFBG New Line Form'!$G$9:$EQ$105,MATCH(B14,'CFBG New Line Form'!$B$9:$B$105,0),MATCH(VLOOKUP($CF$11,MAPPING!$H$3:$J$131,3,0),'CFBG New Line Form'!$G$7:$EQ$7,0)),"")=0,"",IFERROR(INDEX('CFBG New Line Form'!$G$9:$EQ$105,MATCH(B14,'CFBG New Line Form'!$B$9:$B$105,0),MATCH(VLOOKUP($CF$11,MAPPING!$H$3:$J$131,3,0),'CFBG New Line Form'!$G$7:$EQ$7,0)),""))</f>
        <v/>
      </c>
      <c r="CG14" s="84" t="str">
        <f>IF(IFERROR(INDEX('CFBG New Line Form'!$G$9:$EQ$105,MATCH(B14,'CFBG New Line Form'!$B$9:$B$105,0),MATCH(VLOOKUP($CG$11,MAPPING!$H$3:$J$131,3,0),'CFBG New Line Form'!$G$7:$EQ$7,0)),"")=0,"",IFERROR(INDEX('CFBG New Line Form'!$G$9:$EQ$105,MATCH(B14,'CFBG New Line Form'!$B$9:$B$105,0),MATCH(VLOOKUP($CG$11,MAPPING!$H$3:$J$131,3,0),'CFBG New Line Form'!$G$7:$EQ$7,0)),""))</f>
        <v/>
      </c>
      <c r="CH14" s="84" t="str">
        <f>IF(IFERROR(INDEX('CFBG New Line Form'!$G$9:$EQ$105,MATCH(B14,'CFBG New Line Form'!$B$9:$B$105,0),MATCH(VLOOKUP($CH$11,MAPPING!$H$3:$J$131,3,0),'CFBG New Line Form'!$G$7:$EQ$7,0)),"")=0,"",IFERROR(INDEX('CFBG New Line Form'!$G$9:$EQ$105,MATCH(B14,'CFBG New Line Form'!$B$9:$B$105,0),MATCH(VLOOKUP($CH$11,MAPPING!$H$3:$J$131,3,0),'CFBG New Line Form'!$G$7:$EQ$7,0)),""))</f>
        <v/>
      </c>
      <c r="CI14" s="84" t="str">
        <f>IF(IFERROR(INDEX('CFBG New Line Form'!$G$9:$EQ$105,MATCH(B14,'CFBG New Line Form'!$B$9:$B$105,0),MATCH(VLOOKUP($CI$11,MAPPING!$H$3:$J$131,3,0),'CFBG New Line Form'!$G$7:$EQ$7,0)),"")=0,"",IFERROR(INDEX('CFBG New Line Form'!$G$9:$EQ$105,MATCH(B14,'CFBG New Line Form'!$B$9:$B$105,0),MATCH(VLOOKUP($CI$11,MAPPING!$H$3:$J$131,3,0),'CFBG New Line Form'!$G$7:$EQ$7,0)),""))</f>
        <v/>
      </c>
      <c r="CJ14" s="84" t="str">
        <f>IF(IFERROR(INDEX('CFBG New Line Form'!$G$9:$EQ$105,MATCH(B14,'CFBG New Line Form'!$B$9:$B$105,0),MATCH(VLOOKUP($CJ$11,MAPPING!$H$3:$J$131,3,0),'CFBG New Line Form'!$G$7:$EQ$7,0)),"")=0,"",IFERROR(INDEX('CFBG New Line Form'!$G$9:$EQ$105,MATCH(B14,'CFBG New Line Form'!$B$9:$B$105,0),MATCH(VLOOKUP($CJ$11,MAPPING!$H$3:$J$131,3,0),'CFBG New Line Form'!$G$7:$EQ$7,0)),""))</f>
        <v/>
      </c>
      <c r="CK14" s="84" t="str">
        <f>IF(IFERROR(INDEX('CFBG New Line Form'!$G$9:$EQ$105,MATCH(B14,'CFBG New Line Form'!$B$9:$B$105,0),MATCH(VLOOKUP($CK$11,MAPPING!$H$3:$J$131,3,0),'CFBG New Line Form'!$G$7:$EQ$7,0)),"")=0,"",IFERROR(INDEX('CFBG New Line Form'!$G$9:$EQ$105,MATCH(B14,'CFBG New Line Form'!$B$9:$B$105,0),MATCH(VLOOKUP($CK$11,MAPPING!$H$3:$J$131,3,0),'CFBG New Line Form'!$G$7:$EQ$7,0)),""))</f>
        <v/>
      </c>
      <c r="CL14" s="84" t="str">
        <f>IF(IFERROR(INDEX('CFBG New Line Form'!$G$9:$EQ$105,MATCH(B14,'CFBG New Line Form'!$B$9:$B$105,0),MATCH(VLOOKUP($CL$11,MAPPING!$H$3:$J$131,3,0),'CFBG New Line Form'!$G$7:$EQ$7,0)),"")=0,"",IFERROR(INDEX('CFBG New Line Form'!$G$9:$EQ$105,MATCH(B14,'CFBG New Line Form'!$B$9:$B$105,0),MATCH(VLOOKUP($CL$11,MAPPING!$H$3:$J$131,3,0),'CFBG New Line Form'!$G$7:$EQ$7,0)),""))</f>
        <v/>
      </c>
      <c r="CM14" s="84" t="str">
        <f>IF(IFERROR(INDEX('CFBG New Line Form'!$G$9:$EQ$105,MATCH(B14,'CFBG New Line Form'!$B$9:$B$105,0),MATCH(VLOOKUP($CM$11,MAPPING!$H$3:$J$131,3,0),'CFBG New Line Form'!$G$7:$EQ$7,0)),"")=0,"",IFERROR(INDEX('CFBG New Line Form'!$G$9:$EQ$105,MATCH(B14,'CFBG New Line Form'!$B$9:$B$105,0),MATCH(VLOOKUP($CM$11,MAPPING!$H$3:$J$131,3,0),'CFBG New Line Form'!$G$7:$EQ$7,0)),""))</f>
        <v/>
      </c>
      <c r="CN14" s="84" t="str">
        <f>IF(IFERROR(INDEX('CFBG New Line Form'!$G$9:$EQ$105,MATCH(B14,'CFBG New Line Form'!$B$9:$B$105,0),MATCH(VLOOKUP($CN$11,MAPPING!$H$3:$J$131,3,0),'CFBG New Line Form'!$G$7:$EQ$7,0)),"")=0,"",IFERROR(INDEX('CFBG New Line Form'!$G$9:$EQ$105,MATCH(B14,'CFBG New Line Form'!$B$9:$B$105,0),MATCH(VLOOKUP($CN$11,MAPPING!$H$3:$J$131,3,0),'CFBG New Line Form'!$G$7:$EQ$7,0)),""))</f>
        <v/>
      </c>
      <c r="CO14" s="84" t="str">
        <f>IF(IFERROR(INDEX('CFBG New Line Form'!$G$9:$EQ$105,MATCH(B14,'CFBG New Line Form'!$B$9:$B$105,0),MATCH(VLOOKUP($CO$11,MAPPING!$H$3:$J$131,3,0),'CFBG New Line Form'!$G$7:$EQ$7,0)),"")=0,"",IFERROR(INDEX('CFBG New Line Form'!$G$9:$EQ$105,MATCH(B14,'CFBG New Line Form'!$B$9:$B$105,0),MATCH(VLOOKUP($CO$11,MAPPING!$H$3:$J$131,3,0),'CFBG New Line Form'!$G$7:$EQ$7,0)),""))</f>
        <v/>
      </c>
      <c r="CP14" s="84" t="str">
        <f>IF(IFERROR(INDEX('CFBG New Line Form'!$G$9:$EQ$105,MATCH(B14,'CFBG New Line Form'!$B$9:$B$105,0),MATCH(VLOOKUP($CP$11,MAPPING!$H$3:$J$131,3,0),'CFBG New Line Form'!$G$7:$EQ$7,0)),"")=0,"",IFERROR(INDEX('CFBG New Line Form'!$G$9:$EQ$105,MATCH(B14,'CFBG New Line Form'!$B$9:$B$105,0),MATCH(VLOOKUP($CP$11,MAPPING!$H$3:$J$131,3,0),'CFBG New Line Form'!$G$7:$EQ$7,0)),""))</f>
        <v/>
      </c>
      <c r="CQ14" s="84" t="str">
        <f>IF(IFERROR(INDEX('CFBG New Line Form'!$G$9:$EQ$105,MATCH(B14,'CFBG New Line Form'!$B$9:$B$105,0),MATCH(VLOOKUP($CQ$11,MAPPING!$H$3:$J$131,3,0),'CFBG New Line Form'!$G$7:$EQ$7,0)),"")=0,"",IFERROR(INDEX('CFBG New Line Form'!$G$9:$EQ$105,MATCH(B14,'CFBG New Line Form'!$B$9:$B$105,0),MATCH(VLOOKUP($CQ$11,MAPPING!$H$3:$J$131,3,0),'CFBG New Line Form'!$G$7:$EQ$7,0)),""))</f>
        <v/>
      </c>
      <c r="CR14" s="84"/>
      <c r="CS14" s="84"/>
      <c r="CT14" s="84"/>
    </row>
    <row r="15" spans="1:98" s="55" customFormat="1">
      <c r="A15" s="84" t="str">
        <f>IF(
IFERROR(INDEX('CFBG New Line Form'!$G$9:$EQ$105,MATCH(B15,'CFBG New Line Form'!$B$9:$B$105,0),MATCH(VLOOKUP($A$11,MAPPING!$H$3:$J$131,3,0),'CFBG New Line Form'!$G$7:$EQ$7,0)),"")=0,"", IFERROR(INDEX('CFBG New Line Form'!$G$9:$EQ$105,MATCH(B15,'CFBG New Line Form'!$B$9:$B$105,0),MATCH(VLOOKUP($A$11,MAPPING!$H$3:$J$131,3,0),'CFBG New Line Form'!$G$7:$EQ$7,0)),""))</f>
        <v/>
      </c>
      <c r="B15" s="84"/>
      <c r="C15" s="84" t="str">
        <f>IF(
IFERROR(INDEX('CFBG New Line Form'!$G$9:$EQ$105,MATCH(B15,'CFBG New Line Form'!$B$9:$B$105,0),MATCH(VLOOKUP($C$11,MAPPING!$H$3:$J$131,3,0),'CFBG New Line Form'!$G$7:$EQ$7,0)),"")=0,"", IFERROR(INDEX('CFBG New Line Form'!$G$9:$EQ$105,MATCH(B15,'CFBG New Line Form'!$B$9:$B$105,0),MATCH(VLOOKUP($C$11,MAPPING!$H$3:$J$131,3,0),'CFBG New Line Form'!$G$7:$EQ$7,0)),""))</f>
        <v/>
      </c>
      <c r="D15" s="84" t="str">
        <f>IF(
IFERROR(INDEX('CFBG New Line Form'!$G$9:$EQ$105,MATCH(B15,'CFBG New Line Form'!$B$9:$B$105,0),MATCH(VLOOKUP($D$11,MAPPING!$H$3:$J$131,3,0),'CFBG New Line Form'!$G$7:$EQ$7,0)),"")=0,"", IFERROR(INDEX('CFBG New Line Form'!$G$9:$EQ$105,MATCH(B15,'CFBG New Line Form'!$B$9:$B$105,0),MATCH(VLOOKUP($D$11,MAPPING!$H$3:$J$131,3,0),'CFBG New Line Form'!$G$7:$EQ$7,0)),""))</f>
        <v/>
      </c>
      <c r="E15" s="84" t="str">
        <f>IF(IFERROR(INDEX('CFBG New Line Form'!$G$9:$EQ$105,MATCH(B15,'CFBG New Line Form'!$B$9:$B$105,0),MATCH(VLOOKUP($E$11,MAPPING!$H$3:$J$131,3,0),'CFBG New Line Form'!$G$7:$EQ$7,0)),"")=0,"",IFERROR(INDEX('CFBG New Line Form'!$G$9:$EQ$105,MATCH(B15,'CFBG New Line Form'!$B$9:$B$105,0),MATCH(VLOOKUP($E$11,MAPPING!$H$3:$J$131,3,0),'CFBG New Line Form'!$G$7:$EQ$7,0)),""))</f>
        <v/>
      </c>
      <c r="F15" s="84" t="str">
        <f>IF(IFERROR(INDEX('CFBG New Line Form'!$G$9:$EQ$105,MATCH(B15,'CFBG New Line Form'!$B$9:$B$105,0),MATCH(VLOOKUP($F$11,MAPPING!$H$3:$J$131,3,0),'CFBG New Line Form'!$G$7:$EQ$7,0)),"")=0,"",IFERROR(INDEX('CFBG New Line Form'!$G$9:$EQ$105,MATCH(B15,'CFBG New Line Form'!$B$9:$B$105,0),MATCH(VLOOKUP($F$11,MAPPING!$H$3:$J$131,3,0),'CFBG New Line Form'!$G$7:$EQ$7,0)),""))</f>
        <v/>
      </c>
      <c r="G15" s="130" t="str">
        <f>IF(IFERROR(INDEX('CFBG New Line Form'!$G$9:$EQ$105,MATCH(B15,'CFBG New Line Form'!$B$9:$B$105,0),MATCH(VLOOKUP($G$11,MAPPING!$H$3:$J$131,3,0),'CFBG New Line Form'!$G$7:$EQ$7,0)),"")=0,"",IFERROR(INDEX('CFBG New Line Form'!$G$9:$EQ$105,MATCH(B15,'CFBG New Line Form'!$B$9:$B$105,0),MATCH(VLOOKUP($G$11,MAPPING!$H$3:$J$131,3,0),'CFBG New Line Form'!$G$7:$EQ$7,0)),""))</f>
        <v/>
      </c>
      <c r="H15" s="160" t="str">
        <f>IF(IFERROR(INDEX('CFBG New Line Form'!$G$9:$EQ$105,MATCH(B15,'CFBG New Line Form'!$B$9:$B$105,0),MATCH(VLOOKUP($H$11,MAPPING!$H$3:$J$131,3,0),'CFBG New Line Form'!$G$7:$EQ$7,0)),"")=0,"",IFERROR(INDEX('CFBG New Line Form'!$G$9:$EQ$105,MATCH(B15,'CFBG New Line Form'!$B$9:$B$105,0),MATCH(VLOOKUP($H$11,MAPPING!$H$3:$J$131,3,0),'CFBG New Line Form'!$G$7:$EQ$7,0)),""))</f>
        <v/>
      </c>
      <c r="I15" s="161" t="str">
        <f>IF(IFERROR(INDEX('CFBG New Line Form'!$G$9:$EQ$105,MATCH(B15,'CFBG New Line Form'!$B$9:$B$105,0),MATCH(VLOOKUP($I$11,MAPPING!$H$3:$J$131,3,0),'CFBG New Line Form'!$G$7:$EQ$7,0)),"")=0,"",IFERROR(INDEX('CFBG New Line Form'!$G$9:$EQ$105,MATCH(B15,'CFBG New Line Form'!$B$9:$B$105,0),MATCH(VLOOKUP($I$11,MAPPING!$H$3:$J$131,3,0),'CFBG New Line Form'!$G$7:$EQ$7,0)),""))</f>
        <v/>
      </c>
      <c r="J15" s="84" t="str">
        <f>IF(IFERROR(INDEX('CFBG New Line Form'!$G$9:$EQ$105,MATCH(B15,'CFBG New Line Form'!$B$9:$B$105,0),MATCH(VLOOKUP($J$11,MAPPING!$H$3:$J$131,3,0),'CFBG New Line Form'!$G$7:$EQ$7,0)),"")=0,"",IFERROR(INDEX('CFBG New Line Form'!$G$9:$EQ$105,MATCH(B15,'CFBG New Line Form'!$B$9:$B$105,0),MATCH(VLOOKUP($J$11,MAPPING!$H$3:$J$131,3,0),'CFBG New Line Form'!$G$7:$EQ$7,0)),""))</f>
        <v/>
      </c>
      <c r="K15" s="84" t="e">
        <v>#N/A</v>
      </c>
      <c r="L15" s="84" t="e">
        <v>#N/A</v>
      </c>
      <c r="M15" s="84" t="e">
        <v>#N/A</v>
      </c>
      <c r="N15" s="84" t="e">
        <v>#N/A</v>
      </c>
      <c r="O15" s="84" t="e">
        <v>#N/A</v>
      </c>
      <c r="P15" s="84" t="e">
        <v>#N/A</v>
      </c>
      <c r="Q15" s="84" t="e">
        <v>#N/A</v>
      </c>
      <c r="R15" s="162" t="str">
        <f>IF(IFERROR(INDEX('CFBG New Line Form'!$G$9:$EQ$105,MATCH(B15,'CFBG New Line Form'!$B$9:$B$105,0),MATCH(VLOOKUP($R$11,MAPPING!$H$3:$J$131,3,0),'CFBG New Line Form'!$G$7:$EQ$7,0)),"")=0,"",IFERROR(INDEX('CFBG New Line Form'!$G$9:$EQ$105,MATCH(B15,'CFBG New Line Form'!$B$9:$B$105,0),MATCH(VLOOKUP($R$11,MAPPING!$H$3:$J$131,3,0),'CFBG New Line Form'!$G$7:$EQ$7,0)),""))</f>
        <v/>
      </c>
      <c r="S15" s="84" t="str">
        <f>IF(IFERROR(INDEX('CFBG New Line Form'!$G$9:$EQ$105,MATCH(B15,'CFBG New Line Form'!$B$9:$B$105,0),MATCH(VLOOKUP($S$11,MAPPING!$H$3:$J$131,3,0),'CFBG New Line Form'!$G$7:$EQ$7,0)),"")=0,"",IFERROR(INDEX('CFBG New Line Form'!$G$9:$EQ$105,MATCH(B15,'CFBG New Line Form'!$B$9:$B$105,0),MATCH(VLOOKUP($S$11,MAPPING!$H$3:$J$131,3,0),'CFBG New Line Form'!$G$7:$EQ$7,0)),""))</f>
        <v/>
      </c>
      <c r="T15" s="84" t="e">
        <v>#N/A</v>
      </c>
      <c r="U15" s="84" t="e">
        <v>#N/A</v>
      </c>
      <c r="V15" s="84" t="e">
        <v>#N/A</v>
      </c>
      <c r="W15" s="84" t="e">
        <v>#N/A</v>
      </c>
      <c r="X15" s="84" t="e">
        <v>#N/A</v>
      </c>
      <c r="Y15" s="84" t="e">
        <v>#N/A</v>
      </c>
      <c r="Z15" s="84" t="e">
        <v>#N/A</v>
      </c>
      <c r="AA15" s="84" t="e">
        <v>#N/A</v>
      </c>
      <c r="AB15" s="84" t="e">
        <v>#N/A</v>
      </c>
      <c r="AC15" s="84" t="e">
        <v>#N/A</v>
      </c>
      <c r="AD15" s="84" t="e">
        <v>#N/A</v>
      </c>
      <c r="AE15" s="160" t="str">
        <f>IF(IFERROR(INDEX('CFBG New Line Form'!$G$9:$EQ$105,MATCH(B15,'CFBG New Line Form'!$B$9:$B$105,0),MATCH(VLOOKUP($AE$11,MAPPING!$H$3:$J$131,3,0),'CFBG New Line Form'!$G$7:$EQ$7,0)),"")=0,"",IFERROR(INDEX('CFBG New Line Form'!$G$9:$EQ$105,MATCH(B15,'CFBG New Line Form'!$B$9:$B$105,0),MATCH(VLOOKUP($AE$11,MAPPING!$H$3:$J$131,3,0),'CFBG New Line Form'!$G$7:$EQ$7,0)),""))</f>
        <v/>
      </c>
      <c r="AF15" s="84" t="e">
        <v>#N/A</v>
      </c>
      <c r="AG15" s="84" t="e">
        <v>#N/A</v>
      </c>
      <c r="AH15" s="84" t="str">
        <f>IF(IFERROR(INDEX('CFBG New Line Form'!$G$9:$EQ$105,MATCH(B15,'CFBG New Line Form'!$B$9:$B$105,0),MATCH(VLOOKUP($AH$11,MAPPING!$H$3:$J$131,3,0),'CFBG New Line Form'!$G$7:$EQ$7,0)),"")=0,"",IFERROR(INDEX('CFBG New Line Form'!$G$9:$EQ$105,MATCH(B15,'CFBG New Line Form'!$B$9:$B$105,0),MATCH(VLOOKUP($AH$11,MAPPING!$H$3:$J$131,3,0),'CFBG New Line Form'!$G$7:$EQ$7,0)),""))</f>
        <v/>
      </c>
      <c r="AI15" s="84" t="str">
        <f>IF(IFERROR(INDEX('CFBG New Line Form'!$G$9:$EQ$105,MATCH(B15,'CFBG New Line Form'!$B$9:$B$105,0),MATCH(VLOOKUP($AI$11,MAPPING!$H$3:$J$131,3,0),'CFBG New Line Form'!$G$7:$EQ$7,0)),"")=0,"",IFERROR(INDEX('CFBG New Line Form'!$G$9:$EQ$105,MATCH(B15,'CFBG New Line Form'!$B$9:$B$105,0),MATCH(VLOOKUP($AI$11,MAPPING!$H$3:$J$131,3,0),'CFBG New Line Form'!$G$7:$EQ$7,0)),""))</f>
        <v/>
      </c>
      <c r="AJ15" s="84" t="str">
        <f>IF(IFERROR(INDEX('CFBG New Line Form'!$G$9:$EQ$105,MATCH(B15,'CFBG New Line Form'!$B$9:$B$105,0),MATCH(VLOOKUP($AJ$11,MAPPING!$H$3:$J$131,3,0),'CFBG New Line Form'!$G$7:$EQ$7,0)),"")=0,"",IFERROR(INDEX('CFBG New Line Form'!$G$9:$EQ$105,MATCH(B15,'CFBG New Line Form'!$B$9:$B$105,0),MATCH(VLOOKUP($AJ$11,MAPPING!$H$3:$J$131,3,0),'CFBG New Line Form'!$G$7:$EQ$7,0)),""))</f>
        <v/>
      </c>
      <c r="AK15" s="84" t="str">
        <f>IF(IFERROR(INDEX('CFBG New Line Form'!$G$9:$EQ$105,MATCH(B15,'CFBG New Line Form'!$B$9:$B$105,0),MATCH(VLOOKUP($AK$11,MAPPING!$H$3:$J$131,3,0),'CFBG New Line Form'!$G$7:$EQ$7,0)),"")=0,"",IFERROR(INDEX('CFBG New Line Form'!$G$9:$EQ$105,MATCH(B15,'CFBG New Line Form'!$B$9:$B$105,0),MATCH(VLOOKUP($AK$11,MAPPING!$H$3:$J$131,3,0),'CFBG New Line Form'!$G$7:$EQ$7,0)),""))</f>
        <v/>
      </c>
      <c r="AL15" s="84" t="str">
        <f>IF(IFERROR(INDEX('CFBG New Line Form'!$G$9:$EQ$105,MATCH(B15,'CFBG New Line Form'!$B$9:$B$105,0),MATCH(VLOOKUP($AL$11,MAPPING!$H$3:$J$131,3,0),'CFBG New Line Form'!$G$7:$EQ$7,0)),"")=0,"",IFERROR(INDEX('CFBG New Line Form'!$G$9:$EQ$105,MATCH(B15,'CFBG New Line Form'!$B$9:$B$105,0),MATCH(VLOOKUP($AL$11,MAPPING!$H$3:$J$131,3,0),'CFBG New Line Form'!$G$7:$EQ$7,0)),""))</f>
        <v/>
      </c>
      <c r="AM15" s="84" t="str">
        <f>IF(IFERROR(INDEX('CFBG New Line Form'!$G$9:$EQ$105,MATCH(B15,'CFBG New Line Form'!$B$9:$B$105,0),MATCH(VLOOKUP($AM$11,MAPPING!$H$3:$J$131,3,0),'CFBG New Line Form'!$G$7:$EQ$7,0)),"")=0,"",IFERROR(INDEX('CFBG New Line Form'!$G$9:$EQ$105,MATCH(B15,'CFBG New Line Form'!$B$9:$B$105,0),MATCH(VLOOKUP($AM$11,MAPPING!$H$3:$J$131,3,0),'CFBG New Line Form'!$G$7:$EQ$7,0)),""))</f>
        <v/>
      </c>
      <c r="AN15" s="84" t="str">
        <f>IF(IFERROR(INDEX('CFBG New Line Form'!$G$9:$EQ$105,MATCH(B15,'CFBG New Line Form'!$B$9:$B$105,0),MATCH(VLOOKUP($AN$11,MAPPING!$H$3:$J$131,3,0),'CFBG New Line Form'!$G$7:$EQ$7,0)),"")=0,"",IFERROR(INDEX('CFBG New Line Form'!$G$9:$EQ$105,MATCH(B15,'CFBG New Line Form'!$B$9:$B$105,0),MATCH(VLOOKUP($AN$11,MAPPING!$H$3:$J$131,3,0),'CFBG New Line Form'!$G$7:$EQ$7,0)),""))</f>
        <v/>
      </c>
      <c r="AO15" s="84" t="str">
        <f>IF(IFERROR(INDEX('CFBG New Line Form'!$G$9:$EQ$105,MATCH(B15,'CFBG New Line Form'!$B$9:$B$105,0),MATCH(VLOOKUP($AO$11,MAPPING!$H$3:$J$131,3,0),'CFBG New Line Form'!$G$7:$EQ$7,0)),"")=0,"",IFERROR(INDEX('CFBG New Line Form'!$G$9:$EQ$105,MATCH(B15,'CFBG New Line Form'!$B$9:$B$105,0),MATCH(VLOOKUP($AO$11,MAPPING!$H$3:$J$131,3,0),'CFBG New Line Form'!$G$7:$EQ$7,0)),""))</f>
        <v/>
      </c>
      <c r="AP15" s="84" t="str">
        <f>IF(IFERROR(INDEX('CFBG New Line Form'!$G$9:$EQ$105,MATCH(B15,'CFBG New Line Form'!$B$9:$B$105,0),MATCH(VLOOKUP($AP$11,MAPPING!$H$3:$J$131,3,0),'CFBG New Line Form'!$G$7:$EQ$7,0)),"")=0,"",IFERROR(INDEX('CFBG New Line Form'!$G$9:$EQ$105,MATCH(B15,'CFBG New Line Form'!$B$9:$B$105,0),MATCH(VLOOKUP($AP$11,MAPPING!$H$3:$J$131,3,0),'CFBG New Line Form'!$G$7:$EQ$7,0)),""))</f>
        <v/>
      </c>
      <c r="AQ15" s="84" t="str">
        <f>IF(IFERROR(INDEX('CFBG New Line Form'!$G$9:$EQ$105,MATCH(B15,'CFBG New Line Form'!$B$9:$B$105,0),MATCH(VLOOKUP($AQ$11,MAPPING!$H$3:$J$131,3,0),'CFBG New Line Form'!$G$7:$EQ$7,0)),"")=0,"",IFERROR(INDEX('CFBG New Line Form'!$G$9:$EQ$105,MATCH(B15,'CFBG New Line Form'!$B$9:$B$105,0),MATCH(VLOOKUP($AQ$11,MAPPING!$H$3:$J$131,3,0),'CFBG New Line Form'!$G$7:$EQ$7,0)),""))</f>
        <v/>
      </c>
      <c r="AR15" s="84" t="str">
        <f>IF(IFERROR(INDEX('CFBG New Line Form'!$G$9:$EQ$105,MATCH(B15,'CFBG New Line Form'!$B$9:$B$105,0),MATCH(VLOOKUP($AR$11,MAPPING!$H$3:$J$131,3,0),'CFBG New Line Form'!$G$7:$EQ$7,0)),"")=0,"",IFERROR(INDEX('CFBG New Line Form'!$G$9:$EQ$105,MATCH(B15,'CFBG New Line Form'!$B$9:$B$105,0),MATCH(VLOOKUP($AR$11,MAPPING!$H$3:$J$131,3,0),'CFBG New Line Form'!$G$7:$EQ$7,0)),""))</f>
        <v/>
      </c>
      <c r="AS15" s="84" t="str">
        <f>IF(IFERROR(INDEX('CFBG New Line Form'!$G$9:$EQ$105,MATCH(B15,'CFBG New Line Form'!$B$9:$B$105,0),MATCH(VLOOKUP($AS$11,MAPPING!$H$3:$J$131,3,0),'CFBG New Line Form'!$G$7:$EQ$7,0)),"")=0,"",IFERROR(INDEX('CFBG New Line Form'!$G$9:$EQ$105,MATCH(B15,'CFBG New Line Form'!$B$9:$B$105,0),MATCH(VLOOKUP($AS$11,MAPPING!$H$3:$J$131,3,0),'CFBG New Line Form'!$G$7:$EQ$7,0)),""))</f>
        <v/>
      </c>
      <c r="AT15" s="84" t="str">
        <f>IF(IFERROR(INDEX('CFBG New Line Form'!$G$9:$EQ$105,MATCH(B15,'CFBG New Line Form'!$B$9:$B$105,0),MATCH(VLOOKUP($AT$11,MAPPING!$H$3:$J$131,3,0),'CFBG New Line Form'!$G$7:$EQ$7,0)),"")=0,"",IFERROR(INDEX('CFBG New Line Form'!$G$9:$EQ$105,MATCH(B15,'CFBG New Line Form'!$B$9:$B$105,0),MATCH(VLOOKUP($AT$11,MAPPING!$H$3:$J$131,3,0),'CFBG New Line Form'!$G$7:$EQ$7,0)),""))</f>
        <v/>
      </c>
      <c r="AU15" s="84" t="str">
        <f>IF(IFERROR(INDEX('CFBG New Line Form'!$G$9:$EQ$105,MATCH(B15,'CFBG New Line Form'!$B$9:$B$105,0),MATCH(VLOOKUP($AU$11,MAPPING!$H$3:$J$131,3,0),'CFBG New Line Form'!$G$7:$EQ$7,0)),"")=0,"",IFERROR(INDEX('CFBG New Line Form'!$G$9:$EQ$105,MATCH(B15,'CFBG New Line Form'!$B$9:$B$105,0),MATCH(VLOOKUP($AU$11,MAPPING!$H$3:$J$131,3,0),'CFBG New Line Form'!$G$7:$EQ$7,0)),""))</f>
        <v/>
      </c>
      <c r="AV15" s="84" t="str">
        <f>IF(IFERROR(INDEX('CFBG New Line Form'!$G$9:$EQ$105,MATCH(B15,'CFBG New Line Form'!$B$9:$B$105,0),MATCH(VLOOKUP($AV$11,MAPPING!$H$3:$J$131,3,0),'CFBG New Line Form'!$G$7:$EQ$7,0)),"")=0,"",IFERROR(INDEX('CFBG New Line Form'!$G$9:$EQ$105,MATCH(B15,'CFBG New Line Form'!$B$9:$B$105,0),MATCH(VLOOKUP($AV$11,MAPPING!$H$3:$J$131,3,0),'CFBG New Line Form'!$G$7:$EQ$7,0)),""))</f>
        <v/>
      </c>
      <c r="AW15" s="84" t="str">
        <f>IF(IFERROR(INDEX('CFBG New Line Form'!$G$9:$EQ$105,MATCH(B15,'CFBG New Line Form'!$B$9:$B$105,0),MATCH(VLOOKUP($AW$11,MAPPING!$H$3:$J$131,3,0),'CFBG New Line Form'!$G$7:$EQ$7,0)),"")=0,"",IFERROR(INDEX('CFBG New Line Form'!$G$9:$EQ$105,MATCH(B15,'CFBG New Line Form'!$B$9:$B$105,0),MATCH(VLOOKUP($AW$11,MAPPING!$H$3:$J$131,3,0),'CFBG New Line Form'!$G$7:$EQ$7,0)),""))</f>
        <v/>
      </c>
      <c r="AX15" s="84" t="str">
        <f>IF(IFERROR(INDEX('CFBG New Line Form'!$G$9:$EQ$105,MATCH(B15,'CFBG New Line Form'!$B$9:$B$105,0),MATCH(VLOOKUP($AX$11,MAPPING!$H$3:$J$131,3,0),'CFBG New Line Form'!$G$7:$EQ$7,0)),"")=0,"",IFERROR(INDEX('CFBG New Line Form'!$G$9:$EQ$105,MATCH(B15,'CFBG New Line Form'!$B$9:$B$105,0),MATCH(VLOOKUP($AX$11,MAPPING!$H$3:$J$131,3,0),'CFBG New Line Form'!$G$7:$EQ$7,0)),""))</f>
        <v/>
      </c>
      <c r="AY15" s="84" t="str">
        <f>IF(IFERROR(INDEX('CFBG New Line Form'!$G$9:$EQ$105,MATCH(B15,'CFBG New Line Form'!$B$9:$B$105,0),MATCH(VLOOKUP($AY$11,MAPPING!$H$3:$J$131,3,0),'CFBG New Line Form'!$G$7:$EQ$7,0)),"")=0,"",IFERROR(INDEX('CFBG New Line Form'!$G$9:$EQ$105,MATCH(B15,'CFBG New Line Form'!$B$9:$B$105,0),MATCH(VLOOKUP($AY$11,MAPPING!$H$3:$J$131,3,0),'CFBG New Line Form'!$G$7:$EQ$7,0)),""))</f>
        <v/>
      </c>
      <c r="AZ15" s="84" t="str">
        <f>IF(IFERROR(INDEX('CFBG New Line Form'!$G$9:$EQ$105,MATCH(B15,'CFBG New Line Form'!$B$9:$B$105,0),MATCH(VLOOKUP($AZ$11,MAPPING!$H$3:$J$131,3,0),'CFBG New Line Form'!$G$7:$EQ$7,0)),"")=0,"",IFERROR(INDEX('CFBG New Line Form'!$G$9:$EQ$105,MATCH(B15,'CFBG New Line Form'!$B$9:$B$105,0),MATCH(VLOOKUP($AZ$11,MAPPING!$H$3:$J$131,3,0),'CFBG New Line Form'!$G$7:$EQ$7,0)),""))</f>
        <v/>
      </c>
      <c r="BA15" s="84" t="str">
        <f>IF(IFERROR(INDEX('CFBG New Line Form'!$G$9:$EQ$105,MATCH(B15,'CFBG New Line Form'!$B$9:$B$105,0),MATCH(VLOOKUP($BA$11,MAPPING!$H$3:$J$131,3,0),'CFBG New Line Form'!$G$7:$EQ$7,0)),"")=0,"",IFERROR(INDEX('CFBG New Line Form'!$G$9:$EQ$105,MATCH(B15,'CFBG New Line Form'!$B$9:$B$105,0),MATCH(VLOOKUP($BA$11,MAPPING!$H$3:$J$131,3,0),'CFBG New Line Form'!$G$7:$EQ$7,0)),""))</f>
        <v/>
      </c>
      <c r="BB15" s="84" t="str">
        <f>IF(IFERROR(INDEX('CFBG New Line Form'!$G$9:$EQ$105,MATCH(B15,'CFBG New Line Form'!$B$9:$B$105,0),MATCH(VLOOKUP($BB$11,MAPPING!$H$3:$J$131,3,0),'CFBG New Line Form'!$G$7:$EQ$7,0)),"")=0,"",IFERROR(INDEX('CFBG New Line Form'!$G$9:$EQ$105,MATCH(B15,'CFBG New Line Form'!$B$9:$B$105,0),MATCH(VLOOKUP($BB$11,MAPPING!$H$3:$J$131,3,0),'CFBG New Line Form'!$G$7:$EQ$7,0)),""))</f>
        <v/>
      </c>
      <c r="BC15" s="84" t="str">
        <f>IF(IFERROR(INDEX('CFBG New Line Form'!$G$9:$EQ$105,MATCH(B15,'CFBG New Line Form'!$B$9:$B$105,0),MATCH(VLOOKUP($BC$11,MAPPING!$H$3:$J$131,3,0),'CFBG New Line Form'!$G$7:$EQ$7,0)),"")=0,"",IFERROR(INDEX('CFBG New Line Form'!$G$9:$EQ$105,MATCH(B15,'CFBG New Line Form'!$B$9:$B$105,0),MATCH(VLOOKUP($BC$11,MAPPING!$H$3:$J$131,3,0),'CFBG New Line Form'!$G$7:$EQ$7,0)),""))</f>
        <v/>
      </c>
      <c r="BD15" s="84" t="str">
        <f>IF(IFERROR(INDEX('CFBG New Line Form'!$G$9:$EQ$105,MATCH(B15,'CFBG New Line Form'!$B$9:$B$105,0),MATCH(VLOOKUP($BD$11,MAPPING!$H$3:$J$131,3,0),'CFBG New Line Form'!$G$7:$EQ$7,0)),"")=0,"",IFERROR(INDEX('CFBG New Line Form'!$G$9:$EQ$105,MATCH(B15,'CFBG New Line Form'!$B$9:$B$105,0),MATCH(VLOOKUP($BD$11,MAPPING!$H$3:$J$131,3,0),'CFBG New Line Form'!$G$7:$EQ$7,0)),""))</f>
        <v/>
      </c>
      <c r="BE15" s="84" t="str">
        <f>IF(IFERROR(INDEX('CFBG New Line Form'!$G$9:$EQ$105,MATCH(B15,'CFBG New Line Form'!$B$9:$B$105,0),MATCH(VLOOKUP($BE$11,MAPPING!$H$3:$J$131,3,0),'CFBG New Line Form'!$G$7:$EQ$7,0)),"")=0,"",IFERROR(INDEX('CFBG New Line Form'!$G$9:$EQ$105,MATCH(B15,'CFBG New Line Form'!$B$9:$B$105,0),MATCH(VLOOKUP($BE$11,MAPPING!$H$3:$J$131,3,0),'CFBG New Line Form'!$G$7:$EQ$7,0)),""))</f>
        <v/>
      </c>
      <c r="BF15" s="84" t="str">
        <f>IF(IFERROR(INDEX('CFBG New Line Form'!$G$9:$EQ$105,MATCH(B15,'CFBG New Line Form'!$B$9:$B$105,0),MATCH(VLOOKUP($BE$11,MAPPING!$H$3:$J$131,3,0),'CFBG New Line Form'!$G$7:$EQ$7,0)),"")=0,"",IFERROR(INDEX('CFBG New Line Form'!$G$9:$EQ$105,MATCH(B15,'CFBG New Line Form'!$B$9:$B$105,0),MATCH(VLOOKUP($BE$11,MAPPING!$H$3:$J$131,3,0),'CFBG New Line Form'!$G$7:$EQ$7,0)),""))</f>
        <v/>
      </c>
      <c r="BG15" s="84" t="str">
        <f>IF(IFERROR(INDEX('CFBG New Line Form'!$G$9:$EQ$105,MATCH(B15,'CFBG New Line Form'!$B$9:$B$105,0),MATCH(VLOOKUP($BG$11,MAPPING!$H$3:$J$131,3,0),'CFBG New Line Form'!$G$7:$EQ$7,0)),"")=0,"",IFERROR(INDEX('CFBG New Line Form'!$G$9:$EQ$105,MATCH(B15,'CFBG New Line Form'!$B$9:$B$105,0),MATCH(VLOOKUP($BG$11,MAPPING!$H$3:$J$131,3,0),'CFBG New Line Form'!$G$7:$EQ$7,0)),""))</f>
        <v/>
      </c>
      <c r="BH15" s="84" t="str">
        <f>IF(IFERROR(INDEX('CFBG New Line Form'!$G$9:$EQ$105,MATCH(B15,'CFBG New Line Form'!$B$9:$B$105,0),MATCH(VLOOKUP($BH$11,MAPPING!$H$3:$J$131,3,0),'CFBG New Line Form'!$G$7:$EQ$7,0)),"")=0,"",IFERROR(INDEX('CFBG New Line Form'!$G$9:$EQ$105,MATCH(B15,'CFBG New Line Form'!$B$9:$B$105,0),MATCH(VLOOKUP($BH$11,MAPPING!$H$3:$J$131,3,0),'CFBG New Line Form'!$G$7:$EQ$7,0)),""))</f>
        <v/>
      </c>
      <c r="BI15" s="84" t="str">
        <f>IF(IFERROR(INDEX('CFBG New Line Form'!$G$9:$EQ$105,MATCH(B15,'CFBG New Line Form'!$B$9:$B$105,0),MATCH(VLOOKUP($BI$11,MAPPING!$H$3:$J$131,3,0),'CFBG New Line Form'!$G$7:$EQ$7,0)),"")=0,"",IFERROR(INDEX('CFBG New Line Form'!$G$9:$EQ$105,MATCH(B15,'CFBG New Line Form'!$B$9:$B$105,0),MATCH(VLOOKUP($BI$11,MAPPING!$H$3:$J$131,3,0),'CFBG New Line Form'!$G$7:$EQ$7,0)),""))</f>
        <v/>
      </c>
      <c r="BJ15" s="84" t="str">
        <f>IF(IFERROR(INDEX('CFBG New Line Form'!$G$9:$EQ$105,MATCH(B15,'CFBG New Line Form'!$B$9:$B$105,0),MATCH(VLOOKUP($BJ$11,MAPPING!$H$3:$J$131,3,0),'CFBG New Line Form'!$G$7:$EQ$7,0)),"")=0,"",IFERROR(INDEX('CFBG New Line Form'!$G$9:$EQ$105,MATCH(B15,'CFBG New Line Form'!$B$9:$B$105,0),MATCH(VLOOKUP($BJ$11,MAPPING!$H$3:$J$131,3,0),'CFBG New Line Form'!$G$7:$EQ$7,0)),""))</f>
        <v/>
      </c>
      <c r="BK15" s="84" t="str">
        <f>IF(IFERROR(INDEX('CFBG New Line Form'!$G$9:$EQ$105,MATCH(B15,'CFBG New Line Form'!$B$9:$B$105,0),MATCH(VLOOKUP($BK$11,MAPPING!$H$3:$J$131,3,0),'CFBG New Line Form'!$G$7:$EQ$7,0)),"")=0,"",IFERROR(INDEX('CFBG New Line Form'!$G$9:$EQ$105,MATCH(B15,'CFBG New Line Form'!$B$9:$B$105,0),MATCH(VLOOKUP($BK$11,MAPPING!$H$3:$J$131,3,0),'CFBG New Line Form'!$G$7:$EQ$7,0)),""))</f>
        <v/>
      </c>
      <c r="BL15" s="84" t="str">
        <f>IF(IFERROR(INDEX('CFBG New Line Form'!$G$9:$EQ$105,MATCH(B15,'CFBG New Line Form'!$B$9:$B$105,0),MATCH(VLOOKUP($BL$11,MAPPING!$H$3:$J$131,3,0),'CFBG New Line Form'!$G$7:$EQ$7,0)),"")=0,"",IFERROR(INDEX('CFBG New Line Form'!$G$9:$EQ$105,MATCH(B15,'CFBG New Line Form'!$B$9:$B$105,0),MATCH(VLOOKUP($BL$11,MAPPING!$H$3:$J$131,3,0),'CFBG New Line Form'!$G$7:$EQ$7,0)),""))</f>
        <v/>
      </c>
      <c r="BM15" s="84" t="str">
        <f>IF(IFERROR(INDEX('CFBG New Line Form'!$G$9:$EQ$105,MATCH(B15,'CFBG New Line Form'!$B$9:$B$105,0),MATCH(VLOOKUP($BM$11,MAPPING!$H$3:$J$131,3,0),'CFBG New Line Form'!$G$7:$EQ$7,0)),"")=0,"",IFERROR(INDEX('CFBG New Line Form'!$G$9:$EQ$105,MATCH(B15,'CFBG New Line Form'!$B$9:$B$105,0),MATCH(VLOOKUP($BM$11,MAPPING!$H$3:$J$131,3,0),'CFBG New Line Form'!$G$7:$EQ$7,0)),""))</f>
        <v/>
      </c>
      <c r="BN15" s="84" t="str">
        <f>IF(IFERROR(INDEX('CFBG New Line Form'!$G$9:$EQ$105,MATCH(B15,'CFBG New Line Form'!$B$9:$B$105,0),MATCH(VLOOKUP($BN$11,MAPPING!$H$3:$J$131,3,0),'CFBG New Line Form'!$G$7:$EQ$7,0)),"")=0,"",IFERROR(INDEX('CFBG New Line Form'!$G$9:$EQ$105,MATCH(B15,'CFBG New Line Form'!$B$9:$B$105,0),MATCH(VLOOKUP($BN$11,MAPPING!$H$3:$J$131,3,0),'CFBG New Line Form'!$G$7:$EQ$7,0)),""))</f>
        <v/>
      </c>
      <c r="BO15" s="84" t="str">
        <f>IF(IFERROR(INDEX('CFBG New Line Form'!$G$9:$EQ$105,MATCH(B15,'CFBG New Line Form'!$B$9:$B$105,0),MATCH(VLOOKUP($BO$11,MAPPING!$H$3:$J$131,3,0),'CFBG New Line Form'!$G$7:$EQ$7,0)),"")=0,"",IFERROR(INDEX('CFBG New Line Form'!$G$9:$EQ$105,MATCH(B15,'CFBG New Line Form'!$B$9:$B$105,0),MATCH(VLOOKUP($BO$11,MAPPING!$H$3:$J$131,3,0),'CFBG New Line Form'!$G$7:$EQ$7,0)),""))</f>
        <v/>
      </c>
      <c r="BP15" s="84" t="str">
        <f>IF(IFERROR(INDEX('CFBG New Line Form'!$G$9:$EQ$105,MATCH(B15,'CFBG New Line Form'!$B$9:$B$105,0),MATCH(VLOOKUP($BP$11,MAPPING!$H$3:$J$131,3,0),'CFBG New Line Form'!$G$7:$EQ$7,0)),"")=0,"",IFERROR(INDEX('CFBG New Line Form'!$G$9:$EQ$105,MATCH(B15,'CFBG New Line Form'!$B$9:$B$105,0),MATCH(VLOOKUP($BP$11,MAPPING!$H$3:$J$131,3,0),'CFBG New Line Form'!$G$7:$EQ$7,0)),""))</f>
        <v/>
      </c>
      <c r="BQ15" s="84" t="str">
        <f>IF(IFERROR(INDEX('CFBG New Line Form'!$G$9:$EQ$105,MATCH(B15,'CFBG New Line Form'!$B$9:$B$105,0),MATCH(VLOOKUP($BQ$11,MAPPING!$H$3:$J$131,3,0),'CFBG New Line Form'!$G$7:$EQ$7,0)),"")=0,"",IFERROR(INDEX('CFBG New Line Form'!$G$9:$EQ$105,MATCH(B15,'CFBG New Line Form'!$B$9:$B$105,0),MATCH(VLOOKUP($BQ$11,MAPPING!$H$3:$J$131,3,0),'CFBG New Line Form'!$G$7:$EQ$7,0)),""))</f>
        <v/>
      </c>
      <c r="BR15" s="84" t="str">
        <f>IF(IFERROR(INDEX('CFBG New Line Form'!$G$9:$EQ$105,MATCH(B15,'CFBG New Line Form'!$B$9:$B$105,0),MATCH(VLOOKUP($BR$11,MAPPING!$H$3:$J$131,3,0),'CFBG New Line Form'!$G$7:$EQ$7,0)),"")=0,"",IFERROR(INDEX('CFBG New Line Form'!$G$9:$EQ$105,MATCH(B15,'CFBG New Line Form'!$B$9:$B$105,0),MATCH(VLOOKUP($BR$11,MAPPING!$H$3:$J$131,3,0),'CFBG New Line Form'!$G$7:$EQ$7,0)),""))</f>
        <v/>
      </c>
      <c r="BS15" s="84" t="str">
        <f>IF(IFERROR(INDEX('CFBG New Line Form'!$G$9:$EQ$105,MATCH(B15,'CFBG New Line Form'!$B$9:$B$105,0),MATCH(VLOOKUP($BS$11,MAPPING!$H$3:$J$131,3,0),'CFBG New Line Form'!$G$7:$EQ$7,0)),"")=0,"",IFERROR(INDEX('CFBG New Line Form'!$G$9:$EQ$105,MATCH(B15,'CFBG New Line Form'!$B$9:$B$105,0),MATCH(VLOOKUP($BS$11,MAPPING!$H$3:$J$131,3,0),'CFBG New Line Form'!$G$7:$EQ$7,0)),""))</f>
        <v/>
      </c>
      <c r="BT15" s="84" t="str">
        <f>IF(IFERROR(INDEX('CFBG New Line Form'!$G$9:$EQ$105,MATCH(B15,'CFBG New Line Form'!$B$9:$B$105,0),MATCH(VLOOKUP($BT$11,MAPPING!$H$3:$J$131,3,0),'CFBG New Line Form'!$G$7:$EQ$7,0)),"")=0,"",IFERROR(INDEX('CFBG New Line Form'!$G$9:$EQ$105,MATCH(B15,'CFBG New Line Form'!$B$9:$B$105,0),MATCH(VLOOKUP($BT$11,MAPPING!$H$3:$J$131,3,0),'CFBG New Line Form'!$G$7:$EQ$7,0)),""))</f>
        <v/>
      </c>
      <c r="BU15" s="84" t="str">
        <f>IF(IFERROR(INDEX('CFBG New Line Form'!$G$9:$EQ$105,MATCH(B15,'CFBG New Line Form'!$B$9:$B$105,0),MATCH(VLOOKUP($BU$11,MAPPING!$H$3:$J$131,3,0),'CFBG New Line Form'!$G$7:$EQ$7,0)),"")=0,"",IFERROR(INDEX('CFBG New Line Form'!$G$9:$EQ$105,MATCH(B15,'CFBG New Line Form'!$B$9:$B$105,0),MATCH(VLOOKUP($BU$11,MAPPING!$H$3:$J$131,3,0),'CFBG New Line Form'!$G$7:$EQ$7,0)),""))</f>
        <v/>
      </c>
      <c r="BV15" s="84" t="str">
        <f>IF(IFERROR(INDEX('CFBG New Line Form'!$G$9:$EQ$105,MATCH(B15,'CFBG New Line Form'!$B$9:$B$105,0),MATCH(VLOOKUP($BV$11,MAPPING!$H$3:$J$131,3,0),'CFBG New Line Form'!$G$7:$EQ$7,0)),"")=0,"",IFERROR(INDEX('CFBG New Line Form'!$G$9:$EQ$105,MATCH(B15,'CFBG New Line Form'!$B$9:$B$105,0),MATCH(VLOOKUP($BV$11,MAPPING!$H$3:$J$131,3,0),'CFBG New Line Form'!$G$7:$EQ$7,0)),""))</f>
        <v/>
      </c>
      <c r="BW15" s="84" t="str">
        <f>IF(IFERROR(INDEX('CFBG New Line Form'!$G$9:$EQ$105,MATCH(B15,'CFBG New Line Form'!$B$9:$B$105,0),MATCH(VLOOKUP($BW$11,MAPPING!$H$3:$J$131,3,0),'CFBG New Line Form'!$G$7:$EQ$7,0)),"")=0,"",IFERROR(INDEX('CFBG New Line Form'!$G$9:$EQ$105,MATCH(B15,'CFBG New Line Form'!$B$9:$B$105,0),MATCH(VLOOKUP($BW$11,MAPPING!$H$3:$J$131,3,0),'CFBG New Line Form'!$G$7:$EQ$7,0)),""))</f>
        <v/>
      </c>
      <c r="BX15" s="84" t="str">
        <f>IF(IFERROR(INDEX('CFBG New Line Form'!$G$9:$EQ$105,MATCH(B15,'CFBG New Line Form'!$B$9:$B$105,0),MATCH(VLOOKUP($BX$11,MAPPING!$H$3:$J$131,3,0),'CFBG New Line Form'!$G$7:$EQ$7,0)),"")=0,"",IFERROR(INDEX('CFBG New Line Form'!$G$9:$EQ$105,MATCH(B15,'CFBG New Line Form'!$B$9:$B$105,0),MATCH(VLOOKUP($BX$11,MAPPING!$H$3:$J$131,3,0),'CFBG New Line Form'!$G$7:$EQ$7,0)),""))</f>
        <v/>
      </c>
      <c r="BY15" s="84" t="str">
        <f>IF(IFERROR(INDEX('CFBG New Line Form'!$G$9:$EQ$105,MATCH(B15,'CFBG New Line Form'!$B$9:$B$105,0),MATCH(VLOOKUP($BY$11,MAPPING!$H$3:$J$131,3,0),'CFBG New Line Form'!$G$7:$EQ$7,0)),"")=0,"",IFERROR(INDEX('CFBG New Line Form'!$G$9:$EQ$105,MATCH(B15,'CFBG New Line Form'!$B$9:$B$105,0),MATCH(VLOOKUP($BY$11,MAPPING!$H$3:$J$131,3,0),'CFBG New Line Form'!$G$7:$EQ$7,0)),""))</f>
        <v/>
      </c>
      <c r="BZ15" s="84" t="str">
        <f>IF(IFERROR(INDEX('CFBG New Line Form'!$G$9:$EQ$105,MATCH(B15,'CFBG New Line Form'!$B$9:$B$105,0),MATCH(VLOOKUP($BZ$11,MAPPING!$H$3:$J$131,3,0),'CFBG New Line Form'!$G$7:$EQ$7,0)),"")=0,"",IFERROR(INDEX('CFBG New Line Form'!$G$9:$EQ$105,MATCH(B15,'CFBG New Line Form'!$B$9:$B$105,0),MATCH(VLOOKUP($BZ$11,MAPPING!$H$3:$J$131,3,0),'CFBG New Line Form'!$G$7:$EQ$7,0)),""))</f>
        <v/>
      </c>
      <c r="CA15" s="84" t="str">
        <f>IF(IFERROR(INDEX('CFBG New Line Form'!$G$9:$EQ$105,MATCH(B15,'CFBG New Line Form'!$B$9:$B$105,0),MATCH(VLOOKUP($CA$11,MAPPING!$H$3:$J$131,3,0),'CFBG New Line Form'!$G$7:$EQ$7,0)),"")=0,"",IFERROR(INDEX('CFBG New Line Form'!$G$9:$EQ$105,MATCH(B15,'CFBG New Line Form'!$B$9:$B$105,0),MATCH(VLOOKUP($CA$11,MAPPING!$H$3:$J$131,3,0),'CFBG New Line Form'!$G$7:$EQ$7,0)),""))</f>
        <v/>
      </c>
      <c r="CB15" s="84" t="str">
        <f>IF(IFERROR(INDEX('CFBG New Line Form'!$G$9:$EQ$105,MATCH(B15,'CFBG New Line Form'!$B$9:$B$105,0),MATCH(VLOOKUP($CB$11,MAPPING!$H$3:$J$131,3,0),'CFBG New Line Form'!$G$7:$EQ$7,0)),"")=0,"",IFERROR(INDEX('CFBG New Line Form'!$G$9:$EQ$105,MATCH(B15,'CFBG New Line Form'!$B$9:$B$105,0),MATCH(VLOOKUP($CB$11,MAPPING!$H$3:$J$131,3,0),'CFBG New Line Form'!$G$7:$EQ$7,0)),""))</f>
        <v/>
      </c>
      <c r="CC15" s="84" t="str">
        <f>IF(IFERROR(INDEX('CFBG New Line Form'!$G$9:$EQ$105,MATCH(B15,'CFBG New Line Form'!$B$9:$B$105,0),MATCH(VLOOKUP($CC$11,MAPPING!$H$3:$J$131,3,0),'CFBG New Line Form'!$G$7:$EQ$7,0)),"")=0,"",IFERROR(INDEX('CFBG New Line Form'!$G$9:$EQ$105,MATCH(B15,'CFBG New Line Form'!$B$9:$B$105,0),MATCH(VLOOKUP($CC$11,MAPPING!$H$3:$J$131,3,0),'CFBG New Line Form'!$G$7:$EQ$7,0)),""))</f>
        <v/>
      </c>
      <c r="CD15" s="84" t="str">
        <f>IF(IFERROR(INDEX('CFBG New Line Form'!$G$9:$EQ$105,MATCH(B15,'CFBG New Line Form'!$B$9:$B$105,0),MATCH(VLOOKUP($CD$11,MAPPING!$H$3:$J$131,3,0),'CFBG New Line Form'!$G$7:$EQ$7,0)),"")=0,"",IFERROR(INDEX('CFBG New Line Form'!$G$9:$EQ$105,MATCH(B15,'CFBG New Line Form'!$B$9:$B$105,0),MATCH(VLOOKUP($CD$11,MAPPING!$H$3:$J$131,3,0),'CFBG New Line Form'!$G$7:$EQ$7,0)),""))</f>
        <v/>
      </c>
      <c r="CE15" s="84" t="str">
        <f>IF(IFERROR(INDEX('CFBG New Line Form'!$G$9:$EQ$105,MATCH(B15,'CFBG New Line Form'!$B$9:$B$105,0),MATCH(VLOOKUP($CE$11,MAPPING!$H$3:$J$131,3,0),'CFBG New Line Form'!$G$7:$EQ$7,0)),"")=0,"",IFERROR(INDEX('CFBG New Line Form'!$G$9:$EQ$105,MATCH(B15,'CFBG New Line Form'!$B$9:$B$105,0),MATCH(VLOOKUP($CE$11,MAPPING!$H$3:$J$131,3,0),'CFBG New Line Form'!$G$7:$EQ$7,0)),""))</f>
        <v/>
      </c>
      <c r="CF15" s="84" t="str">
        <f>IF(IFERROR(INDEX('CFBG New Line Form'!$G$9:$EQ$105,MATCH(B15,'CFBG New Line Form'!$B$9:$B$105,0),MATCH(VLOOKUP($CF$11,MAPPING!$H$3:$J$131,3,0),'CFBG New Line Form'!$G$7:$EQ$7,0)),"")=0,"",IFERROR(INDEX('CFBG New Line Form'!$G$9:$EQ$105,MATCH(B15,'CFBG New Line Form'!$B$9:$B$105,0),MATCH(VLOOKUP($CF$11,MAPPING!$H$3:$J$131,3,0),'CFBG New Line Form'!$G$7:$EQ$7,0)),""))</f>
        <v/>
      </c>
      <c r="CG15" s="84" t="str">
        <f>IF(IFERROR(INDEX('CFBG New Line Form'!$G$9:$EQ$105,MATCH(B15,'CFBG New Line Form'!$B$9:$B$105,0),MATCH(VLOOKUP($CG$11,MAPPING!$H$3:$J$131,3,0),'CFBG New Line Form'!$G$7:$EQ$7,0)),"")=0,"",IFERROR(INDEX('CFBG New Line Form'!$G$9:$EQ$105,MATCH(B15,'CFBG New Line Form'!$B$9:$B$105,0),MATCH(VLOOKUP($CG$11,MAPPING!$H$3:$J$131,3,0),'CFBG New Line Form'!$G$7:$EQ$7,0)),""))</f>
        <v/>
      </c>
      <c r="CH15" s="84" t="str">
        <f>IF(IFERROR(INDEX('CFBG New Line Form'!$G$9:$EQ$105,MATCH(B15,'CFBG New Line Form'!$B$9:$B$105,0),MATCH(VLOOKUP($CH$11,MAPPING!$H$3:$J$131,3,0),'CFBG New Line Form'!$G$7:$EQ$7,0)),"")=0,"",IFERROR(INDEX('CFBG New Line Form'!$G$9:$EQ$105,MATCH(B15,'CFBG New Line Form'!$B$9:$B$105,0),MATCH(VLOOKUP($CH$11,MAPPING!$H$3:$J$131,3,0),'CFBG New Line Form'!$G$7:$EQ$7,0)),""))</f>
        <v/>
      </c>
      <c r="CI15" s="84" t="str">
        <f>IF(IFERROR(INDEX('CFBG New Line Form'!$G$9:$EQ$105,MATCH(B15,'CFBG New Line Form'!$B$9:$B$105,0),MATCH(VLOOKUP($CI$11,MAPPING!$H$3:$J$131,3,0),'CFBG New Line Form'!$G$7:$EQ$7,0)),"")=0,"",IFERROR(INDEX('CFBG New Line Form'!$G$9:$EQ$105,MATCH(B15,'CFBG New Line Form'!$B$9:$B$105,0),MATCH(VLOOKUP($CI$11,MAPPING!$H$3:$J$131,3,0),'CFBG New Line Form'!$G$7:$EQ$7,0)),""))</f>
        <v/>
      </c>
      <c r="CJ15" s="84" t="str">
        <f>IF(IFERROR(INDEX('CFBG New Line Form'!$G$9:$EQ$105,MATCH(B15,'CFBG New Line Form'!$B$9:$B$105,0),MATCH(VLOOKUP($CJ$11,MAPPING!$H$3:$J$131,3,0),'CFBG New Line Form'!$G$7:$EQ$7,0)),"")=0,"",IFERROR(INDEX('CFBG New Line Form'!$G$9:$EQ$105,MATCH(B15,'CFBG New Line Form'!$B$9:$B$105,0),MATCH(VLOOKUP($CJ$11,MAPPING!$H$3:$J$131,3,0),'CFBG New Line Form'!$G$7:$EQ$7,0)),""))</f>
        <v/>
      </c>
      <c r="CK15" s="84" t="str">
        <f>IF(IFERROR(INDEX('CFBG New Line Form'!$G$9:$EQ$105,MATCH(B15,'CFBG New Line Form'!$B$9:$B$105,0),MATCH(VLOOKUP($CK$11,MAPPING!$H$3:$J$131,3,0),'CFBG New Line Form'!$G$7:$EQ$7,0)),"")=0,"",IFERROR(INDEX('CFBG New Line Form'!$G$9:$EQ$105,MATCH(B15,'CFBG New Line Form'!$B$9:$B$105,0),MATCH(VLOOKUP($CK$11,MAPPING!$H$3:$J$131,3,0),'CFBG New Line Form'!$G$7:$EQ$7,0)),""))</f>
        <v/>
      </c>
      <c r="CL15" s="84" t="str">
        <f>IF(IFERROR(INDEX('CFBG New Line Form'!$G$9:$EQ$105,MATCH(B15,'CFBG New Line Form'!$B$9:$B$105,0),MATCH(VLOOKUP($CL$11,MAPPING!$H$3:$J$131,3,0),'CFBG New Line Form'!$G$7:$EQ$7,0)),"")=0,"",IFERROR(INDEX('CFBG New Line Form'!$G$9:$EQ$105,MATCH(B15,'CFBG New Line Form'!$B$9:$B$105,0),MATCH(VLOOKUP($CL$11,MAPPING!$H$3:$J$131,3,0),'CFBG New Line Form'!$G$7:$EQ$7,0)),""))</f>
        <v/>
      </c>
      <c r="CM15" s="84" t="str">
        <f>IF(IFERROR(INDEX('CFBG New Line Form'!$G$9:$EQ$105,MATCH(B15,'CFBG New Line Form'!$B$9:$B$105,0),MATCH(VLOOKUP($CM$11,MAPPING!$H$3:$J$131,3,0),'CFBG New Line Form'!$G$7:$EQ$7,0)),"")=0,"",IFERROR(INDEX('CFBG New Line Form'!$G$9:$EQ$105,MATCH(B15,'CFBG New Line Form'!$B$9:$B$105,0),MATCH(VLOOKUP($CM$11,MAPPING!$H$3:$J$131,3,0),'CFBG New Line Form'!$G$7:$EQ$7,0)),""))</f>
        <v/>
      </c>
      <c r="CN15" s="84" t="str">
        <f>IF(IFERROR(INDEX('CFBG New Line Form'!$G$9:$EQ$105,MATCH(B15,'CFBG New Line Form'!$B$9:$B$105,0),MATCH(VLOOKUP($CN$11,MAPPING!$H$3:$J$131,3,0),'CFBG New Line Form'!$G$7:$EQ$7,0)),"")=0,"",IFERROR(INDEX('CFBG New Line Form'!$G$9:$EQ$105,MATCH(B15,'CFBG New Line Form'!$B$9:$B$105,0),MATCH(VLOOKUP($CN$11,MAPPING!$H$3:$J$131,3,0),'CFBG New Line Form'!$G$7:$EQ$7,0)),""))</f>
        <v/>
      </c>
      <c r="CO15" s="84" t="str">
        <f>IF(IFERROR(INDEX('CFBG New Line Form'!$G$9:$EQ$105,MATCH(B15,'CFBG New Line Form'!$B$9:$B$105,0),MATCH(VLOOKUP($CO$11,MAPPING!$H$3:$J$131,3,0),'CFBG New Line Form'!$G$7:$EQ$7,0)),"")=0,"",IFERROR(INDEX('CFBG New Line Form'!$G$9:$EQ$105,MATCH(B15,'CFBG New Line Form'!$B$9:$B$105,0),MATCH(VLOOKUP($CO$11,MAPPING!$H$3:$J$131,3,0),'CFBG New Line Form'!$G$7:$EQ$7,0)),""))</f>
        <v/>
      </c>
      <c r="CP15" s="84" t="str">
        <f>IF(IFERROR(INDEX('CFBG New Line Form'!$G$9:$EQ$105,MATCH(B15,'CFBG New Line Form'!$B$9:$B$105,0),MATCH(VLOOKUP($CP$11,MAPPING!$H$3:$J$131,3,0),'CFBG New Line Form'!$G$7:$EQ$7,0)),"")=0,"",IFERROR(INDEX('CFBG New Line Form'!$G$9:$EQ$105,MATCH(B15,'CFBG New Line Form'!$B$9:$B$105,0),MATCH(VLOOKUP($CP$11,MAPPING!$H$3:$J$131,3,0),'CFBG New Line Form'!$G$7:$EQ$7,0)),""))</f>
        <v/>
      </c>
      <c r="CQ15" s="84" t="str">
        <f>IF(IFERROR(INDEX('CFBG New Line Form'!$G$9:$EQ$105,MATCH(B15,'CFBG New Line Form'!$B$9:$B$105,0),MATCH(VLOOKUP($CQ$11,MAPPING!$H$3:$J$131,3,0),'CFBG New Line Form'!$G$7:$EQ$7,0)),"")=0,"",IFERROR(INDEX('CFBG New Line Form'!$G$9:$EQ$105,MATCH(B15,'CFBG New Line Form'!$B$9:$B$105,0),MATCH(VLOOKUP($CQ$11,MAPPING!$H$3:$J$131,3,0),'CFBG New Line Form'!$G$7:$EQ$7,0)),""))</f>
        <v/>
      </c>
      <c r="CR15" s="84"/>
      <c r="CS15" s="84"/>
      <c r="CT15" s="84"/>
    </row>
    <row r="16" spans="1:98" s="55" customFormat="1">
      <c r="A16" s="84" t="str">
        <f>IF(
IFERROR(INDEX('CFBG New Line Form'!$G$9:$EQ$105,MATCH(B16,'CFBG New Line Form'!$B$9:$B$105,0),MATCH(VLOOKUP($A$11,MAPPING!$H$3:$J$131,3,0),'CFBG New Line Form'!$G$7:$EQ$7,0)),"")=0,"", IFERROR(INDEX('CFBG New Line Form'!$G$9:$EQ$105,MATCH(B16,'CFBG New Line Form'!$B$9:$B$105,0),MATCH(VLOOKUP($A$11,MAPPING!$H$3:$J$131,3,0),'CFBG New Line Form'!$G$7:$EQ$7,0)),""))</f>
        <v/>
      </c>
      <c r="B16" s="84"/>
      <c r="C16" s="84" t="str">
        <f>IF(
IFERROR(INDEX('CFBG New Line Form'!$G$9:$EQ$105,MATCH(B16,'CFBG New Line Form'!$B$9:$B$105,0),MATCH(VLOOKUP($C$11,MAPPING!$H$3:$J$131,3,0),'CFBG New Line Form'!$G$7:$EQ$7,0)),"")=0,"", IFERROR(INDEX('CFBG New Line Form'!$G$9:$EQ$105,MATCH(B16,'CFBG New Line Form'!$B$9:$B$105,0),MATCH(VLOOKUP($C$11,MAPPING!$H$3:$J$131,3,0),'CFBG New Line Form'!$G$7:$EQ$7,0)),""))</f>
        <v/>
      </c>
      <c r="D16" s="84" t="str">
        <f>IF(
IFERROR(INDEX('CFBG New Line Form'!$G$9:$EQ$105,MATCH(B16,'CFBG New Line Form'!$B$9:$B$105,0),MATCH(VLOOKUP($D$11,MAPPING!$H$3:$J$131,3,0),'CFBG New Line Form'!$G$7:$EQ$7,0)),"")=0,"", IFERROR(INDEX('CFBG New Line Form'!$G$9:$EQ$105,MATCH(B16,'CFBG New Line Form'!$B$9:$B$105,0),MATCH(VLOOKUP($D$11,MAPPING!$H$3:$J$131,3,0),'CFBG New Line Form'!$G$7:$EQ$7,0)),""))</f>
        <v/>
      </c>
      <c r="E16" s="84" t="str">
        <f>IF(IFERROR(INDEX('CFBG New Line Form'!$G$9:$EQ$105,MATCH(B16,'CFBG New Line Form'!$B$9:$B$105,0),MATCH(VLOOKUP($E$11,MAPPING!$H$3:$J$131,3,0),'CFBG New Line Form'!$G$7:$EQ$7,0)),"")=0,"",IFERROR(INDEX('CFBG New Line Form'!$G$9:$EQ$105,MATCH(B16,'CFBG New Line Form'!$B$9:$B$105,0),MATCH(VLOOKUP($E$11,MAPPING!$H$3:$J$131,3,0),'CFBG New Line Form'!$G$7:$EQ$7,0)),""))</f>
        <v/>
      </c>
      <c r="F16" s="84" t="str">
        <f>IF(IFERROR(INDEX('CFBG New Line Form'!$G$9:$EQ$105,MATCH(B16,'CFBG New Line Form'!$B$9:$B$105,0),MATCH(VLOOKUP($F$11,MAPPING!$H$3:$J$131,3,0),'CFBG New Line Form'!$G$7:$EQ$7,0)),"")=0,"",IFERROR(INDEX('CFBG New Line Form'!$G$9:$EQ$105,MATCH(B16,'CFBG New Line Form'!$B$9:$B$105,0),MATCH(VLOOKUP($F$11,MAPPING!$H$3:$J$131,3,0),'CFBG New Line Form'!$G$7:$EQ$7,0)),""))</f>
        <v/>
      </c>
      <c r="G16" s="130" t="str">
        <f>IF(IFERROR(INDEX('CFBG New Line Form'!$G$9:$EQ$105,MATCH(B16,'CFBG New Line Form'!$B$9:$B$105,0),MATCH(VLOOKUP($G$11,MAPPING!$H$3:$J$131,3,0),'CFBG New Line Form'!$G$7:$EQ$7,0)),"")=0,"",IFERROR(INDEX('CFBG New Line Form'!$G$9:$EQ$105,MATCH(B16,'CFBG New Line Form'!$B$9:$B$105,0),MATCH(VLOOKUP($G$11,MAPPING!$H$3:$J$131,3,0),'CFBG New Line Form'!$G$7:$EQ$7,0)),""))</f>
        <v/>
      </c>
      <c r="H16" s="160" t="str">
        <f>IF(IFERROR(INDEX('CFBG New Line Form'!$G$9:$EQ$105,MATCH(B16,'CFBG New Line Form'!$B$9:$B$105,0),MATCH(VLOOKUP($H$11,MAPPING!$H$3:$J$131,3,0),'CFBG New Line Form'!$G$7:$EQ$7,0)),"")=0,"",IFERROR(INDEX('CFBG New Line Form'!$G$9:$EQ$105,MATCH(B16,'CFBG New Line Form'!$B$9:$B$105,0),MATCH(VLOOKUP($H$11,MAPPING!$H$3:$J$131,3,0),'CFBG New Line Form'!$G$7:$EQ$7,0)),""))</f>
        <v/>
      </c>
      <c r="I16" s="161" t="str">
        <f>IF(IFERROR(INDEX('CFBG New Line Form'!$G$9:$EQ$105,MATCH(B16,'CFBG New Line Form'!$B$9:$B$105,0),MATCH(VLOOKUP($I$11,MAPPING!$H$3:$J$131,3,0),'CFBG New Line Form'!$G$7:$EQ$7,0)),"")=0,"",IFERROR(INDEX('CFBG New Line Form'!$G$9:$EQ$105,MATCH(B16,'CFBG New Line Form'!$B$9:$B$105,0),MATCH(VLOOKUP($I$11,MAPPING!$H$3:$J$131,3,0),'CFBG New Line Form'!$G$7:$EQ$7,0)),""))</f>
        <v/>
      </c>
      <c r="J16" s="84" t="str">
        <f>IF(IFERROR(INDEX('CFBG New Line Form'!$G$9:$EQ$105,MATCH(B16,'CFBG New Line Form'!$B$9:$B$105,0),MATCH(VLOOKUP($J$11,MAPPING!$H$3:$J$131,3,0),'CFBG New Line Form'!$G$7:$EQ$7,0)),"")=0,"",IFERROR(INDEX('CFBG New Line Form'!$G$9:$EQ$105,MATCH(B16,'CFBG New Line Form'!$B$9:$B$105,0),MATCH(VLOOKUP($J$11,MAPPING!$H$3:$J$131,3,0),'CFBG New Line Form'!$G$7:$EQ$7,0)),""))</f>
        <v/>
      </c>
      <c r="K16" s="84" t="e">
        <v>#N/A</v>
      </c>
      <c r="L16" s="84" t="e">
        <v>#N/A</v>
      </c>
      <c r="M16" s="84" t="e">
        <v>#N/A</v>
      </c>
      <c r="N16" s="84" t="e">
        <v>#N/A</v>
      </c>
      <c r="O16" s="84" t="e">
        <v>#N/A</v>
      </c>
      <c r="P16" s="84" t="e">
        <v>#N/A</v>
      </c>
      <c r="Q16" s="84" t="e">
        <v>#N/A</v>
      </c>
      <c r="R16" s="162" t="str">
        <f>IF(IFERROR(INDEX('CFBG New Line Form'!$G$9:$EQ$105,MATCH(B16,'CFBG New Line Form'!$B$9:$B$105,0),MATCH(VLOOKUP($R$11,MAPPING!$H$3:$J$131,3,0),'CFBG New Line Form'!$G$7:$EQ$7,0)),"")=0,"",IFERROR(INDEX('CFBG New Line Form'!$G$9:$EQ$105,MATCH(B16,'CFBG New Line Form'!$B$9:$B$105,0),MATCH(VLOOKUP($R$11,MAPPING!$H$3:$J$131,3,0),'CFBG New Line Form'!$G$7:$EQ$7,0)),""))</f>
        <v/>
      </c>
      <c r="S16" s="84" t="str">
        <f>IF(IFERROR(INDEX('CFBG New Line Form'!$G$9:$EQ$105,MATCH(B16,'CFBG New Line Form'!$B$9:$B$105,0),MATCH(VLOOKUP($S$11,MAPPING!$H$3:$J$131,3,0),'CFBG New Line Form'!$G$7:$EQ$7,0)),"")=0,"",IFERROR(INDEX('CFBG New Line Form'!$G$9:$EQ$105,MATCH(B16,'CFBG New Line Form'!$B$9:$B$105,0),MATCH(VLOOKUP($S$11,MAPPING!$H$3:$J$131,3,0),'CFBG New Line Form'!$G$7:$EQ$7,0)),""))</f>
        <v/>
      </c>
      <c r="T16" s="84" t="e">
        <v>#N/A</v>
      </c>
      <c r="U16" s="84" t="e">
        <v>#N/A</v>
      </c>
      <c r="V16" s="84" t="e">
        <v>#N/A</v>
      </c>
      <c r="W16" s="84" t="e">
        <v>#N/A</v>
      </c>
      <c r="X16" s="84" t="e">
        <v>#N/A</v>
      </c>
      <c r="Y16" s="84" t="e">
        <v>#N/A</v>
      </c>
      <c r="Z16" s="84" t="e">
        <v>#N/A</v>
      </c>
      <c r="AA16" s="84" t="e">
        <v>#N/A</v>
      </c>
      <c r="AB16" s="84" t="e">
        <v>#N/A</v>
      </c>
      <c r="AC16" s="84" t="e">
        <v>#N/A</v>
      </c>
      <c r="AD16" s="84" t="e">
        <v>#N/A</v>
      </c>
      <c r="AE16" s="160" t="str">
        <f>IF(IFERROR(INDEX('CFBG New Line Form'!$G$9:$EQ$105,MATCH(B16,'CFBG New Line Form'!$B$9:$B$105,0),MATCH(VLOOKUP($AE$11,MAPPING!$H$3:$J$131,3,0),'CFBG New Line Form'!$G$7:$EQ$7,0)),"")=0,"",IFERROR(INDEX('CFBG New Line Form'!$G$9:$EQ$105,MATCH(B16,'CFBG New Line Form'!$B$9:$B$105,0),MATCH(VLOOKUP($AE$11,MAPPING!$H$3:$J$131,3,0),'CFBG New Line Form'!$G$7:$EQ$7,0)),""))</f>
        <v/>
      </c>
      <c r="AF16" s="84" t="e">
        <v>#N/A</v>
      </c>
      <c r="AG16" s="84" t="e">
        <v>#N/A</v>
      </c>
      <c r="AH16" s="84" t="str">
        <f>IF(IFERROR(INDEX('CFBG New Line Form'!$G$9:$EQ$105,MATCH(B16,'CFBG New Line Form'!$B$9:$B$105,0),MATCH(VLOOKUP($AH$11,MAPPING!$H$3:$J$131,3,0),'CFBG New Line Form'!$G$7:$EQ$7,0)),"")=0,"",IFERROR(INDEX('CFBG New Line Form'!$G$9:$EQ$105,MATCH(B16,'CFBG New Line Form'!$B$9:$B$105,0),MATCH(VLOOKUP($AH$11,MAPPING!$H$3:$J$131,3,0),'CFBG New Line Form'!$G$7:$EQ$7,0)),""))</f>
        <v/>
      </c>
      <c r="AI16" s="84" t="str">
        <f>IF(IFERROR(INDEX('CFBG New Line Form'!$G$9:$EQ$105,MATCH(B16,'CFBG New Line Form'!$B$9:$B$105,0),MATCH(VLOOKUP($AI$11,MAPPING!$H$3:$J$131,3,0),'CFBG New Line Form'!$G$7:$EQ$7,0)),"")=0,"",IFERROR(INDEX('CFBG New Line Form'!$G$9:$EQ$105,MATCH(B16,'CFBG New Line Form'!$B$9:$B$105,0),MATCH(VLOOKUP($AI$11,MAPPING!$H$3:$J$131,3,0),'CFBG New Line Form'!$G$7:$EQ$7,0)),""))</f>
        <v/>
      </c>
      <c r="AJ16" s="84" t="str">
        <f>IF(IFERROR(INDEX('CFBG New Line Form'!$G$9:$EQ$105,MATCH(B16,'CFBG New Line Form'!$B$9:$B$105,0),MATCH(VLOOKUP($AJ$11,MAPPING!$H$3:$J$131,3,0),'CFBG New Line Form'!$G$7:$EQ$7,0)),"")=0,"",IFERROR(INDEX('CFBG New Line Form'!$G$9:$EQ$105,MATCH(B16,'CFBG New Line Form'!$B$9:$B$105,0),MATCH(VLOOKUP($AJ$11,MAPPING!$H$3:$J$131,3,0),'CFBG New Line Form'!$G$7:$EQ$7,0)),""))</f>
        <v/>
      </c>
      <c r="AK16" s="84" t="str">
        <f>IF(IFERROR(INDEX('CFBG New Line Form'!$G$9:$EQ$105,MATCH(B16,'CFBG New Line Form'!$B$9:$B$105,0),MATCH(VLOOKUP($AK$11,MAPPING!$H$3:$J$131,3,0),'CFBG New Line Form'!$G$7:$EQ$7,0)),"")=0,"",IFERROR(INDEX('CFBG New Line Form'!$G$9:$EQ$105,MATCH(B16,'CFBG New Line Form'!$B$9:$B$105,0),MATCH(VLOOKUP($AK$11,MAPPING!$H$3:$J$131,3,0),'CFBG New Line Form'!$G$7:$EQ$7,0)),""))</f>
        <v/>
      </c>
      <c r="AL16" s="84" t="str">
        <f>IF(IFERROR(INDEX('CFBG New Line Form'!$G$9:$EQ$105,MATCH(B16,'CFBG New Line Form'!$B$9:$B$105,0),MATCH(VLOOKUP($AL$11,MAPPING!$H$3:$J$131,3,0),'CFBG New Line Form'!$G$7:$EQ$7,0)),"")=0,"",IFERROR(INDEX('CFBG New Line Form'!$G$9:$EQ$105,MATCH(B16,'CFBG New Line Form'!$B$9:$B$105,0),MATCH(VLOOKUP($AL$11,MAPPING!$H$3:$J$131,3,0),'CFBG New Line Form'!$G$7:$EQ$7,0)),""))</f>
        <v/>
      </c>
      <c r="AM16" s="84" t="str">
        <f>IF(IFERROR(INDEX('CFBG New Line Form'!$G$9:$EQ$105,MATCH(B16,'CFBG New Line Form'!$B$9:$B$105,0),MATCH(VLOOKUP($AM$11,MAPPING!$H$3:$J$131,3,0),'CFBG New Line Form'!$G$7:$EQ$7,0)),"")=0,"",IFERROR(INDEX('CFBG New Line Form'!$G$9:$EQ$105,MATCH(B16,'CFBG New Line Form'!$B$9:$B$105,0),MATCH(VLOOKUP($AM$11,MAPPING!$H$3:$J$131,3,0),'CFBG New Line Form'!$G$7:$EQ$7,0)),""))</f>
        <v/>
      </c>
      <c r="AN16" s="84" t="str">
        <f>IF(IFERROR(INDEX('CFBG New Line Form'!$G$9:$EQ$105,MATCH(B16,'CFBG New Line Form'!$B$9:$B$105,0),MATCH(VLOOKUP($AN$11,MAPPING!$H$3:$J$131,3,0),'CFBG New Line Form'!$G$7:$EQ$7,0)),"")=0,"",IFERROR(INDEX('CFBG New Line Form'!$G$9:$EQ$105,MATCH(B16,'CFBG New Line Form'!$B$9:$B$105,0),MATCH(VLOOKUP($AN$11,MAPPING!$H$3:$J$131,3,0),'CFBG New Line Form'!$G$7:$EQ$7,0)),""))</f>
        <v/>
      </c>
      <c r="AO16" s="84" t="str">
        <f>IF(IFERROR(INDEX('CFBG New Line Form'!$G$9:$EQ$105,MATCH(B16,'CFBG New Line Form'!$B$9:$B$105,0),MATCH(VLOOKUP($AO$11,MAPPING!$H$3:$J$131,3,0),'CFBG New Line Form'!$G$7:$EQ$7,0)),"")=0,"",IFERROR(INDEX('CFBG New Line Form'!$G$9:$EQ$105,MATCH(B16,'CFBG New Line Form'!$B$9:$B$105,0),MATCH(VLOOKUP($AO$11,MAPPING!$H$3:$J$131,3,0),'CFBG New Line Form'!$G$7:$EQ$7,0)),""))</f>
        <v/>
      </c>
      <c r="AP16" s="84" t="str">
        <f>IF(IFERROR(INDEX('CFBG New Line Form'!$G$9:$EQ$105,MATCH(B16,'CFBG New Line Form'!$B$9:$B$105,0),MATCH(VLOOKUP($AP$11,MAPPING!$H$3:$J$131,3,0),'CFBG New Line Form'!$G$7:$EQ$7,0)),"")=0,"",IFERROR(INDEX('CFBG New Line Form'!$G$9:$EQ$105,MATCH(B16,'CFBG New Line Form'!$B$9:$B$105,0),MATCH(VLOOKUP($AP$11,MAPPING!$H$3:$J$131,3,0),'CFBG New Line Form'!$G$7:$EQ$7,0)),""))</f>
        <v/>
      </c>
      <c r="AQ16" s="84" t="str">
        <f>IF(IFERROR(INDEX('CFBG New Line Form'!$G$9:$EQ$105,MATCH(B16,'CFBG New Line Form'!$B$9:$B$105,0),MATCH(VLOOKUP($AQ$11,MAPPING!$H$3:$J$131,3,0),'CFBG New Line Form'!$G$7:$EQ$7,0)),"")=0,"",IFERROR(INDEX('CFBG New Line Form'!$G$9:$EQ$105,MATCH(B16,'CFBG New Line Form'!$B$9:$B$105,0),MATCH(VLOOKUP($AQ$11,MAPPING!$H$3:$J$131,3,0),'CFBG New Line Form'!$G$7:$EQ$7,0)),""))</f>
        <v/>
      </c>
      <c r="AR16" s="84" t="str">
        <f>IF(IFERROR(INDEX('CFBG New Line Form'!$G$9:$EQ$105,MATCH(B16,'CFBG New Line Form'!$B$9:$B$105,0),MATCH(VLOOKUP($AR$11,MAPPING!$H$3:$J$131,3,0),'CFBG New Line Form'!$G$7:$EQ$7,0)),"")=0,"",IFERROR(INDEX('CFBG New Line Form'!$G$9:$EQ$105,MATCH(B16,'CFBG New Line Form'!$B$9:$B$105,0),MATCH(VLOOKUP($AR$11,MAPPING!$H$3:$J$131,3,0),'CFBG New Line Form'!$G$7:$EQ$7,0)),""))</f>
        <v/>
      </c>
      <c r="AS16" s="84" t="str">
        <f>IF(IFERROR(INDEX('CFBG New Line Form'!$G$9:$EQ$105,MATCH(B16,'CFBG New Line Form'!$B$9:$B$105,0),MATCH(VLOOKUP($AS$11,MAPPING!$H$3:$J$131,3,0),'CFBG New Line Form'!$G$7:$EQ$7,0)),"")=0,"",IFERROR(INDEX('CFBG New Line Form'!$G$9:$EQ$105,MATCH(B16,'CFBG New Line Form'!$B$9:$B$105,0),MATCH(VLOOKUP($AS$11,MAPPING!$H$3:$J$131,3,0),'CFBG New Line Form'!$G$7:$EQ$7,0)),""))</f>
        <v/>
      </c>
      <c r="AT16" s="84" t="str">
        <f>IF(IFERROR(INDEX('CFBG New Line Form'!$G$9:$EQ$105,MATCH(B16,'CFBG New Line Form'!$B$9:$B$105,0),MATCH(VLOOKUP($AT$11,MAPPING!$H$3:$J$131,3,0),'CFBG New Line Form'!$G$7:$EQ$7,0)),"")=0,"",IFERROR(INDEX('CFBG New Line Form'!$G$9:$EQ$105,MATCH(B16,'CFBG New Line Form'!$B$9:$B$105,0),MATCH(VLOOKUP($AT$11,MAPPING!$H$3:$J$131,3,0),'CFBG New Line Form'!$G$7:$EQ$7,0)),""))</f>
        <v/>
      </c>
      <c r="AU16" s="84" t="str">
        <f>IF(IFERROR(INDEX('CFBG New Line Form'!$G$9:$EQ$105,MATCH(B16,'CFBG New Line Form'!$B$9:$B$105,0),MATCH(VLOOKUP($AU$11,MAPPING!$H$3:$J$131,3,0),'CFBG New Line Form'!$G$7:$EQ$7,0)),"")=0,"",IFERROR(INDEX('CFBG New Line Form'!$G$9:$EQ$105,MATCH(B16,'CFBG New Line Form'!$B$9:$B$105,0),MATCH(VLOOKUP($AU$11,MAPPING!$H$3:$J$131,3,0),'CFBG New Line Form'!$G$7:$EQ$7,0)),""))</f>
        <v/>
      </c>
      <c r="AV16" s="84" t="str">
        <f>IF(IFERROR(INDEX('CFBG New Line Form'!$G$9:$EQ$105,MATCH(B16,'CFBG New Line Form'!$B$9:$B$105,0),MATCH(VLOOKUP($AV$11,MAPPING!$H$3:$J$131,3,0),'CFBG New Line Form'!$G$7:$EQ$7,0)),"")=0,"",IFERROR(INDEX('CFBG New Line Form'!$G$9:$EQ$105,MATCH(B16,'CFBG New Line Form'!$B$9:$B$105,0),MATCH(VLOOKUP($AV$11,MAPPING!$H$3:$J$131,3,0),'CFBG New Line Form'!$G$7:$EQ$7,0)),""))</f>
        <v/>
      </c>
      <c r="AW16" s="84" t="str">
        <f>IF(IFERROR(INDEX('CFBG New Line Form'!$G$9:$EQ$105,MATCH(B16,'CFBG New Line Form'!$B$9:$B$105,0),MATCH(VLOOKUP($AW$11,MAPPING!$H$3:$J$131,3,0),'CFBG New Line Form'!$G$7:$EQ$7,0)),"")=0,"",IFERROR(INDEX('CFBG New Line Form'!$G$9:$EQ$105,MATCH(B16,'CFBG New Line Form'!$B$9:$B$105,0),MATCH(VLOOKUP($AW$11,MAPPING!$H$3:$J$131,3,0),'CFBG New Line Form'!$G$7:$EQ$7,0)),""))</f>
        <v/>
      </c>
      <c r="AX16" s="84" t="str">
        <f>IF(IFERROR(INDEX('CFBG New Line Form'!$G$9:$EQ$105,MATCH(B16,'CFBG New Line Form'!$B$9:$B$105,0),MATCH(VLOOKUP($AX$11,MAPPING!$H$3:$J$131,3,0),'CFBG New Line Form'!$G$7:$EQ$7,0)),"")=0,"",IFERROR(INDEX('CFBG New Line Form'!$G$9:$EQ$105,MATCH(B16,'CFBG New Line Form'!$B$9:$B$105,0),MATCH(VLOOKUP($AX$11,MAPPING!$H$3:$J$131,3,0),'CFBG New Line Form'!$G$7:$EQ$7,0)),""))</f>
        <v/>
      </c>
      <c r="AY16" s="84" t="str">
        <f>IF(IFERROR(INDEX('CFBG New Line Form'!$G$9:$EQ$105,MATCH(B16,'CFBG New Line Form'!$B$9:$B$105,0),MATCH(VLOOKUP($AY$11,MAPPING!$H$3:$J$131,3,0),'CFBG New Line Form'!$G$7:$EQ$7,0)),"")=0,"",IFERROR(INDEX('CFBG New Line Form'!$G$9:$EQ$105,MATCH(B16,'CFBG New Line Form'!$B$9:$B$105,0),MATCH(VLOOKUP($AY$11,MAPPING!$H$3:$J$131,3,0),'CFBG New Line Form'!$G$7:$EQ$7,0)),""))</f>
        <v/>
      </c>
      <c r="AZ16" s="84" t="str">
        <f>IF(IFERROR(INDEX('CFBG New Line Form'!$G$9:$EQ$105,MATCH(B16,'CFBG New Line Form'!$B$9:$B$105,0),MATCH(VLOOKUP($AZ$11,MAPPING!$H$3:$J$131,3,0),'CFBG New Line Form'!$G$7:$EQ$7,0)),"")=0,"",IFERROR(INDEX('CFBG New Line Form'!$G$9:$EQ$105,MATCH(B16,'CFBG New Line Form'!$B$9:$B$105,0),MATCH(VLOOKUP($AZ$11,MAPPING!$H$3:$J$131,3,0),'CFBG New Line Form'!$G$7:$EQ$7,0)),""))</f>
        <v/>
      </c>
      <c r="BA16" s="84" t="str">
        <f>IF(IFERROR(INDEX('CFBG New Line Form'!$G$9:$EQ$105,MATCH(B16,'CFBG New Line Form'!$B$9:$B$105,0),MATCH(VLOOKUP($BA$11,MAPPING!$H$3:$J$131,3,0),'CFBG New Line Form'!$G$7:$EQ$7,0)),"")=0,"",IFERROR(INDEX('CFBG New Line Form'!$G$9:$EQ$105,MATCH(B16,'CFBG New Line Form'!$B$9:$B$105,0),MATCH(VLOOKUP($BA$11,MAPPING!$H$3:$J$131,3,0),'CFBG New Line Form'!$G$7:$EQ$7,0)),""))</f>
        <v/>
      </c>
      <c r="BB16" s="84" t="str">
        <f>IF(IFERROR(INDEX('CFBG New Line Form'!$G$9:$EQ$105,MATCH(B16,'CFBG New Line Form'!$B$9:$B$105,0),MATCH(VLOOKUP($BB$11,MAPPING!$H$3:$J$131,3,0),'CFBG New Line Form'!$G$7:$EQ$7,0)),"")=0,"",IFERROR(INDEX('CFBG New Line Form'!$G$9:$EQ$105,MATCH(B16,'CFBG New Line Form'!$B$9:$B$105,0),MATCH(VLOOKUP($BB$11,MAPPING!$H$3:$J$131,3,0),'CFBG New Line Form'!$G$7:$EQ$7,0)),""))</f>
        <v/>
      </c>
      <c r="BC16" s="84" t="str">
        <f>IF(IFERROR(INDEX('CFBG New Line Form'!$G$9:$EQ$105,MATCH(B16,'CFBG New Line Form'!$B$9:$B$105,0),MATCH(VLOOKUP($BC$11,MAPPING!$H$3:$J$131,3,0),'CFBG New Line Form'!$G$7:$EQ$7,0)),"")=0,"",IFERROR(INDEX('CFBG New Line Form'!$G$9:$EQ$105,MATCH(B16,'CFBG New Line Form'!$B$9:$B$105,0),MATCH(VLOOKUP($BC$11,MAPPING!$H$3:$J$131,3,0),'CFBG New Line Form'!$G$7:$EQ$7,0)),""))</f>
        <v/>
      </c>
      <c r="BD16" s="84" t="str">
        <f>IF(IFERROR(INDEX('CFBG New Line Form'!$G$9:$EQ$105,MATCH(B16,'CFBG New Line Form'!$B$9:$B$105,0),MATCH(VLOOKUP($BD$11,MAPPING!$H$3:$J$131,3,0),'CFBG New Line Form'!$G$7:$EQ$7,0)),"")=0,"",IFERROR(INDEX('CFBG New Line Form'!$G$9:$EQ$105,MATCH(B16,'CFBG New Line Form'!$B$9:$B$105,0),MATCH(VLOOKUP($BD$11,MAPPING!$H$3:$J$131,3,0),'CFBG New Line Form'!$G$7:$EQ$7,0)),""))</f>
        <v/>
      </c>
      <c r="BE16" s="84" t="str">
        <f>IF(IFERROR(INDEX('CFBG New Line Form'!$G$9:$EQ$105,MATCH(B16,'CFBG New Line Form'!$B$9:$B$105,0),MATCH(VLOOKUP($BE$11,MAPPING!$H$3:$J$131,3,0),'CFBG New Line Form'!$G$7:$EQ$7,0)),"")=0,"",IFERROR(INDEX('CFBG New Line Form'!$G$9:$EQ$105,MATCH(B16,'CFBG New Line Form'!$B$9:$B$105,0),MATCH(VLOOKUP($BE$11,MAPPING!$H$3:$J$131,3,0),'CFBG New Line Form'!$G$7:$EQ$7,0)),""))</f>
        <v/>
      </c>
      <c r="BF16" s="84" t="str">
        <f>IF(IFERROR(INDEX('CFBG New Line Form'!$G$9:$EQ$105,MATCH(B16,'CFBG New Line Form'!$B$9:$B$105,0),MATCH(VLOOKUP($BE$11,MAPPING!$H$3:$J$131,3,0),'CFBG New Line Form'!$G$7:$EQ$7,0)),"")=0,"",IFERROR(INDEX('CFBG New Line Form'!$G$9:$EQ$105,MATCH(B16,'CFBG New Line Form'!$B$9:$B$105,0),MATCH(VLOOKUP($BE$11,MAPPING!$H$3:$J$131,3,0),'CFBG New Line Form'!$G$7:$EQ$7,0)),""))</f>
        <v/>
      </c>
      <c r="BG16" s="84" t="str">
        <f>IF(IFERROR(INDEX('CFBG New Line Form'!$G$9:$EQ$105,MATCH(B16,'CFBG New Line Form'!$B$9:$B$105,0),MATCH(VLOOKUP($BG$11,MAPPING!$H$3:$J$131,3,0),'CFBG New Line Form'!$G$7:$EQ$7,0)),"")=0,"",IFERROR(INDEX('CFBG New Line Form'!$G$9:$EQ$105,MATCH(B16,'CFBG New Line Form'!$B$9:$B$105,0),MATCH(VLOOKUP($BG$11,MAPPING!$H$3:$J$131,3,0),'CFBG New Line Form'!$G$7:$EQ$7,0)),""))</f>
        <v/>
      </c>
      <c r="BH16" s="84" t="str">
        <f>IF(IFERROR(INDEX('CFBG New Line Form'!$G$9:$EQ$105,MATCH(B16,'CFBG New Line Form'!$B$9:$B$105,0),MATCH(VLOOKUP($BH$11,MAPPING!$H$3:$J$131,3,0),'CFBG New Line Form'!$G$7:$EQ$7,0)),"")=0,"",IFERROR(INDEX('CFBG New Line Form'!$G$9:$EQ$105,MATCH(B16,'CFBG New Line Form'!$B$9:$B$105,0),MATCH(VLOOKUP($BH$11,MAPPING!$H$3:$J$131,3,0),'CFBG New Line Form'!$G$7:$EQ$7,0)),""))</f>
        <v/>
      </c>
      <c r="BI16" s="84" t="str">
        <f>IF(IFERROR(INDEX('CFBG New Line Form'!$G$9:$EQ$105,MATCH(B16,'CFBG New Line Form'!$B$9:$B$105,0),MATCH(VLOOKUP($BI$11,MAPPING!$H$3:$J$131,3,0),'CFBG New Line Form'!$G$7:$EQ$7,0)),"")=0,"",IFERROR(INDEX('CFBG New Line Form'!$G$9:$EQ$105,MATCH(B16,'CFBG New Line Form'!$B$9:$B$105,0),MATCH(VLOOKUP($BI$11,MAPPING!$H$3:$J$131,3,0),'CFBG New Line Form'!$G$7:$EQ$7,0)),""))</f>
        <v/>
      </c>
      <c r="BJ16" s="84" t="str">
        <f>IF(IFERROR(INDEX('CFBG New Line Form'!$G$9:$EQ$105,MATCH(B16,'CFBG New Line Form'!$B$9:$B$105,0),MATCH(VLOOKUP($BJ$11,MAPPING!$H$3:$J$131,3,0),'CFBG New Line Form'!$G$7:$EQ$7,0)),"")=0,"",IFERROR(INDEX('CFBG New Line Form'!$G$9:$EQ$105,MATCH(B16,'CFBG New Line Form'!$B$9:$B$105,0),MATCH(VLOOKUP($BJ$11,MAPPING!$H$3:$J$131,3,0),'CFBG New Line Form'!$G$7:$EQ$7,0)),""))</f>
        <v/>
      </c>
      <c r="BK16" s="84" t="str">
        <f>IF(IFERROR(INDEX('CFBG New Line Form'!$G$9:$EQ$105,MATCH(B16,'CFBG New Line Form'!$B$9:$B$105,0),MATCH(VLOOKUP($BK$11,MAPPING!$H$3:$J$131,3,0),'CFBG New Line Form'!$G$7:$EQ$7,0)),"")=0,"",IFERROR(INDEX('CFBG New Line Form'!$G$9:$EQ$105,MATCH(B16,'CFBG New Line Form'!$B$9:$B$105,0),MATCH(VLOOKUP($BK$11,MAPPING!$H$3:$J$131,3,0),'CFBG New Line Form'!$G$7:$EQ$7,0)),""))</f>
        <v/>
      </c>
      <c r="BL16" s="84" t="str">
        <f>IF(IFERROR(INDEX('CFBG New Line Form'!$G$9:$EQ$105,MATCH(B16,'CFBG New Line Form'!$B$9:$B$105,0),MATCH(VLOOKUP($BL$11,MAPPING!$H$3:$J$131,3,0),'CFBG New Line Form'!$G$7:$EQ$7,0)),"")=0,"",IFERROR(INDEX('CFBG New Line Form'!$G$9:$EQ$105,MATCH(B16,'CFBG New Line Form'!$B$9:$B$105,0),MATCH(VLOOKUP($BL$11,MAPPING!$H$3:$J$131,3,0),'CFBG New Line Form'!$G$7:$EQ$7,0)),""))</f>
        <v/>
      </c>
      <c r="BM16" s="84" t="str">
        <f>IF(IFERROR(INDEX('CFBG New Line Form'!$G$9:$EQ$105,MATCH(B16,'CFBG New Line Form'!$B$9:$B$105,0),MATCH(VLOOKUP($BM$11,MAPPING!$H$3:$J$131,3,0),'CFBG New Line Form'!$G$7:$EQ$7,0)),"")=0,"",IFERROR(INDEX('CFBG New Line Form'!$G$9:$EQ$105,MATCH(B16,'CFBG New Line Form'!$B$9:$B$105,0),MATCH(VLOOKUP($BM$11,MAPPING!$H$3:$J$131,3,0),'CFBG New Line Form'!$G$7:$EQ$7,0)),""))</f>
        <v/>
      </c>
      <c r="BN16" s="84" t="str">
        <f>IF(IFERROR(INDEX('CFBG New Line Form'!$G$9:$EQ$105,MATCH(B16,'CFBG New Line Form'!$B$9:$B$105,0),MATCH(VLOOKUP($BN$11,MAPPING!$H$3:$J$131,3,0),'CFBG New Line Form'!$G$7:$EQ$7,0)),"")=0,"",IFERROR(INDEX('CFBG New Line Form'!$G$9:$EQ$105,MATCH(B16,'CFBG New Line Form'!$B$9:$B$105,0),MATCH(VLOOKUP($BN$11,MAPPING!$H$3:$J$131,3,0),'CFBG New Line Form'!$G$7:$EQ$7,0)),""))</f>
        <v/>
      </c>
      <c r="BO16" s="84" t="str">
        <f>IF(IFERROR(INDEX('CFBG New Line Form'!$G$9:$EQ$105,MATCH(B16,'CFBG New Line Form'!$B$9:$B$105,0),MATCH(VLOOKUP($BO$11,MAPPING!$H$3:$J$131,3,0),'CFBG New Line Form'!$G$7:$EQ$7,0)),"")=0,"",IFERROR(INDEX('CFBG New Line Form'!$G$9:$EQ$105,MATCH(B16,'CFBG New Line Form'!$B$9:$B$105,0),MATCH(VLOOKUP($BO$11,MAPPING!$H$3:$J$131,3,0),'CFBG New Line Form'!$G$7:$EQ$7,0)),""))</f>
        <v/>
      </c>
      <c r="BP16" s="84" t="str">
        <f>IF(IFERROR(INDEX('CFBG New Line Form'!$G$9:$EQ$105,MATCH(B16,'CFBG New Line Form'!$B$9:$B$105,0),MATCH(VLOOKUP($BP$11,MAPPING!$H$3:$J$131,3,0),'CFBG New Line Form'!$G$7:$EQ$7,0)),"")=0,"",IFERROR(INDEX('CFBG New Line Form'!$G$9:$EQ$105,MATCH(B16,'CFBG New Line Form'!$B$9:$B$105,0),MATCH(VLOOKUP($BP$11,MAPPING!$H$3:$J$131,3,0),'CFBG New Line Form'!$G$7:$EQ$7,0)),""))</f>
        <v/>
      </c>
      <c r="BQ16" s="84" t="str">
        <f>IF(IFERROR(INDEX('CFBG New Line Form'!$G$9:$EQ$105,MATCH(B16,'CFBG New Line Form'!$B$9:$B$105,0),MATCH(VLOOKUP($BQ$11,MAPPING!$H$3:$J$131,3,0),'CFBG New Line Form'!$G$7:$EQ$7,0)),"")=0,"",IFERROR(INDEX('CFBG New Line Form'!$G$9:$EQ$105,MATCH(B16,'CFBG New Line Form'!$B$9:$B$105,0),MATCH(VLOOKUP($BQ$11,MAPPING!$H$3:$J$131,3,0),'CFBG New Line Form'!$G$7:$EQ$7,0)),""))</f>
        <v/>
      </c>
      <c r="BR16" s="84" t="str">
        <f>IF(IFERROR(INDEX('CFBG New Line Form'!$G$9:$EQ$105,MATCH(B16,'CFBG New Line Form'!$B$9:$B$105,0),MATCH(VLOOKUP($BR$11,MAPPING!$H$3:$J$131,3,0),'CFBG New Line Form'!$G$7:$EQ$7,0)),"")=0,"",IFERROR(INDEX('CFBG New Line Form'!$G$9:$EQ$105,MATCH(B16,'CFBG New Line Form'!$B$9:$B$105,0),MATCH(VLOOKUP($BR$11,MAPPING!$H$3:$J$131,3,0),'CFBG New Line Form'!$G$7:$EQ$7,0)),""))</f>
        <v/>
      </c>
      <c r="BS16" s="84" t="str">
        <f>IF(IFERROR(INDEX('CFBG New Line Form'!$G$9:$EQ$105,MATCH(B16,'CFBG New Line Form'!$B$9:$B$105,0),MATCH(VLOOKUP($BS$11,MAPPING!$H$3:$J$131,3,0),'CFBG New Line Form'!$G$7:$EQ$7,0)),"")=0,"",IFERROR(INDEX('CFBG New Line Form'!$G$9:$EQ$105,MATCH(B16,'CFBG New Line Form'!$B$9:$B$105,0),MATCH(VLOOKUP($BS$11,MAPPING!$H$3:$J$131,3,0),'CFBG New Line Form'!$G$7:$EQ$7,0)),""))</f>
        <v/>
      </c>
      <c r="BT16" s="84" t="str">
        <f>IF(IFERROR(INDEX('CFBG New Line Form'!$G$9:$EQ$105,MATCH(B16,'CFBG New Line Form'!$B$9:$B$105,0),MATCH(VLOOKUP($BT$11,MAPPING!$H$3:$J$131,3,0),'CFBG New Line Form'!$G$7:$EQ$7,0)),"")=0,"",IFERROR(INDEX('CFBG New Line Form'!$G$9:$EQ$105,MATCH(B16,'CFBG New Line Form'!$B$9:$B$105,0),MATCH(VLOOKUP($BT$11,MAPPING!$H$3:$J$131,3,0),'CFBG New Line Form'!$G$7:$EQ$7,0)),""))</f>
        <v/>
      </c>
      <c r="BU16" s="84" t="str">
        <f>IF(IFERROR(INDEX('CFBG New Line Form'!$G$9:$EQ$105,MATCH(B16,'CFBG New Line Form'!$B$9:$B$105,0),MATCH(VLOOKUP($BU$11,MAPPING!$H$3:$J$131,3,0),'CFBG New Line Form'!$G$7:$EQ$7,0)),"")=0,"",IFERROR(INDEX('CFBG New Line Form'!$G$9:$EQ$105,MATCH(B16,'CFBG New Line Form'!$B$9:$B$105,0),MATCH(VLOOKUP($BU$11,MAPPING!$H$3:$J$131,3,0),'CFBG New Line Form'!$G$7:$EQ$7,0)),""))</f>
        <v/>
      </c>
      <c r="BV16" s="84" t="str">
        <f>IF(IFERROR(INDEX('CFBG New Line Form'!$G$9:$EQ$105,MATCH(B16,'CFBG New Line Form'!$B$9:$B$105,0),MATCH(VLOOKUP($BV$11,MAPPING!$H$3:$J$131,3,0),'CFBG New Line Form'!$G$7:$EQ$7,0)),"")=0,"",IFERROR(INDEX('CFBG New Line Form'!$G$9:$EQ$105,MATCH(B16,'CFBG New Line Form'!$B$9:$B$105,0),MATCH(VLOOKUP($BV$11,MAPPING!$H$3:$J$131,3,0),'CFBG New Line Form'!$G$7:$EQ$7,0)),""))</f>
        <v/>
      </c>
      <c r="BW16" s="84" t="str">
        <f>IF(IFERROR(INDEX('CFBG New Line Form'!$G$9:$EQ$105,MATCH(B16,'CFBG New Line Form'!$B$9:$B$105,0),MATCH(VLOOKUP($BW$11,MAPPING!$H$3:$J$131,3,0),'CFBG New Line Form'!$G$7:$EQ$7,0)),"")=0,"",IFERROR(INDEX('CFBG New Line Form'!$G$9:$EQ$105,MATCH(B16,'CFBG New Line Form'!$B$9:$B$105,0),MATCH(VLOOKUP($BW$11,MAPPING!$H$3:$J$131,3,0),'CFBG New Line Form'!$G$7:$EQ$7,0)),""))</f>
        <v/>
      </c>
      <c r="BX16" s="84" t="str">
        <f>IF(IFERROR(INDEX('CFBG New Line Form'!$G$9:$EQ$105,MATCH(B16,'CFBG New Line Form'!$B$9:$B$105,0),MATCH(VLOOKUP($BX$11,MAPPING!$H$3:$J$131,3,0),'CFBG New Line Form'!$G$7:$EQ$7,0)),"")=0,"",IFERROR(INDEX('CFBG New Line Form'!$G$9:$EQ$105,MATCH(B16,'CFBG New Line Form'!$B$9:$B$105,0),MATCH(VLOOKUP($BX$11,MAPPING!$H$3:$J$131,3,0),'CFBG New Line Form'!$G$7:$EQ$7,0)),""))</f>
        <v/>
      </c>
      <c r="BY16" s="84" t="str">
        <f>IF(IFERROR(INDEX('CFBG New Line Form'!$G$9:$EQ$105,MATCH(B16,'CFBG New Line Form'!$B$9:$B$105,0),MATCH(VLOOKUP($BY$11,MAPPING!$H$3:$J$131,3,0),'CFBG New Line Form'!$G$7:$EQ$7,0)),"")=0,"",IFERROR(INDEX('CFBG New Line Form'!$G$9:$EQ$105,MATCH(B16,'CFBG New Line Form'!$B$9:$B$105,0),MATCH(VLOOKUP($BY$11,MAPPING!$H$3:$J$131,3,0),'CFBG New Line Form'!$G$7:$EQ$7,0)),""))</f>
        <v/>
      </c>
      <c r="BZ16" s="84" t="str">
        <f>IF(IFERROR(INDEX('CFBG New Line Form'!$G$9:$EQ$105,MATCH(B16,'CFBG New Line Form'!$B$9:$B$105,0),MATCH(VLOOKUP($BZ$11,MAPPING!$H$3:$J$131,3,0),'CFBG New Line Form'!$G$7:$EQ$7,0)),"")=0,"",IFERROR(INDEX('CFBG New Line Form'!$G$9:$EQ$105,MATCH(B16,'CFBG New Line Form'!$B$9:$B$105,0),MATCH(VLOOKUP($BZ$11,MAPPING!$H$3:$J$131,3,0),'CFBG New Line Form'!$G$7:$EQ$7,0)),""))</f>
        <v/>
      </c>
      <c r="CA16" s="84" t="str">
        <f>IF(IFERROR(INDEX('CFBG New Line Form'!$G$9:$EQ$105,MATCH(B16,'CFBG New Line Form'!$B$9:$B$105,0),MATCH(VLOOKUP($CA$11,MAPPING!$H$3:$J$131,3,0),'CFBG New Line Form'!$G$7:$EQ$7,0)),"")=0,"",IFERROR(INDEX('CFBG New Line Form'!$G$9:$EQ$105,MATCH(B16,'CFBG New Line Form'!$B$9:$B$105,0),MATCH(VLOOKUP($CA$11,MAPPING!$H$3:$J$131,3,0),'CFBG New Line Form'!$G$7:$EQ$7,0)),""))</f>
        <v/>
      </c>
      <c r="CB16" s="84" t="str">
        <f>IF(IFERROR(INDEX('CFBG New Line Form'!$G$9:$EQ$105,MATCH(B16,'CFBG New Line Form'!$B$9:$B$105,0),MATCH(VLOOKUP($CB$11,MAPPING!$H$3:$J$131,3,0),'CFBG New Line Form'!$G$7:$EQ$7,0)),"")=0,"",IFERROR(INDEX('CFBG New Line Form'!$G$9:$EQ$105,MATCH(B16,'CFBG New Line Form'!$B$9:$B$105,0),MATCH(VLOOKUP($CB$11,MAPPING!$H$3:$J$131,3,0),'CFBG New Line Form'!$G$7:$EQ$7,0)),""))</f>
        <v/>
      </c>
      <c r="CC16" s="84" t="str">
        <f>IF(IFERROR(INDEX('CFBG New Line Form'!$G$9:$EQ$105,MATCH(B16,'CFBG New Line Form'!$B$9:$B$105,0),MATCH(VLOOKUP($CC$11,MAPPING!$H$3:$J$131,3,0),'CFBG New Line Form'!$G$7:$EQ$7,0)),"")=0,"",IFERROR(INDEX('CFBG New Line Form'!$G$9:$EQ$105,MATCH(B16,'CFBG New Line Form'!$B$9:$B$105,0),MATCH(VLOOKUP($CC$11,MAPPING!$H$3:$J$131,3,0),'CFBG New Line Form'!$G$7:$EQ$7,0)),""))</f>
        <v/>
      </c>
      <c r="CD16" s="84" t="str">
        <f>IF(IFERROR(INDEX('CFBG New Line Form'!$G$9:$EQ$105,MATCH(B16,'CFBG New Line Form'!$B$9:$B$105,0),MATCH(VLOOKUP($CD$11,MAPPING!$H$3:$J$131,3,0),'CFBG New Line Form'!$G$7:$EQ$7,0)),"")=0,"",IFERROR(INDEX('CFBG New Line Form'!$G$9:$EQ$105,MATCH(B16,'CFBG New Line Form'!$B$9:$B$105,0),MATCH(VLOOKUP($CD$11,MAPPING!$H$3:$J$131,3,0),'CFBG New Line Form'!$G$7:$EQ$7,0)),""))</f>
        <v/>
      </c>
      <c r="CE16" s="84" t="str">
        <f>IF(IFERROR(INDEX('CFBG New Line Form'!$G$9:$EQ$105,MATCH(B16,'CFBG New Line Form'!$B$9:$B$105,0),MATCH(VLOOKUP($CE$11,MAPPING!$H$3:$J$131,3,0),'CFBG New Line Form'!$G$7:$EQ$7,0)),"")=0,"",IFERROR(INDEX('CFBG New Line Form'!$G$9:$EQ$105,MATCH(B16,'CFBG New Line Form'!$B$9:$B$105,0),MATCH(VLOOKUP($CE$11,MAPPING!$H$3:$J$131,3,0),'CFBG New Line Form'!$G$7:$EQ$7,0)),""))</f>
        <v/>
      </c>
      <c r="CF16" s="84" t="str">
        <f>IF(IFERROR(INDEX('CFBG New Line Form'!$G$9:$EQ$105,MATCH(B16,'CFBG New Line Form'!$B$9:$B$105,0),MATCH(VLOOKUP($CF$11,MAPPING!$H$3:$J$131,3,0),'CFBG New Line Form'!$G$7:$EQ$7,0)),"")=0,"",IFERROR(INDEX('CFBG New Line Form'!$G$9:$EQ$105,MATCH(B16,'CFBG New Line Form'!$B$9:$B$105,0),MATCH(VLOOKUP($CF$11,MAPPING!$H$3:$J$131,3,0),'CFBG New Line Form'!$G$7:$EQ$7,0)),""))</f>
        <v/>
      </c>
      <c r="CG16" s="84" t="str">
        <f>IF(IFERROR(INDEX('CFBG New Line Form'!$G$9:$EQ$105,MATCH(B16,'CFBG New Line Form'!$B$9:$B$105,0),MATCH(VLOOKUP($CG$11,MAPPING!$H$3:$J$131,3,0),'CFBG New Line Form'!$G$7:$EQ$7,0)),"")=0,"",IFERROR(INDEX('CFBG New Line Form'!$G$9:$EQ$105,MATCH(B16,'CFBG New Line Form'!$B$9:$B$105,0),MATCH(VLOOKUP($CG$11,MAPPING!$H$3:$J$131,3,0),'CFBG New Line Form'!$G$7:$EQ$7,0)),""))</f>
        <v/>
      </c>
      <c r="CH16" s="84" t="str">
        <f>IF(IFERROR(INDEX('CFBG New Line Form'!$G$9:$EQ$105,MATCH(B16,'CFBG New Line Form'!$B$9:$B$105,0),MATCH(VLOOKUP($CH$11,MAPPING!$H$3:$J$131,3,0),'CFBG New Line Form'!$G$7:$EQ$7,0)),"")=0,"",IFERROR(INDEX('CFBG New Line Form'!$G$9:$EQ$105,MATCH(B16,'CFBG New Line Form'!$B$9:$B$105,0),MATCH(VLOOKUP($CH$11,MAPPING!$H$3:$J$131,3,0),'CFBG New Line Form'!$G$7:$EQ$7,0)),""))</f>
        <v/>
      </c>
      <c r="CI16" s="84" t="str">
        <f>IF(IFERROR(INDEX('CFBG New Line Form'!$G$9:$EQ$105,MATCH(B16,'CFBG New Line Form'!$B$9:$B$105,0),MATCH(VLOOKUP($CI$11,MAPPING!$H$3:$J$131,3,0),'CFBG New Line Form'!$G$7:$EQ$7,0)),"")=0,"",IFERROR(INDEX('CFBG New Line Form'!$G$9:$EQ$105,MATCH(B16,'CFBG New Line Form'!$B$9:$B$105,0),MATCH(VLOOKUP($CI$11,MAPPING!$H$3:$J$131,3,0),'CFBG New Line Form'!$G$7:$EQ$7,0)),""))</f>
        <v/>
      </c>
      <c r="CJ16" s="84" t="str">
        <f>IF(IFERROR(INDEX('CFBG New Line Form'!$G$9:$EQ$105,MATCH(B16,'CFBG New Line Form'!$B$9:$B$105,0),MATCH(VLOOKUP($CJ$11,MAPPING!$H$3:$J$131,3,0),'CFBG New Line Form'!$G$7:$EQ$7,0)),"")=0,"",IFERROR(INDEX('CFBG New Line Form'!$G$9:$EQ$105,MATCH(B16,'CFBG New Line Form'!$B$9:$B$105,0),MATCH(VLOOKUP($CJ$11,MAPPING!$H$3:$J$131,3,0),'CFBG New Line Form'!$G$7:$EQ$7,0)),""))</f>
        <v/>
      </c>
      <c r="CK16" s="84" t="str">
        <f>IF(IFERROR(INDEX('CFBG New Line Form'!$G$9:$EQ$105,MATCH(B16,'CFBG New Line Form'!$B$9:$B$105,0),MATCH(VLOOKUP($CK$11,MAPPING!$H$3:$J$131,3,0),'CFBG New Line Form'!$G$7:$EQ$7,0)),"")=0,"",IFERROR(INDEX('CFBG New Line Form'!$G$9:$EQ$105,MATCH(B16,'CFBG New Line Form'!$B$9:$B$105,0),MATCH(VLOOKUP($CK$11,MAPPING!$H$3:$J$131,3,0),'CFBG New Line Form'!$G$7:$EQ$7,0)),""))</f>
        <v/>
      </c>
      <c r="CL16" s="84" t="str">
        <f>IF(IFERROR(INDEX('CFBG New Line Form'!$G$9:$EQ$105,MATCH(B16,'CFBG New Line Form'!$B$9:$B$105,0),MATCH(VLOOKUP($CL$11,MAPPING!$H$3:$J$131,3,0),'CFBG New Line Form'!$G$7:$EQ$7,0)),"")=0,"",IFERROR(INDEX('CFBG New Line Form'!$G$9:$EQ$105,MATCH(B16,'CFBG New Line Form'!$B$9:$B$105,0),MATCH(VLOOKUP($CL$11,MAPPING!$H$3:$J$131,3,0),'CFBG New Line Form'!$G$7:$EQ$7,0)),""))</f>
        <v/>
      </c>
      <c r="CM16" s="84" t="str">
        <f>IF(IFERROR(INDEX('CFBG New Line Form'!$G$9:$EQ$105,MATCH(B16,'CFBG New Line Form'!$B$9:$B$105,0),MATCH(VLOOKUP($CM$11,MAPPING!$H$3:$J$131,3,0),'CFBG New Line Form'!$G$7:$EQ$7,0)),"")=0,"",IFERROR(INDEX('CFBG New Line Form'!$G$9:$EQ$105,MATCH(B16,'CFBG New Line Form'!$B$9:$B$105,0),MATCH(VLOOKUP($CM$11,MAPPING!$H$3:$J$131,3,0),'CFBG New Line Form'!$G$7:$EQ$7,0)),""))</f>
        <v/>
      </c>
      <c r="CN16" s="84" t="str">
        <f>IF(IFERROR(INDEX('CFBG New Line Form'!$G$9:$EQ$105,MATCH(B16,'CFBG New Line Form'!$B$9:$B$105,0),MATCH(VLOOKUP($CN$11,MAPPING!$H$3:$J$131,3,0),'CFBG New Line Form'!$G$7:$EQ$7,0)),"")=0,"",IFERROR(INDEX('CFBG New Line Form'!$G$9:$EQ$105,MATCH(B16,'CFBG New Line Form'!$B$9:$B$105,0),MATCH(VLOOKUP($CN$11,MAPPING!$H$3:$J$131,3,0),'CFBG New Line Form'!$G$7:$EQ$7,0)),""))</f>
        <v/>
      </c>
      <c r="CO16" s="84" t="str">
        <f>IF(IFERROR(INDEX('CFBG New Line Form'!$G$9:$EQ$105,MATCH(B16,'CFBG New Line Form'!$B$9:$B$105,0),MATCH(VLOOKUP($CO$11,MAPPING!$H$3:$J$131,3,0),'CFBG New Line Form'!$G$7:$EQ$7,0)),"")=0,"",IFERROR(INDEX('CFBG New Line Form'!$G$9:$EQ$105,MATCH(B16,'CFBG New Line Form'!$B$9:$B$105,0),MATCH(VLOOKUP($CO$11,MAPPING!$H$3:$J$131,3,0),'CFBG New Line Form'!$G$7:$EQ$7,0)),""))</f>
        <v/>
      </c>
      <c r="CP16" s="84" t="str">
        <f>IF(IFERROR(INDEX('CFBG New Line Form'!$G$9:$EQ$105,MATCH(B16,'CFBG New Line Form'!$B$9:$B$105,0),MATCH(VLOOKUP($CP$11,MAPPING!$H$3:$J$131,3,0),'CFBG New Line Form'!$G$7:$EQ$7,0)),"")=0,"",IFERROR(INDEX('CFBG New Line Form'!$G$9:$EQ$105,MATCH(B16,'CFBG New Line Form'!$B$9:$B$105,0),MATCH(VLOOKUP($CP$11,MAPPING!$H$3:$J$131,3,0),'CFBG New Line Form'!$G$7:$EQ$7,0)),""))</f>
        <v/>
      </c>
      <c r="CQ16" s="84" t="str">
        <f>IF(IFERROR(INDEX('CFBG New Line Form'!$G$9:$EQ$105,MATCH(B16,'CFBG New Line Form'!$B$9:$B$105,0),MATCH(VLOOKUP($CQ$11,MAPPING!$H$3:$J$131,3,0),'CFBG New Line Form'!$G$7:$EQ$7,0)),"")=0,"",IFERROR(INDEX('CFBG New Line Form'!$G$9:$EQ$105,MATCH(B16,'CFBG New Line Form'!$B$9:$B$105,0),MATCH(VLOOKUP($CQ$11,MAPPING!$H$3:$J$131,3,0),'CFBG New Line Form'!$G$7:$EQ$7,0)),""))</f>
        <v/>
      </c>
      <c r="CR16" s="84"/>
      <c r="CS16" s="84"/>
      <c r="CT16" s="84"/>
    </row>
    <row r="17" spans="1:98" s="55" customFormat="1">
      <c r="A17" s="84" t="str">
        <f>IF(
IFERROR(INDEX('CFBG New Line Form'!$G$9:$EQ$105,MATCH(B17,'CFBG New Line Form'!$B$9:$B$105,0),MATCH(VLOOKUP($A$11,MAPPING!$H$3:$J$131,3,0),'CFBG New Line Form'!$G$7:$EQ$7,0)),"")=0,"", IFERROR(INDEX('CFBG New Line Form'!$G$9:$EQ$105,MATCH(B17,'CFBG New Line Form'!$B$9:$B$105,0),MATCH(VLOOKUP($A$11,MAPPING!$H$3:$J$131,3,0),'CFBG New Line Form'!$G$7:$EQ$7,0)),""))</f>
        <v/>
      </c>
      <c r="B17" s="84"/>
      <c r="C17" s="84" t="str">
        <f>IF(
IFERROR(INDEX('CFBG New Line Form'!$G$9:$EQ$105,MATCH(B17,'CFBG New Line Form'!$B$9:$B$105,0),MATCH(VLOOKUP($C$11,MAPPING!$H$3:$J$131,3,0),'CFBG New Line Form'!$G$7:$EQ$7,0)),"")=0,"", IFERROR(INDEX('CFBG New Line Form'!$G$9:$EQ$105,MATCH(B17,'CFBG New Line Form'!$B$9:$B$105,0),MATCH(VLOOKUP($C$11,MAPPING!$H$3:$J$131,3,0),'CFBG New Line Form'!$G$7:$EQ$7,0)),""))</f>
        <v/>
      </c>
      <c r="D17" s="84" t="str">
        <f>IF(
IFERROR(INDEX('CFBG New Line Form'!$G$9:$EQ$105,MATCH(B17,'CFBG New Line Form'!$B$9:$B$105,0),MATCH(VLOOKUP($D$11,MAPPING!$H$3:$J$131,3,0),'CFBG New Line Form'!$G$7:$EQ$7,0)),"")=0,"", IFERROR(INDEX('CFBG New Line Form'!$G$9:$EQ$105,MATCH(B17,'CFBG New Line Form'!$B$9:$B$105,0),MATCH(VLOOKUP($D$11,MAPPING!$H$3:$J$131,3,0),'CFBG New Line Form'!$G$7:$EQ$7,0)),""))</f>
        <v/>
      </c>
      <c r="E17" s="84" t="str">
        <f>IF(IFERROR(INDEX('CFBG New Line Form'!$G$9:$EQ$105,MATCH(B17,'CFBG New Line Form'!$B$9:$B$105,0),MATCH(VLOOKUP($E$11,MAPPING!$H$3:$J$131,3,0),'CFBG New Line Form'!$G$7:$EQ$7,0)),"")=0,"",IFERROR(INDEX('CFBG New Line Form'!$G$9:$EQ$105,MATCH(B17,'CFBG New Line Form'!$B$9:$B$105,0),MATCH(VLOOKUP($E$11,MAPPING!$H$3:$J$131,3,0),'CFBG New Line Form'!$G$7:$EQ$7,0)),""))</f>
        <v/>
      </c>
      <c r="F17" s="84" t="str">
        <f>IF(IFERROR(INDEX('CFBG New Line Form'!$G$9:$EQ$105,MATCH(B17,'CFBG New Line Form'!$B$9:$B$105,0),MATCH(VLOOKUP($F$11,MAPPING!$H$3:$J$131,3,0),'CFBG New Line Form'!$G$7:$EQ$7,0)),"")=0,"",IFERROR(INDEX('CFBG New Line Form'!$G$9:$EQ$105,MATCH(B17,'CFBG New Line Form'!$B$9:$B$105,0),MATCH(VLOOKUP($F$11,MAPPING!$H$3:$J$131,3,0),'CFBG New Line Form'!$G$7:$EQ$7,0)),""))</f>
        <v/>
      </c>
      <c r="G17" s="130" t="str">
        <f>IF(IFERROR(INDEX('CFBG New Line Form'!$G$9:$EQ$105,MATCH(B17,'CFBG New Line Form'!$B$9:$B$105,0),MATCH(VLOOKUP($G$11,MAPPING!$H$3:$J$131,3,0),'CFBG New Line Form'!$G$7:$EQ$7,0)),"")=0,"",IFERROR(INDEX('CFBG New Line Form'!$G$9:$EQ$105,MATCH(B17,'CFBG New Line Form'!$B$9:$B$105,0),MATCH(VLOOKUP($G$11,MAPPING!$H$3:$J$131,3,0),'CFBG New Line Form'!$G$7:$EQ$7,0)),""))</f>
        <v/>
      </c>
      <c r="H17" s="160" t="str">
        <f>IF(IFERROR(INDEX('CFBG New Line Form'!$G$9:$EQ$105,MATCH(B17,'CFBG New Line Form'!$B$9:$B$105,0),MATCH(VLOOKUP($H$11,MAPPING!$H$3:$J$131,3,0),'CFBG New Line Form'!$G$7:$EQ$7,0)),"")=0,"",IFERROR(INDEX('CFBG New Line Form'!$G$9:$EQ$105,MATCH(B17,'CFBG New Line Form'!$B$9:$B$105,0),MATCH(VLOOKUP($H$11,MAPPING!$H$3:$J$131,3,0),'CFBG New Line Form'!$G$7:$EQ$7,0)),""))</f>
        <v/>
      </c>
      <c r="I17" s="161" t="str">
        <f>IF(IFERROR(INDEX('CFBG New Line Form'!$G$9:$EQ$105,MATCH(B17,'CFBG New Line Form'!$B$9:$B$105,0),MATCH(VLOOKUP($I$11,MAPPING!$H$3:$J$131,3,0),'CFBG New Line Form'!$G$7:$EQ$7,0)),"")=0,"",IFERROR(INDEX('CFBG New Line Form'!$G$9:$EQ$105,MATCH(B17,'CFBG New Line Form'!$B$9:$B$105,0),MATCH(VLOOKUP($I$11,MAPPING!$H$3:$J$131,3,0),'CFBG New Line Form'!$G$7:$EQ$7,0)),""))</f>
        <v/>
      </c>
      <c r="J17" s="84" t="str">
        <f>IF(IFERROR(INDEX('CFBG New Line Form'!$G$9:$EQ$105,MATCH(B17,'CFBG New Line Form'!$B$9:$B$105,0),MATCH(VLOOKUP($J$11,MAPPING!$H$3:$J$131,3,0),'CFBG New Line Form'!$G$7:$EQ$7,0)),"")=0,"",IFERROR(INDEX('CFBG New Line Form'!$G$9:$EQ$105,MATCH(B17,'CFBG New Line Form'!$B$9:$B$105,0),MATCH(VLOOKUP($J$11,MAPPING!$H$3:$J$131,3,0),'CFBG New Line Form'!$G$7:$EQ$7,0)),""))</f>
        <v/>
      </c>
      <c r="K17" s="84" t="e">
        <v>#N/A</v>
      </c>
      <c r="L17" s="84" t="e">
        <v>#N/A</v>
      </c>
      <c r="M17" s="84" t="e">
        <v>#N/A</v>
      </c>
      <c r="N17" s="84" t="e">
        <v>#N/A</v>
      </c>
      <c r="O17" s="84" t="e">
        <v>#N/A</v>
      </c>
      <c r="P17" s="84" t="e">
        <v>#N/A</v>
      </c>
      <c r="Q17" s="84" t="e">
        <v>#N/A</v>
      </c>
      <c r="R17" s="162" t="str">
        <f>IF(IFERROR(INDEX('CFBG New Line Form'!$G$9:$EQ$105,MATCH(B17,'CFBG New Line Form'!$B$9:$B$105,0),MATCH(VLOOKUP($R$11,MAPPING!$H$3:$J$131,3,0),'CFBG New Line Form'!$G$7:$EQ$7,0)),"")=0,"",IFERROR(INDEX('CFBG New Line Form'!$G$9:$EQ$105,MATCH(B17,'CFBG New Line Form'!$B$9:$B$105,0),MATCH(VLOOKUP($R$11,MAPPING!$H$3:$J$131,3,0),'CFBG New Line Form'!$G$7:$EQ$7,0)),""))</f>
        <v/>
      </c>
      <c r="S17" s="84" t="str">
        <f>IF(IFERROR(INDEX('CFBG New Line Form'!$G$9:$EQ$105,MATCH(B17,'CFBG New Line Form'!$B$9:$B$105,0),MATCH(VLOOKUP($S$11,MAPPING!$H$3:$J$131,3,0),'CFBG New Line Form'!$G$7:$EQ$7,0)),"")=0,"",IFERROR(INDEX('CFBG New Line Form'!$G$9:$EQ$105,MATCH(B17,'CFBG New Line Form'!$B$9:$B$105,0),MATCH(VLOOKUP($S$11,MAPPING!$H$3:$J$131,3,0),'CFBG New Line Form'!$G$7:$EQ$7,0)),""))</f>
        <v/>
      </c>
      <c r="T17" s="84" t="e">
        <v>#N/A</v>
      </c>
      <c r="U17" s="84" t="e">
        <v>#N/A</v>
      </c>
      <c r="V17" s="84" t="e">
        <v>#N/A</v>
      </c>
      <c r="W17" s="84" t="e">
        <v>#N/A</v>
      </c>
      <c r="X17" s="84" t="e">
        <v>#N/A</v>
      </c>
      <c r="Y17" s="84" t="e">
        <v>#N/A</v>
      </c>
      <c r="Z17" s="84" t="e">
        <v>#N/A</v>
      </c>
      <c r="AA17" s="84" t="e">
        <v>#N/A</v>
      </c>
      <c r="AB17" s="84" t="e">
        <v>#N/A</v>
      </c>
      <c r="AC17" s="84" t="e">
        <v>#N/A</v>
      </c>
      <c r="AD17" s="84" t="e">
        <v>#N/A</v>
      </c>
      <c r="AE17" s="160" t="str">
        <f>IF(IFERROR(INDEX('CFBG New Line Form'!$G$9:$EQ$105,MATCH(B17,'CFBG New Line Form'!$B$9:$B$105,0),MATCH(VLOOKUP($AE$11,MAPPING!$H$3:$J$131,3,0),'CFBG New Line Form'!$G$7:$EQ$7,0)),"")=0,"",IFERROR(INDEX('CFBG New Line Form'!$G$9:$EQ$105,MATCH(B17,'CFBG New Line Form'!$B$9:$B$105,0),MATCH(VLOOKUP($AE$11,MAPPING!$H$3:$J$131,3,0),'CFBG New Line Form'!$G$7:$EQ$7,0)),""))</f>
        <v/>
      </c>
      <c r="AF17" s="84" t="e">
        <v>#N/A</v>
      </c>
      <c r="AG17" s="84" t="e">
        <v>#N/A</v>
      </c>
      <c r="AH17" s="84" t="str">
        <f>IF(IFERROR(INDEX('CFBG New Line Form'!$G$9:$EQ$105,MATCH(B17,'CFBG New Line Form'!$B$9:$B$105,0),MATCH(VLOOKUP($AH$11,MAPPING!$H$3:$J$131,3,0),'CFBG New Line Form'!$G$7:$EQ$7,0)),"")=0,"",IFERROR(INDEX('CFBG New Line Form'!$G$9:$EQ$105,MATCH(B17,'CFBG New Line Form'!$B$9:$B$105,0),MATCH(VLOOKUP($AH$11,MAPPING!$H$3:$J$131,3,0),'CFBG New Line Form'!$G$7:$EQ$7,0)),""))</f>
        <v/>
      </c>
      <c r="AI17" s="84" t="str">
        <f>IF(IFERROR(INDEX('CFBG New Line Form'!$G$9:$EQ$105,MATCH(B17,'CFBG New Line Form'!$B$9:$B$105,0),MATCH(VLOOKUP($AI$11,MAPPING!$H$3:$J$131,3,0),'CFBG New Line Form'!$G$7:$EQ$7,0)),"")=0,"",IFERROR(INDEX('CFBG New Line Form'!$G$9:$EQ$105,MATCH(B17,'CFBG New Line Form'!$B$9:$B$105,0),MATCH(VLOOKUP($AI$11,MAPPING!$H$3:$J$131,3,0),'CFBG New Line Form'!$G$7:$EQ$7,0)),""))</f>
        <v/>
      </c>
      <c r="AJ17" s="84" t="str">
        <f>IF(IFERROR(INDEX('CFBG New Line Form'!$G$9:$EQ$105,MATCH(B17,'CFBG New Line Form'!$B$9:$B$105,0),MATCH(VLOOKUP($AJ$11,MAPPING!$H$3:$J$131,3,0),'CFBG New Line Form'!$G$7:$EQ$7,0)),"")=0,"",IFERROR(INDEX('CFBG New Line Form'!$G$9:$EQ$105,MATCH(B17,'CFBG New Line Form'!$B$9:$B$105,0),MATCH(VLOOKUP($AJ$11,MAPPING!$H$3:$J$131,3,0),'CFBG New Line Form'!$G$7:$EQ$7,0)),""))</f>
        <v/>
      </c>
      <c r="AK17" s="84" t="str">
        <f>IF(IFERROR(INDEX('CFBG New Line Form'!$G$9:$EQ$105,MATCH(B17,'CFBG New Line Form'!$B$9:$B$105,0),MATCH(VLOOKUP($AK$11,MAPPING!$H$3:$J$131,3,0),'CFBG New Line Form'!$G$7:$EQ$7,0)),"")=0,"",IFERROR(INDEX('CFBG New Line Form'!$G$9:$EQ$105,MATCH(B17,'CFBG New Line Form'!$B$9:$B$105,0),MATCH(VLOOKUP($AK$11,MAPPING!$H$3:$J$131,3,0),'CFBG New Line Form'!$G$7:$EQ$7,0)),""))</f>
        <v/>
      </c>
      <c r="AL17" s="84" t="str">
        <f>IF(IFERROR(INDEX('CFBG New Line Form'!$G$9:$EQ$105,MATCH(B17,'CFBG New Line Form'!$B$9:$B$105,0),MATCH(VLOOKUP($AL$11,MAPPING!$H$3:$J$131,3,0),'CFBG New Line Form'!$G$7:$EQ$7,0)),"")=0,"",IFERROR(INDEX('CFBG New Line Form'!$G$9:$EQ$105,MATCH(B17,'CFBG New Line Form'!$B$9:$B$105,0),MATCH(VLOOKUP($AL$11,MAPPING!$H$3:$J$131,3,0),'CFBG New Line Form'!$G$7:$EQ$7,0)),""))</f>
        <v/>
      </c>
      <c r="AM17" s="84" t="str">
        <f>IF(IFERROR(INDEX('CFBG New Line Form'!$G$9:$EQ$105,MATCH(B17,'CFBG New Line Form'!$B$9:$B$105,0),MATCH(VLOOKUP($AM$11,MAPPING!$H$3:$J$131,3,0),'CFBG New Line Form'!$G$7:$EQ$7,0)),"")=0,"",IFERROR(INDEX('CFBG New Line Form'!$G$9:$EQ$105,MATCH(B17,'CFBG New Line Form'!$B$9:$B$105,0),MATCH(VLOOKUP($AM$11,MAPPING!$H$3:$J$131,3,0),'CFBG New Line Form'!$G$7:$EQ$7,0)),""))</f>
        <v/>
      </c>
      <c r="AN17" s="84" t="str">
        <f>IF(IFERROR(INDEX('CFBG New Line Form'!$G$9:$EQ$105,MATCH(B17,'CFBG New Line Form'!$B$9:$B$105,0),MATCH(VLOOKUP($AN$11,MAPPING!$H$3:$J$131,3,0),'CFBG New Line Form'!$G$7:$EQ$7,0)),"")=0,"",IFERROR(INDEX('CFBG New Line Form'!$G$9:$EQ$105,MATCH(B17,'CFBG New Line Form'!$B$9:$B$105,0),MATCH(VLOOKUP($AN$11,MAPPING!$H$3:$J$131,3,0),'CFBG New Line Form'!$G$7:$EQ$7,0)),""))</f>
        <v/>
      </c>
      <c r="AO17" s="84" t="str">
        <f>IF(IFERROR(INDEX('CFBG New Line Form'!$G$9:$EQ$105,MATCH(B17,'CFBG New Line Form'!$B$9:$B$105,0),MATCH(VLOOKUP($AO$11,MAPPING!$H$3:$J$131,3,0),'CFBG New Line Form'!$G$7:$EQ$7,0)),"")=0,"",IFERROR(INDEX('CFBG New Line Form'!$G$9:$EQ$105,MATCH(B17,'CFBG New Line Form'!$B$9:$B$105,0),MATCH(VLOOKUP($AO$11,MAPPING!$H$3:$J$131,3,0),'CFBG New Line Form'!$G$7:$EQ$7,0)),""))</f>
        <v/>
      </c>
      <c r="AP17" s="84" t="str">
        <f>IF(IFERROR(INDEX('CFBG New Line Form'!$G$9:$EQ$105,MATCH(B17,'CFBG New Line Form'!$B$9:$B$105,0),MATCH(VLOOKUP($AP$11,MAPPING!$H$3:$J$131,3,0),'CFBG New Line Form'!$G$7:$EQ$7,0)),"")=0,"",IFERROR(INDEX('CFBG New Line Form'!$G$9:$EQ$105,MATCH(B17,'CFBG New Line Form'!$B$9:$B$105,0),MATCH(VLOOKUP($AP$11,MAPPING!$H$3:$J$131,3,0),'CFBG New Line Form'!$G$7:$EQ$7,0)),""))</f>
        <v/>
      </c>
      <c r="AQ17" s="84" t="str">
        <f>IF(IFERROR(INDEX('CFBG New Line Form'!$G$9:$EQ$105,MATCH(B17,'CFBG New Line Form'!$B$9:$B$105,0),MATCH(VLOOKUP($AQ$11,MAPPING!$H$3:$J$131,3,0),'CFBG New Line Form'!$G$7:$EQ$7,0)),"")=0,"",IFERROR(INDEX('CFBG New Line Form'!$G$9:$EQ$105,MATCH(B17,'CFBG New Line Form'!$B$9:$B$105,0),MATCH(VLOOKUP($AQ$11,MAPPING!$H$3:$J$131,3,0),'CFBG New Line Form'!$G$7:$EQ$7,0)),""))</f>
        <v/>
      </c>
      <c r="AR17" s="84" t="str">
        <f>IF(IFERROR(INDEX('CFBG New Line Form'!$G$9:$EQ$105,MATCH(B17,'CFBG New Line Form'!$B$9:$B$105,0),MATCH(VLOOKUP($AR$11,MAPPING!$H$3:$J$131,3,0),'CFBG New Line Form'!$G$7:$EQ$7,0)),"")=0,"",IFERROR(INDEX('CFBG New Line Form'!$G$9:$EQ$105,MATCH(B17,'CFBG New Line Form'!$B$9:$B$105,0),MATCH(VLOOKUP($AR$11,MAPPING!$H$3:$J$131,3,0),'CFBG New Line Form'!$G$7:$EQ$7,0)),""))</f>
        <v/>
      </c>
      <c r="AS17" s="84" t="str">
        <f>IF(IFERROR(INDEX('CFBG New Line Form'!$G$9:$EQ$105,MATCH(B17,'CFBG New Line Form'!$B$9:$B$105,0),MATCH(VLOOKUP($AS$11,MAPPING!$H$3:$J$131,3,0),'CFBG New Line Form'!$G$7:$EQ$7,0)),"")=0,"",IFERROR(INDEX('CFBG New Line Form'!$G$9:$EQ$105,MATCH(B17,'CFBG New Line Form'!$B$9:$B$105,0),MATCH(VLOOKUP($AS$11,MAPPING!$H$3:$J$131,3,0),'CFBG New Line Form'!$G$7:$EQ$7,0)),""))</f>
        <v/>
      </c>
      <c r="AT17" s="84" t="str">
        <f>IF(IFERROR(INDEX('CFBG New Line Form'!$G$9:$EQ$105,MATCH(B17,'CFBG New Line Form'!$B$9:$B$105,0),MATCH(VLOOKUP($AT$11,MAPPING!$H$3:$J$131,3,0),'CFBG New Line Form'!$G$7:$EQ$7,0)),"")=0,"",IFERROR(INDEX('CFBG New Line Form'!$G$9:$EQ$105,MATCH(B17,'CFBG New Line Form'!$B$9:$B$105,0),MATCH(VLOOKUP($AT$11,MAPPING!$H$3:$J$131,3,0),'CFBG New Line Form'!$G$7:$EQ$7,0)),""))</f>
        <v/>
      </c>
      <c r="AU17" s="84" t="str">
        <f>IF(IFERROR(INDEX('CFBG New Line Form'!$G$9:$EQ$105,MATCH(B17,'CFBG New Line Form'!$B$9:$B$105,0),MATCH(VLOOKUP($AU$11,MAPPING!$H$3:$J$131,3,0),'CFBG New Line Form'!$G$7:$EQ$7,0)),"")=0,"",IFERROR(INDEX('CFBG New Line Form'!$G$9:$EQ$105,MATCH(B17,'CFBG New Line Form'!$B$9:$B$105,0),MATCH(VLOOKUP($AU$11,MAPPING!$H$3:$J$131,3,0),'CFBG New Line Form'!$G$7:$EQ$7,0)),""))</f>
        <v/>
      </c>
      <c r="AV17" s="84" t="str">
        <f>IF(IFERROR(INDEX('CFBG New Line Form'!$G$9:$EQ$105,MATCH(B17,'CFBG New Line Form'!$B$9:$B$105,0),MATCH(VLOOKUP($AV$11,MAPPING!$H$3:$J$131,3,0),'CFBG New Line Form'!$G$7:$EQ$7,0)),"")=0,"",IFERROR(INDEX('CFBG New Line Form'!$G$9:$EQ$105,MATCH(B17,'CFBG New Line Form'!$B$9:$B$105,0),MATCH(VLOOKUP($AV$11,MAPPING!$H$3:$J$131,3,0),'CFBG New Line Form'!$G$7:$EQ$7,0)),""))</f>
        <v/>
      </c>
      <c r="AW17" s="84" t="str">
        <f>IF(IFERROR(INDEX('CFBG New Line Form'!$G$9:$EQ$105,MATCH(B17,'CFBG New Line Form'!$B$9:$B$105,0),MATCH(VLOOKUP($AW$11,MAPPING!$H$3:$J$131,3,0),'CFBG New Line Form'!$G$7:$EQ$7,0)),"")=0,"",IFERROR(INDEX('CFBG New Line Form'!$G$9:$EQ$105,MATCH(B17,'CFBG New Line Form'!$B$9:$B$105,0),MATCH(VLOOKUP($AW$11,MAPPING!$H$3:$J$131,3,0),'CFBG New Line Form'!$G$7:$EQ$7,0)),""))</f>
        <v/>
      </c>
      <c r="AX17" s="84" t="str">
        <f>IF(IFERROR(INDEX('CFBG New Line Form'!$G$9:$EQ$105,MATCH(B17,'CFBG New Line Form'!$B$9:$B$105,0),MATCH(VLOOKUP($AX$11,MAPPING!$H$3:$J$131,3,0),'CFBG New Line Form'!$G$7:$EQ$7,0)),"")=0,"",IFERROR(INDEX('CFBG New Line Form'!$G$9:$EQ$105,MATCH(B17,'CFBG New Line Form'!$B$9:$B$105,0),MATCH(VLOOKUP($AX$11,MAPPING!$H$3:$J$131,3,0),'CFBG New Line Form'!$G$7:$EQ$7,0)),""))</f>
        <v/>
      </c>
      <c r="AY17" s="84" t="str">
        <f>IF(IFERROR(INDEX('CFBG New Line Form'!$G$9:$EQ$105,MATCH(B17,'CFBG New Line Form'!$B$9:$B$105,0),MATCH(VLOOKUP($AY$11,MAPPING!$H$3:$J$131,3,0),'CFBG New Line Form'!$G$7:$EQ$7,0)),"")=0,"",IFERROR(INDEX('CFBG New Line Form'!$G$9:$EQ$105,MATCH(B17,'CFBG New Line Form'!$B$9:$B$105,0),MATCH(VLOOKUP($AY$11,MAPPING!$H$3:$J$131,3,0),'CFBG New Line Form'!$G$7:$EQ$7,0)),""))</f>
        <v/>
      </c>
      <c r="AZ17" s="84" t="str">
        <f>IF(IFERROR(INDEX('CFBG New Line Form'!$G$9:$EQ$105,MATCH(B17,'CFBG New Line Form'!$B$9:$B$105,0),MATCH(VLOOKUP($AZ$11,MAPPING!$H$3:$J$131,3,0),'CFBG New Line Form'!$G$7:$EQ$7,0)),"")=0,"",IFERROR(INDEX('CFBG New Line Form'!$G$9:$EQ$105,MATCH(B17,'CFBG New Line Form'!$B$9:$B$105,0),MATCH(VLOOKUP($AZ$11,MAPPING!$H$3:$J$131,3,0),'CFBG New Line Form'!$G$7:$EQ$7,0)),""))</f>
        <v/>
      </c>
      <c r="BA17" s="84" t="str">
        <f>IF(IFERROR(INDEX('CFBG New Line Form'!$G$9:$EQ$105,MATCH(B17,'CFBG New Line Form'!$B$9:$B$105,0),MATCH(VLOOKUP($BA$11,MAPPING!$H$3:$J$131,3,0),'CFBG New Line Form'!$G$7:$EQ$7,0)),"")=0,"",IFERROR(INDEX('CFBG New Line Form'!$G$9:$EQ$105,MATCH(B17,'CFBG New Line Form'!$B$9:$B$105,0),MATCH(VLOOKUP($BA$11,MAPPING!$H$3:$J$131,3,0),'CFBG New Line Form'!$G$7:$EQ$7,0)),""))</f>
        <v/>
      </c>
      <c r="BB17" s="84" t="str">
        <f>IF(IFERROR(INDEX('CFBG New Line Form'!$G$9:$EQ$105,MATCH(B17,'CFBG New Line Form'!$B$9:$B$105,0),MATCH(VLOOKUP($BB$11,MAPPING!$H$3:$J$131,3,0),'CFBG New Line Form'!$G$7:$EQ$7,0)),"")=0,"",IFERROR(INDEX('CFBG New Line Form'!$G$9:$EQ$105,MATCH(B17,'CFBG New Line Form'!$B$9:$B$105,0),MATCH(VLOOKUP($BB$11,MAPPING!$H$3:$J$131,3,0),'CFBG New Line Form'!$G$7:$EQ$7,0)),""))</f>
        <v/>
      </c>
      <c r="BC17" s="84" t="str">
        <f>IF(IFERROR(INDEX('CFBG New Line Form'!$G$9:$EQ$105,MATCH(B17,'CFBG New Line Form'!$B$9:$B$105,0),MATCH(VLOOKUP($BC$11,MAPPING!$H$3:$J$131,3,0),'CFBG New Line Form'!$G$7:$EQ$7,0)),"")=0,"",IFERROR(INDEX('CFBG New Line Form'!$G$9:$EQ$105,MATCH(B17,'CFBG New Line Form'!$B$9:$B$105,0),MATCH(VLOOKUP($BC$11,MAPPING!$H$3:$J$131,3,0),'CFBG New Line Form'!$G$7:$EQ$7,0)),""))</f>
        <v/>
      </c>
      <c r="BD17" s="84" t="str">
        <f>IF(IFERROR(INDEX('CFBG New Line Form'!$G$9:$EQ$105,MATCH(B17,'CFBG New Line Form'!$B$9:$B$105,0),MATCH(VLOOKUP($BD$11,MAPPING!$H$3:$J$131,3,0),'CFBG New Line Form'!$G$7:$EQ$7,0)),"")=0,"",IFERROR(INDEX('CFBG New Line Form'!$G$9:$EQ$105,MATCH(B17,'CFBG New Line Form'!$B$9:$B$105,0),MATCH(VLOOKUP($BD$11,MAPPING!$H$3:$J$131,3,0),'CFBG New Line Form'!$G$7:$EQ$7,0)),""))</f>
        <v/>
      </c>
      <c r="BE17" s="84" t="str">
        <f>IF(IFERROR(INDEX('CFBG New Line Form'!$G$9:$EQ$105,MATCH(B17,'CFBG New Line Form'!$B$9:$B$105,0),MATCH(VLOOKUP($BE$11,MAPPING!$H$3:$J$131,3,0),'CFBG New Line Form'!$G$7:$EQ$7,0)),"")=0,"",IFERROR(INDEX('CFBG New Line Form'!$G$9:$EQ$105,MATCH(B17,'CFBG New Line Form'!$B$9:$B$105,0),MATCH(VLOOKUP($BE$11,MAPPING!$H$3:$J$131,3,0),'CFBG New Line Form'!$G$7:$EQ$7,0)),""))</f>
        <v/>
      </c>
      <c r="BF17" s="84" t="str">
        <f>IF(IFERROR(INDEX('CFBG New Line Form'!$G$9:$EQ$105,MATCH(B17,'CFBG New Line Form'!$B$9:$B$105,0),MATCH(VLOOKUP($BE$11,MAPPING!$H$3:$J$131,3,0),'CFBG New Line Form'!$G$7:$EQ$7,0)),"")=0,"",IFERROR(INDEX('CFBG New Line Form'!$G$9:$EQ$105,MATCH(B17,'CFBG New Line Form'!$B$9:$B$105,0),MATCH(VLOOKUP($BE$11,MAPPING!$H$3:$J$131,3,0),'CFBG New Line Form'!$G$7:$EQ$7,0)),""))</f>
        <v/>
      </c>
      <c r="BG17" s="84" t="str">
        <f>IF(IFERROR(INDEX('CFBG New Line Form'!$G$9:$EQ$105,MATCH(B17,'CFBG New Line Form'!$B$9:$B$105,0),MATCH(VLOOKUP($BG$11,MAPPING!$H$3:$J$131,3,0),'CFBG New Line Form'!$G$7:$EQ$7,0)),"")=0,"",IFERROR(INDEX('CFBG New Line Form'!$G$9:$EQ$105,MATCH(B17,'CFBG New Line Form'!$B$9:$B$105,0),MATCH(VLOOKUP($BG$11,MAPPING!$H$3:$J$131,3,0),'CFBG New Line Form'!$G$7:$EQ$7,0)),""))</f>
        <v/>
      </c>
      <c r="BH17" s="84" t="str">
        <f>IF(IFERROR(INDEX('CFBG New Line Form'!$G$9:$EQ$105,MATCH(B17,'CFBG New Line Form'!$B$9:$B$105,0),MATCH(VLOOKUP($BH$11,MAPPING!$H$3:$J$131,3,0),'CFBG New Line Form'!$G$7:$EQ$7,0)),"")=0,"",IFERROR(INDEX('CFBG New Line Form'!$G$9:$EQ$105,MATCH(B17,'CFBG New Line Form'!$B$9:$B$105,0),MATCH(VLOOKUP($BH$11,MAPPING!$H$3:$J$131,3,0),'CFBG New Line Form'!$G$7:$EQ$7,0)),""))</f>
        <v/>
      </c>
      <c r="BI17" s="84" t="str">
        <f>IF(IFERROR(INDEX('CFBG New Line Form'!$G$9:$EQ$105,MATCH(B17,'CFBG New Line Form'!$B$9:$B$105,0),MATCH(VLOOKUP($BI$11,MAPPING!$H$3:$J$131,3,0),'CFBG New Line Form'!$G$7:$EQ$7,0)),"")=0,"",IFERROR(INDEX('CFBG New Line Form'!$G$9:$EQ$105,MATCH(B17,'CFBG New Line Form'!$B$9:$B$105,0),MATCH(VLOOKUP($BI$11,MAPPING!$H$3:$J$131,3,0),'CFBG New Line Form'!$G$7:$EQ$7,0)),""))</f>
        <v/>
      </c>
      <c r="BJ17" s="84" t="str">
        <f>IF(IFERROR(INDEX('CFBG New Line Form'!$G$9:$EQ$105,MATCH(B17,'CFBG New Line Form'!$B$9:$B$105,0),MATCH(VLOOKUP($BJ$11,MAPPING!$H$3:$J$131,3,0),'CFBG New Line Form'!$G$7:$EQ$7,0)),"")=0,"",IFERROR(INDEX('CFBG New Line Form'!$G$9:$EQ$105,MATCH(B17,'CFBG New Line Form'!$B$9:$B$105,0),MATCH(VLOOKUP($BJ$11,MAPPING!$H$3:$J$131,3,0),'CFBG New Line Form'!$G$7:$EQ$7,0)),""))</f>
        <v/>
      </c>
      <c r="BK17" s="84" t="str">
        <f>IF(IFERROR(INDEX('CFBG New Line Form'!$G$9:$EQ$105,MATCH(B17,'CFBG New Line Form'!$B$9:$B$105,0),MATCH(VLOOKUP($BK$11,MAPPING!$H$3:$J$131,3,0),'CFBG New Line Form'!$G$7:$EQ$7,0)),"")=0,"",IFERROR(INDEX('CFBG New Line Form'!$G$9:$EQ$105,MATCH(B17,'CFBG New Line Form'!$B$9:$B$105,0),MATCH(VLOOKUP($BK$11,MAPPING!$H$3:$J$131,3,0),'CFBG New Line Form'!$G$7:$EQ$7,0)),""))</f>
        <v/>
      </c>
      <c r="BL17" s="84" t="str">
        <f>IF(IFERROR(INDEX('CFBG New Line Form'!$G$9:$EQ$105,MATCH(B17,'CFBG New Line Form'!$B$9:$B$105,0),MATCH(VLOOKUP($BL$11,MAPPING!$H$3:$J$131,3,0),'CFBG New Line Form'!$G$7:$EQ$7,0)),"")=0,"",IFERROR(INDEX('CFBG New Line Form'!$G$9:$EQ$105,MATCH(B17,'CFBG New Line Form'!$B$9:$B$105,0),MATCH(VLOOKUP($BL$11,MAPPING!$H$3:$J$131,3,0),'CFBG New Line Form'!$G$7:$EQ$7,0)),""))</f>
        <v/>
      </c>
      <c r="BM17" s="84" t="str">
        <f>IF(IFERROR(INDEX('CFBG New Line Form'!$G$9:$EQ$105,MATCH(B17,'CFBG New Line Form'!$B$9:$B$105,0),MATCH(VLOOKUP($BM$11,MAPPING!$H$3:$J$131,3,0),'CFBG New Line Form'!$G$7:$EQ$7,0)),"")=0,"",IFERROR(INDEX('CFBG New Line Form'!$G$9:$EQ$105,MATCH(B17,'CFBG New Line Form'!$B$9:$B$105,0),MATCH(VLOOKUP($BM$11,MAPPING!$H$3:$J$131,3,0),'CFBG New Line Form'!$G$7:$EQ$7,0)),""))</f>
        <v/>
      </c>
      <c r="BN17" s="84" t="str">
        <f>IF(IFERROR(INDEX('CFBG New Line Form'!$G$9:$EQ$105,MATCH(B17,'CFBG New Line Form'!$B$9:$B$105,0),MATCH(VLOOKUP($BN$11,MAPPING!$H$3:$J$131,3,0),'CFBG New Line Form'!$G$7:$EQ$7,0)),"")=0,"",IFERROR(INDEX('CFBG New Line Form'!$G$9:$EQ$105,MATCH(B17,'CFBG New Line Form'!$B$9:$B$105,0),MATCH(VLOOKUP($BN$11,MAPPING!$H$3:$J$131,3,0),'CFBG New Line Form'!$G$7:$EQ$7,0)),""))</f>
        <v/>
      </c>
      <c r="BO17" s="84" t="str">
        <f>IF(IFERROR(INDEX('CFBG New Line Form'!$G$9:$EQ$105,MATCH(B17,'CFBG New Line Form'!$B$9:$B$105,0),MATCH(VLOOKUP($BO$11,MAPPING!$H$3:$J$131,3,0),'CFBG New Line Form'!$G$7:$EQ$7,0)),"")=0,"",IFERROR(INDEX('CFBG New Line Form'!$G$9:$EQ$105,MATCH(B17,'CFBG New Line Form'!$B$9:$B$105,0),MATCH(VLOOKUP($BO$11,MAPPING!$H$3:$J$131,3,0),'CFBG New Line Form'!$G$7:$EQ$7,0)),""))</f>
        <v/>
      </c>
      <c r="BP17" s="84" t="str">
        <f>IF(IFERROR(INDEX('CFBG New Line Form'!$G$9:$EQ$105,MATCH(B17,'CFBG New Line Form'!$B$9:$B$105,0),MATCH(VLOOKUP($BP$11,MAPPING!$H$3:$J$131,3,0),'CFBG New Line Form'!$G$7:$EQ$7,0)),"")=0,"",IFERROR(INDEX('CFBG New Line Form'!$G$9:$EQ$105,MATCH(B17,'CFBG New Line Form'!$B$9:$B$105,0),MATCH(VLOOKUP($BP$11,MAPPING!$H$3:$J$131,3,0),'CFBG New Line Form'!$G$7:$EQ$7,0)),""))</f>
        <v/>
      </c>
      <c r="BQ17" s="84" t="str">
        <f>IF(IFERROR(INDEX('CFBG New Line Form'!$G$9:$EQ$105,MATCH(B17,'CFBG New Line Form'!$B$9:$B$105,0),MATCH(VLOOKUP($BQ$11,MAPPING!$H$3:$J$131,3,0),'CFBG New Line Form'!$G$7:$EQ$7,0)),"")=0,"",IFERROR(INDEX('CFBG New Line Form'!$G$9:$EQ$105,MATCH(B17,'CFBG New Line Form'!$B$9:$B$105,0),MATCH(VLOOKUP($BQ$11,MAPPING!$H$3:$J$131,3,0),'CFBG New Line Form'!$G$7:$EQ$7,0)),""))</f>
        <v/>
      </c>
      <c r="BR17" s="84" t="str">
        <f>IF(IFERROR(INDEX('CFBG New Line Form'!$G$9:$EQ$105,MATCH(B17,'CFBG New Line Form'!$B$9:$B$105,0),MATCH(VLOOKUP($BR$11,MAPPING!$H$3:$J$131,3,0),'CFBG New Line Form'!$G$7:$EQ$7,0)),"")=0,"",IFERROR(INDEX('CFBG New Line Form'!$G$9:$EQ$105,MATCH(B17,'CFBG New Line Form'!$B$9:$B$105,0),MATCH(VLOOKUP($BR$11,MAPPING!$H$3:$J$131,3,0),'CFBG New Line Form'!$G$7:$EQ$7,0)),""))</f>
        <v/>
      </c>
      <c r="BS17" s="84" t="str">
        <f>IF(IFERROR(INDEX('CFBG New Line Form'!$G$9:$EQ$105,MATCH(B17,'CFBG New Line Form'!$B$9:$B$105,0),MATCH(VLOOKUP($BS$11,MAPPING!$H$3:$J$131,3,0),'CFBG New Line Form'!$G$7:$EQ$7,0)),"")=0,"",IFERROR(INDEX('CFBG New Line Form'!$G$9:$EQ$105,MATCH(B17,'CFBG New Line Form'!$B$9:$B$105,0),MATCH(VLOOKUP($BS$11,MAPPING!$H$3:$J$131,3,0),'CFBG New Line Form'!$G$7:$EQ$7,0)),""))</f>
        <v/>
      </c>
      <c r="BT17" s="84" t="str">
        <f>IF(IFERROR(INDEX('CFBG New Line Form'!$G$9:$EQ$105,MATCH(B17,'CFBG New Line Form'!$B$9:$B$105,0),MATCH(VLOOKUP($BT$11,MAPPING!$H$3:$J$131,3,0),'CFBG New Line Form'!$G$7:$EQ$7,0)),"")=0,"",IFERROR(INDEX('CFBG New Line Form'!$G$9:$EQ$105,MATCH(B17,'CFBG New Line Form'!$B$9:$B$105,0),MATCH(VLOOKUP($BT$11,MAPPING!$H$3:$J$131,3,0),'CFBG New Line Form'!$G$7:$EQ$7,0)),""))</f>
        <v/>
      </c>
      <c r="BU17" s="84" t="str">
        <f>IF(IFERROR(INDEX('CFBG New Line Form'!$G$9:$EQ$105,MATCH(B17,'CFBG New Line Form'!$B$9:$B$105,0),MATCH(VLOOKUP($BU$11,MAPPING!$H$3:$J$131,3,0),'CFBG New Line Form'!$G$7:$EQ$7,0)),"")=0,"",IFERROR(INDEX('CFBG New Line Form'!$G$9:$EQ$105,MATCH(B17,'CFBG New Line Form'!$B$9:$B$105,0),MATCH(VLOOKUP($BU$11,MAPPING!$H$3:$J$131,3,0),'CFBG New Line Form'!$G$7:$EQ$7,0)),""))</f>
        <v/>
      </c>
      <c r="BV17" s="84" t="str">
        <f>IF(IFERROR(INDEX('CFBG New Line Form'!$G$9:$EQ$105,MATCH(B17,'CFBG New Line Form'!$B$9:$B$105,0),MATCH(VLOOKUP($BV$11,MAPPING!$H$3:$J$131,3,0),'CFBG New Line Form'!$G$7:$EQ$7,0)),"")=0,"",IFERROR(INDEX('CFBG New Line Form'!$G$9:$EQ$105,MATCH(B17,'CFBG New Line Form'!$B$9:$B$105,0),MATCH(VLOOKUP($BV$11,MAPPING!$H$3:$J$131,3,0),'CFBG New Line Form'!$G$7:$EQ$7,0)),""))</f>
        <v/>
      </c>
      <c r="BW17" s="84" t="str">
        <f>IF(IFERROR(INDEX('CFBG New Line Form'!$G$9:$EQ$105,MATCH(B17,'CFBG New Line Form'!$B$9:$B$105,0),MATCH(VLOOKUP($BW$11,MAPPING!$H$3:$J$131,3,0),'CFBG New Line Form'!$G$7:$EQ$7,0)),"")=0,"",IFERROR(INDEX('CFBG New Line Form'!$G$9:$EQ$105,MATCH(B17,'CFBG New Line Form'!$B$9:$B$105,0),MATCH(VLOOKUP($BW$11,MAPPING!$H$3:$J$131,3,0),'CFBG New Line Form'!$G$7:$EQ$7,0)),""))</f>
        <v/>
      </c>
      <c r="BX17" s="84" t="str">
        <f>IF(IFERROR(INDEX('CFBG New Line Form'!$G$9:$EQ$105,MATCH(B17,'CFBG New Line Form'!$B$9:$B$105,0),MATCH(VLOOKUP($BX$11,MAPPING!$H$3:$J$131,3,0),'CFBG New Line Form'!$G$7:$EQ$7,0)),"")=0,"",IFERROR(INDEX('CFBG New Line Form'!$G$9:$EQ$105,MATCH(B17,'CFBG New Line Form'!$B$9:$B$105,0),MATCH(VLOOKUP($BX$11,MAPPING!$H$3:$J$131,3,0),'CFBG New Line Form'!$G$7:$EQ$7,0)),""))</f>
        <v/>
      </c>
      <c r="BY17" s="84" t="str">
        <f>IF(IFERROR(INDEX('CFBG New Line Form'!$G$9:$EQ$105,MATCH(B17,'CFBG New Line Form'!$B$9:$B$105,0),MATCH(VLOOKUP($BY$11,MAPPING!$H$3:$J$131,3,0),'CFBG New Line Form'!$G$7:$EQ$7,0)),"")=0,"",IFERROR(INDEX('CFBG New Line Form'!$G$9:$EQ$105,MATCH(B17,'CFBG New Line Form'!$B$9:$B$105,0),MATCH(VLOOKUP($BY$11,MAPPING!$H$3:$J$131,3,0),'CFBG New Line Form'!$G$7:$EQ$7,0)),""))</f>
        <v/>
      </c>
      <c r="BZ17" s="84" t="str">
        <f>IF(IFERROR(INDEX('CFBG New Line Form'!$G$9:$EQ$105,MATCH(B17,'CFBG New Line Form'!$B$9:$B$105,0),MATCH(VLOOKUP($BZ$11,MAPPING!$H$3:$J$131,3,0),'CFBG New Line Form'!$G$7:$EQ$7,0)),"")=0,"",IFERROR(INDEX('CFBG New Line Form'!$G$9:$EQ$105,MATCH(B17,'CFBG New Line Form'!$B$9:$B$105,0),MATCH(VLOOKUP($BZ$11,MAPPING!$H$3:$J$131,3,0),'CFBG New Line Form'!$G$7:$EQ$7,0)),""))</f>
        <v/>
      </c>
      <c r="CA17" s="84" t="str">
        <f>IF(IFERROR(INDEX('CFBG New Line Form'!$G$9:$EQ$105,MATCH(B17,'CFBG New Line Form'!$B$9:$B$105,0),MATCH(VLOOKUP($CA$11,MAPPING!$H$3:$J$131,3,0),'CFBG New Line Form'!$G$7:$EQ$7,0)),"")=0,"",IFERROR(INDEX('CFBG New Line Form'!$G$9:$EQ$105,MATCH(B17,'CFBG New Line Form'!$B$9:$B$105,0),MATCH(VLOOKUP($CA$11,MAPPING!$H$3:$J$131,3,0),'CFBG New Line Form'!$G$7:$EQ$7,0)),""))</f>
        <v/>
      </c>
      <c r="CB17" s="84" t="str">
        <f>IF(IFERROR(INDEX('CFBG New Line Form'!$G$9:$EQ$105,MATCH(B17,'CFBG New Line Form'!$B$9:$B$105,0),MATCH(VLOOKUP($CB$11,MAPPING!$H$3:$J$131,3,0),'CFBG New Line Form'!$G$7:$EQ$7,0)),"")=0,"",IFERROR(INDEX('CFBG New Line Form'!$G$9:$EQ$105,MATCH(B17,'CFBG New Line Form'!$B$9:$B$105,0),MATCH(VLOOKUP($CB$11,MAPPING!$H$3:$J$131,3,0),'CFBG New Line Form'!$G$7:$EQ$7,0)),""))</f>
        <v/>
      </c>
      <c r="CC17" s="84" t="str">
        <f>IF(IFERROR(INDEX('CFBG New Line Form'!$G$9:$EQ$105,MATCH(B17,'CFBG New Line Form'!$B$9:$B$105,0),MATCH(VLOOKUP($CC$11,MAPPING!$H$3:$J$131,3,0),'CFBG New Line Form'!$G$7:$EQ$7,0)),"")=0,"",IFERROR(INDEX('CFBG New Line Form'!$G$9:$EQ$105,MATCH(B17,'CFBG New Line Form'!$B$9:$B$105,0),MATCH(VLOOKUP($CC$11,MAPPING!$H$3:$J$131,3,0),'CFBG New Line Form'!$G$7:$EQ$7,0)),""))</f>
        <v/>
      </c>
      <c r="CD17" s="84" t="str">
        <f>IF(IFERROR(INDEX('CFBG New Line Form'!$G$9:$EQ$105,MATCH(B17,'CFBG New Line Form'!$B$9:$B$105,0),MATCH(VLOOKUP($CD$11,MAPPING!$H$3:$J$131,3,0),'CFBG New Line Form'!$G$7:$EQ$7,0)),"")=0,"",IFERROR(INDEX('CFBG New Line Form'!$G$9:$EQ$105,MATCH(B17,'CFBG New Line Form'!$B$9:$B$105,0),MATCH(VLOOKUP($CD$11,MAPPING!$H$3:$J$131,3,0),'CFBG New Line Form'!$G$7:$EQ$7,0)),""))</f>
        <v/>
      </c>
      <c r="CE17" s="84" t="str">
        <f>IF(IFERROR(INDEX('CFBG New Line Form'!$G$9:$EQ$105,MATCH(B17,'CFBG New Line Form'!$B$9:$B$105,0),MATCH(VLOOKUP($CE$11,MAPPING!$H$3:$J$131,3,0),'CFBG New Line Form'!$G$7:$EQ$7,0)),"")=0,"",IFERROR(INDEX('CFBG New Line Form'!$G$9:$EQ$105,MATCH(B17,'CFBG New Line Form'!$B$9:$B$105,0),MATCH(VLOOKUP($CE$11,MAPPING!$H$3:$J$131,3,0),'CFBG New Line Form'!$G$7:$EQ$7,0)),""))</f>
        <v/>
      </c>
      <c r="CF17" s="84" t="str">
        <f>IF(IFERROR(INDEX('CFBG New Line Form'!$G$9:$EQ$105,MATCH(B17,'CFBG New Line Form'!$B$9:$B$105,0),MATCH(VLOOKUP($CF$11,MAPPING!$H$3:$J$131,3,0),'CFBG New Line Form'!$G$7:$EQ$7,0)),"")=0,"",IFERROR(INDEX('CFBG New Line Form'!$G$9:$EQ$105,MATCH(B17,'CFBG New Line Form'!$B$9:$B$105,0),MATCH(VLOOKUP($CF$11,MAPPING!$H$3:$J$131,3,0),'CFBG New Line Form'!$G$7:$EQ$7,0)),""))</f>
        <v/>
      </c>
      <c r="CG17" s="84" t="str">
        <f>IF(IFERROR(INDEX('CFBG New Line Form'!$G$9:$EQ$105,MATCH(B17,'CFBG New Line Form'!$B$9:$B$105,0),MATCH(VLOOKUP($CG$11,MAPPING!$H$3:$J$131,3,0),'CFBG New Line Form'!$G$7:$EQ$7,0)),"")=0,"",IFERROR(INDEX('CFBG New Line Form'!$G$9:$EQ$105,MATCH(B17,'CFBG New Line Form'!$B$9:$B$105,0),MATCH(VLOOKUP($CG$11,MAPPING!$H$3:$J$131,3,0),'CFBG New Line Form'!$G$7:$EQ$7,0)),""))</f>
        <v/>
      </c>
      <c r="CH17" s="84" t="str">
        <f>IF(IFERROR(INDEX('CFBG New Line Form'!$G$9:$EQ$105,MATCH(B17,'CFBG New Line Form'!$B$9:$B$105,0),MATCH(VLOOKUP($CH$11,MAPPING!$H$3:$J$131,3,0),'CFBG New Line Form'!$G$7:$EQ$7,0)),"")=0,"",IFERROR(INDEX('CFBG New Line Form'!$G$9:$EQ$105,MATCH(B17,'CFBG New Line Form'!$B$9:$B$105,0),MATCH(VLOOKUP($CH$11,MAPPING!$H$3:$J$131,3,0),'CFBG New Line Form'!$G$7:$EQ$7,0)),""))</f>
        <v/>
      </c>
      <c r="CI17" s="84" t="str">
        <f>IF(IFERROR(INDEX('CFBG New Line Form'!$G$9:$EQ$105,MATCH(B17,'CFBG New Line Form'!$B$9:$B$105,0),MATCH(VLOOKUP($CI$11,MAPPING!$H$3:$J$131,3,0),'CFBG New Line Form'!$G$7:$EQ$7,0)),"")=0,"",IFERROR(INDEX('CFBG New Line Form'!$G$9:$EQ$105,MATCH(B17,'CFBG New Line Form'!$B$9:$B$105,0),MATCH(VLOOKUP($CI$11,MAPPING!$H$3:$J$131,3,0),'CFBG New Line Form'!$G$7:$EQ$7,0)),""))</f>
        <v/>
      </c>
      <c r="CJ17" s="84" t="str">
        <f>IF(IFERROR(INDEX('CFBG New Line Form'!$G$9:$EQ$105,MATCH(B17,'CFBG New Line Form'!$B$9:$B$105,0),MATCH(VLOOKUP($CJ$11,MAPPING!$H$3:$J$131,3,0),'CFBG New Line Form'!$G$7:$EQ$7,0)),"")=0,"",IFERROR(INDEX('CFBG New Line Form'!$G$9:$EQ$105,MATCH(B17,'CFBG New Line Form'!$B$9:$B$105,0),MATCH(VLOOKUP($CJ$11,MAPPING!$H$3:$J$131,3,0),'CFBG New Line Form'!$G$7:$EQ$7,0)),""))</f>
        <v/>
      </c>
      <c r="CK17" s="84" t="str">
        <f>IF(IFERROR(INDEX('CFBG New Line Form'!$G$9:$EQ$105,MATCH(B17,'CFBG New Line Form'!$B$9:$B$105,0),MATCH(VLOOKUP($CK$11,MAPPING!$H$3:$J$131,3,0),'CFBG New Line Form'!$G$7:$EQ$7,0)),"")=0,"",IFERROR(INDEX('CFBG New Line Form'!$G$9:$EQ$105,MATCH(B17,'CFBG New Line Form'!$B$9:$B$105,0),MATCH(VLOOKUP($CK$11,MAPPING!$H$3:$J$131,3,0),'CFBG New Line Form'!$G$7:$EQ$7,0)),""))</f>
        <v/>
      </c>
      <c r="CL17" s="84" t="str">
        <f>IF(IFERROR(INDEX('CFBG New Line Form'!$G$9:$EQ$105,MATCH(B17,'CFBG New Line Form'!$B$9:$B$105,0),MATCH(VLOOKUP($CL$11,MAPPING!$H$3:$J$131,3,0),'CFBG New Line Form'!$G$7:$EQ$7,0)),"")=0,"",IFERROR(INDEX('CFBG New Line Form'!$G$9:$EQ$105,MATCH(B17,'CFBG New Line Form'!$B$9:$B$105,0),MATCH(VLOOKUP($CL$11,MAPPING!$H$3:$J$131,3,0),'CFBG New Line Form'!$G$7:$EQ$7,0)),""))</f>
        <v/>
      </c>
      <c r="CM17" s="84" t="str">
        <f>IF(IFERROR(INDEX('CFBG New Line Form'!$G$9:$EQ$105,MATCH(B17,'CFBG New Line Form'!$B$9:$B$105,0),MATCH(VLOOKUP($CM$11,MAPPING!$H$3:$J$131,3,0),'CFBG New Line Form'!$G$7:$EQ$7,0)),"")=0,"",IFERROR(INDEX('CFBG New Line Form'!$G$9:$EQ$105,MATCH(B17,'CFBG New Line Form'!$B$9:$B$105,0),MATCH(VLOOKUP($CM$11,MAPPING!$H$3:$J$131,3,0),'CFBG New Line Form'!$G$7:$EQ$7,0)),""))</f>
        <v/>
      </c>
      <c r="CN17" s="84" t="str">
        <f>IF(IFERROR(INDEX('CFBG New Line Form'!$G$9:$EQ$105,MATCH(B17,'CFBG New Line Form'!$B$9:$B$105,0),MATCH(VLOOKUP($CN$11,MAPPING!$H$3:$J$131,3,0),'CFBG New Line Form'!$G$7:$EQ$7,0)),"")=0,"",IFERROR(INDEX('CFBG New Line Form'!$G$9:$EQ$105,MATCH(B17,'CFBG New Line Form'!$B$9:$B$105,0),MATCH(VLOOKUP($CN$11,MAPPING!$H$3:$J$131,3,0),'CFBG New Line Form'!$G$7:$EQ$7,0)),""))</f>
        <v/>
      </c>
      <c r="CO17" s="84" t="str">
        <f>IF(IFERROR(INDEX('CFBG New Line Form'!$G$9:$EQ$105,MATCH(B17,'CFBG New Line Form'!$B$9:$B$105,0),MATCH(VLOOKUP($CO$11,MAPPING!$H$3:$J$131,3,0),'CFBG New Line Form'!$G$7:$EQ$7,0)),"")=0,"",IFERROR(INDEX('CFBG New Line Form'!$G$9:$EQ$105,MATCH(B17,'CFBG New Line Form'!$B$9:$B$105,0),MATCH(VLOOKUP($CO$11,MAPPING!$H$3:$J$131,3,0),'CFBG New Line Form'!$G$7:$EQ$7,0)),""))</f>
        <v/>
      </c>
      <c r="CP17" s="84" t="str">
        <f>IF(IFERROR(INDEX('CFBG New Line Form'!$G$9:$EQ$105,MATCH(B17,'CFBG New Line Form'!$B$9:$B$105,0),MATCH(VLOOKUP($CP$11,MAPPING!$H$3:$J$131,3,0),'CFBG New Line Form'!$G$7:$EQ$7,0)),"")=0,"",IFERROR(INDEX('CFBG New Line Form'!$G$9:$EQ$105,MATCH(B17,'CFBG New Line Form'!$B$9:$B$105,0),MATCH(VLOOKUP($CP$11,MAPPING!$H$3:$J$131,3,0),'CFBG New Line Form'!$G$7:$EQ$7,0)),""))</f>
        <v/>
      </c>
      <c r="CQ17" s="84" t="str">
        <f>IF(IFERROR(INDEX('CFBG New Line Form'!$G$9:$EQ$105,MATCH(B17,'CFBG New Line Form'!$B$9:$B$105,0),MATCH(VLOOKUP($CQ$11,MAPPING!$H$3:$J$131,3,0),'CFBG New Line Form'!$G$7:$EQ$7,0)),"")=0,"",IFERROR(INDEX('CFBG New Line Form'!$G$9:$EQ$105,MATCH(B17,'CFBG New Line Form'!$B$9:$B$105,0),MATCH(VLOOKUP($CQ$11,MAPPING!$H$3:$J$131,3,0),'CFBG New Line Form'!$G$7:$EQ$7,0)),""))</f>
        <v/>
      </c>
      <c r="CR17" s="84"/>
      <c r="CS17" s="84"/>
      <c r="CT17" s="84"/>
    </row>
    <row r="18" spans="1:98" s="55" customFormat="1">
      <c r="A18" s="84" t="str">
        <f>IF(
IFERROR(INDEX('CFBG New Line Form'!$G$9:$EQ$105,MATCH(B18,'CFBG New Line Form'!$B$9:$B$105,0),MATCH(VLOOKUP($A$11,MAPPING!$H$3:$J$131,3,0),'CFBG New Line Form'!$G$7:$EQ$7,0)),"")=0,"", IFERROR(INDEX('CFBG New Line Form'!$G$9:$EQ$105,MATCH(B18,'CFBG New Line Form'!$B$9:$B$105,0),MATCH(VLOOKUP($A$11,MAPPING!$H$3:$J$131,3,0),'CFBG New Line Form'!$G$7:$EQ$7,0)),""))</f>
        <v/>
      </c>
      <c r="B18" s="84"/>
      <c r="C18" s="84" t="str">
        <f>IF(
IFERROR(INDEX('CFBG New Line Form'!$G$9:$EQ$105,MATCH(B18,'CFBG New Line Form'!$B$9:$B$105,0),MATCH(VLOOKUP($C$11,MAPPING!$H$3:$J$131,3,0),'CFBG New Line Form'!$G$7:$EQ$7,0)),"")=0,"", IFERROR(INDEX('CFBG New Line Form'!$G$9:$EQ$105,MATCH(B18,'CFBG New Line Form'!$B$9:$B$105,0),MATCH(VLOOKUP($C$11,MAPPING!$H$3:$J$131,3,0),'CFBG New Line Form'!$G$7:$EQ$7,0)),""))</f>
        <v/>
      </c>
      <c r="D18" s="84" t="str">
        <f>IF(
IFERROR(INDEX('CFBG New Line Form'!$G$9:$EQ$105,MATCH(B18,'CFBG New Line Form'!$B$9:$B$105,0),MATCH(VLOOKUP($D$11,MAPPING!$H$3:$J$131,3,0),'CFBG New Line Form'!$G$7:$EQ$7,0)),"")=0,"", IFERROR(INDEX('CFBG New Line Form'!$G$9:$EQ$105,MATCH(B18,'CFBG New Line Form'!$B$9:$B$105,0),MATCH(VLOOKUP($D$11,MAPPING!$H$3:$J$131,3,0),'CFBG New Line Form'!$G$7:$EQ$7,0)),""))</f>
        <v/>
      </c>
      <c r="E18" s="84" t="str">
        <f>IF(IFERROR(INDEX('CFBG New Line Form'!$G$9:$EQ$105,MATCH(B18,'CFBG New Line Form'!$B$9:$B$105,0),MATCH(VLOOKUP($E$11,MAPPING!$H$3:$J$131,3,0),'CFBG New Line Form'!$G$7:$EQ$7,0)),"")=0,"",IFERROR(INDEX('CFBG New Line Form'!$G$9:$EQ$105,MATCH(B18,'CFBG New Line Form'!$B$9:$B$105,0),MATCH(VLOOKUP($E$11,MAPPING!$H$3:$J$131,3,0),'CFBG New Line Form'!$G$7:$EQ$7,0)),""))</f>
        <v/>
      </c>
      <c r="F18" s="84" t="str">
        <f>IF(IFERROR(INDEX('CFBG New Line Form'!$G$9:$EQ$105,MATCH(B18,'CFBG New Line Form'!$B$9:$B$105,0),MATCH(VLOOKUP($F$11,MAPPING!$H$3:$J$131,3,0),'CFBG New Line Form'!$G$7:$EQ$7,0)),"")=0,"",IFERROR(INDEX('CFBG New Line Form'!$G$9:$EQ$105,MATCH(B18,'CFBG New Line Form'!$B$9:$B$105,0),MATCH(VLOOKUP($F$11,MAPPING!$H$3:$J$131,3,0),'CFBG New Line Form'!$G$7:$EQ$7,0)),""))</f>
        <v/>
      </c>
      <c r="G18" s="130" t="str">
        <f>IF(IFERROR(INDEX('CFBG New Line Form'!$G$9:$EQ$105,MATCH(B18,'CFBG New Line Form'!$B$9:$B$105,0),MATCH(VLOOKUP($G$11,MAPPING!$H$3:$J$131,3,0),'CFBG New Line Form'!$G$7:$EQ$7,0)),"")=0,"",IFERROR(INDEX('CFBG New Line Form'!$G$9:$EQ$105,MATCH(B18,'CFBG New Line Form'!$B$9:$B$105,0),MATCH(VLOOKUP($G$11,MAPPING!$H$3:$J$131,3,0),'CFBG New Line Form'!$G$7:$EQ$7,0)),""))</f>
        <v/>
      </c>
      <c r="H18" s="160" t="str">
        <f>IF(IFERROR(INDEX('CFBG New Line Form'!$G$9:$EQ$105,MATCH(B18,'CFBG New Line Form'!$B$9:$B$105,0),MATCH(VLOOKUP($H$11,MAPPING!$H$3:$J$131,3,0),'CFBG New Line Form'!$G$7:$EQ$7,0)),"")=0,"",IFERROR(INDEX('CFBG New Line Form'!$G$9:$EQ$105,MATCH(B18,'CFBG New Line Form'!$B$9:$B$105,0),MATCH(VLOOKUP($H$11,MAPPING!$H$3:$J$131,3,0),'CFBG New Line Form'!$G$7:$EQ$7,0)),""))</f>
        <v/>
      </c>
      <c r="I18" s="161" t="str">
        <f>IF(IFERROR(INDEX('CFBG New Line Form'!$G$9:$EQ$105,MATCH(B18,'CFBG New Line Form'!$B$9:$B$105,0),MATCH(VLOOKUP($I$11,MAPPING!$H$3:$J$131,3,0),'CFBG New Line Form'!$G$7:$EQ$7,0)),"")=0,"",IFERROR(INDEX('CFBG New Line Form'!$G$9:$EQ$105,MATCH(B18,'CFBG New Line Form'!$B$9:$B$105,0),MATCH(VLOOKUP($I$11,MAPPING!$H$3:$J$131,3,0),'CFBG New Line Form'!$G$7:$EQ$7,0)),""))</f>
        <v/>
      </c>
      <c r="J18" s="84" t="str">
        <f>IF(IFERROR(INDEX('CFBG New Line Form'!$G$9:$EQ$105,MATCH(B18,'CFBG New Line Form'!$B$9:$B$105,0),MATCH(VLOOKUP($J$11,MAPPING!$H$3:$J$131,3,0),'CFBG New Line Form'!$G$7:$EQ$7,0)),"")=0,"",IFERROR(INDEX('CFBG New Line Form'!$G$9:$EQ$105,MATCH(B18,'CFBG New Line Form'!$B$9:$B$105,0),MATCH(VLOOKUP($J$11,MAPPING!$H$3:$J$131,3,0),'CFBG New Line Form'!$G$7:$EQ$7,0)),""))</f>
        <v/>
      </c>
      <c r="K18" s="84" t="e">
        <v>#N/A</v>
      </c>
      <c r="L18" s="84" t="e">
        <v>#N/A</v>
      </c>
      <c r="M18" s="84" t="e">
        <v>#N/A</v>
      </c>
      <c r="N18" s="84" t="e">
        <v>#N/A</v>
      </c>
      <c r="O18" s="84" t="e">
        <v>#N/A</v>
      </c>
      <c r="P18" s="84" t="e">
        <v>#N/A</v>
      </c>
      <c r="Q18" s="84" t="e">
        <v>#N/A</v>
      </c>
      <c r="R18" s="162" t="str">
        <f>IF(IFERROR(INDEX('CFBG New Line Form'!$G$9:$EQ$105,MATCH(B18,'CFBG New Line Form'!$B$9:$B$105,0),MATCH(VLOOKUP($R$11,MAPPING!$H$3:$J$131,3,0),'CFBG New Line Form'!$G$7:$EQ$7,0)),"")=0,"",IFERROR(INDEX('CFBG New Line Form'!$G$9:$EQ$105,MATCH(B18,'CFBG New Line Form'!$B$9:$B$105,0),MATCH(VLOOKUP($R$11,MAPPING!$H$3:$J$131,3,0),'CFBG New Line Form'!$G$7:$EQ$7,0)),""))</f>
        <v/>
      </c>
      <c r="S18" s="84" t="str">
        <f>IF(IFERROR(INDEX('CFBG New Line Form'!$G$9:$EQ$105,MATCH(B18,'CFBG New Line Form'!$B$9:$B$105,0),MATCH(VLOOKUP($S$11,MAPPING!$H$3:$J$131,3,0),'CFBG New Line Form'!$G$7:$EQ$7,0)),"")=0,"",IFERROR(INDEX('CFBG New Line Form'!$G$9:$EQ$105,MATCH(B18,'CFBG New Line Form'!$B$9:$B$105,0),MATCH(VLOOKUP($S$11,MAPPING!$H$3:$J$131,3,0),'CFBG New Line Form'!$G$7:$EQ$7,0)),""))</f>
        <v/>
      </c>
      <c r="T18" s="84" t="e">
        <v>#N/A</v>
      </c>
      <c r="U18" s="84" t="e">
        <v>#N/A</v>
      </c>
      <c r="V18" s="84" t="e">
        <v>#N/A</v>
      </c>
      <c r="W18" s="84" t="e">
        <v>#N/A</v>
      </c>
      <c r="X18" s="84" t="e">
        <v>#N/A</v>
      </c>
      <c r="Y18" s="84" t="e">
        <v>#N/A</v>
      </c>
      <c r="Z18" s="84" t="e">
        <v>#N/A</v>
      </c>
      <c r="AA18" s="84" t="e">
        <v>#N/A</v>
      </c>
      <c r="AB18" s="84" t="e">
        <v>#N/A</v>
      </c>
      <c r="AC18" s="84" t="e">
        <v>#N/A</v>
      </c>
      <c r="AD18" s="84" t="e">
        <v>#N/A</v>
      </c>
      <c r="AE18" s="160" t="str">
        <f>IF(IFERROR(INDEX('CFBG New Line Form'!$G$9:$EQ$105,MATCH(B18,'CFBG New Line Form'!$B$9:$B$105,0),MATCH(VLOOKUP($AE$11,MAPPING!$H$3:$J$131,3,0),'CFBG New Line Form'!$G$7:$EQ$7,0)),"")=0,"",IFERROR(INDEX('CFBG New Line Form'!$G$9:$EQ$105,MATCH(B18,'CFBG New Line Form'!$B$9:$B$105,0),MATCH(VLOOKUP($AE$11,MAPPING!$H$3:$J$131,3,0),'CFBG New Line Form'!$G$7:$EQ$7,0)),""))</f>
        <v/>
      </c>
      <c r="AF18" s="84" t="e">
        <v>#N/A</v>
      </c>
      <c r="AG18" s="84" t="e">
        <v>#N/A</v>
      </c>
      <c r="AH18" s="84" t="str">
        <f>IF(IFERROR(INDEX('CFBG New Line Form'!$G$9:$EQ$105,MATCH(B18,'CFBG New Line Form'!$B$9:$B$105,0),MATCH(VLOOKUP($AH$11,MAPPING!$H$3:$J$131,3,0),'CFBG New Line Form'!$G$7:$EQ$7,0)),"")=0,"",IFERROR(INDEX('CFBG New Line Form'!$G$9:$EQ$105,MATCH(B18,'CFBG New Line Form'!$B$9:$B$105,0),MATCH(VLOOKUP($AH$11,MAPPING!$H$3:$J$131,3,0),'CFBG New Line Form'!$G$7:$EQ$7,0)),""))</f>
        <v/>
      </c>
      <c r="AI18" s="84" t="str">
        <f>IF(IFERROR(INDEX('CFBG New Line Form'!$G$9:$EQ$105,MATCH(B18,'CFBG New Line Form'!$B$9:$B$105,0),MATCH(VLOOKUP($AI$11,MAPPING!$H$3:$J$131,3,0),'CFBG New Line Form'!$G$7:$EQ$7,0)),"")=0,"",IFERROR(INDEX('CFBG New Line Form'!$G$9:$EQ$105,MATCH(B18,'CFBG New Line Form'!$B$9:$B$105,0),MATCH(VLOOKUP($AI$11,MAPPING!$H$3:$J$131,3,0),'CFBG New Line Form'!$G$7:$EQ$7,0)),""))</f>
        <v/>
      </c>
      <c r="AJ18" s="84" t="str">
        <f>IF(IFERROR(INDEX('CFBG New Line Form'!$G$9:$EQ$105,MATCH(B18,'CFBG New Line Form'!$B$9:$B$105,0),MATCH(VLOOKUP($AJ$11,MAPPING!$H$3:$J$131,3,0),'CFBG New Line Form'!$G$7:$EQ$7,0)),"")=0,"",IFERROR(INDEX('CFBG New Line Form'!$G$9:$EQ$105,MATCH(B18,'CFBG New Line Form'!$B$9:$B$105,0),MATCH(VLOOKUP($AJ$11,MAPPING!$H$3:$J$131,3,0),'CFBG New Line Form'!$G$7:$EQ$7,0)),""))</f>
        <v/>
      </c>
      <c r="AK18" s="84" t="str">
        <f>IF(IFERROR(INDEX('CFBG New Line Form'!$G$9:$EQ$105,MATCH(B18,'CFBG New Line Form'!$B$9:$B$105,0),MATCH(VLOOKUP($AK$11,MAPPING!$H$3:$J$131,3,0),'CFBG New Line Form'!$G$7:$EQ$7,0)),"")=0,"",IFERROR(INDEX('CFBG New Line Form'!$G$9:$EQ$105,MATCH(B18,'CFBG New Line Form'!$B$9:$B$105,0),MATCH(VLOOKUP($AK$11,MAPPING!$H$3:$J$131,3,0),'CFBG New Line Form'!$G$7:$EQ$7,0)),""))</f>
        <v/>
      </c>
      <c r="AL18" s="84" t="str">
        <f>IF(IFERROR(INDEX('CFBG New Line Form'!$G$9:$EQ$105,MATCH(B18,'CFBG New Line Form'!$B$9:$B$105,0),MATCH(VLOOKUP($AL$11,MAPPING!$H$3:$J$131,3,0),'CFBG New Line Form'!$G$7:$EQ$7,0)),"")=0,"",IFERROR(INDEX('CFBG New Line Form'!$G$9:$EQ$105,MATCH(B18,'CFBG New Line Form'!$B$9:$B$105,0),MATCH(VLOOKUP($AL$11,MAPPING!$H$3:$J$131,3,0),'CFBG New Line Form'!$G$7:$EQ$7,0)),""))</f>
        <v/>
      </c>
      <c r="AM18" s="84" t="str">
        <f>IF(IFERROR(INDEX('CFBG New Line Form'!$G$9:$EQ$105,MATCH(B18,'CFBG New Line Form'!$B$9:$B$105,0),MATCH(VLOOKUP($AM$11,MAPPING!$H$3:$J$131,3,0),'CFBG New Line Form'!$G$7:$EQ$7,0)),"")=0,"",IFERROR(INDEX('CFBG New Line Form'!$G$9:$EQ$105,MATCH(B18,'CFBG New Line Form'!$B$9:$B$105,0),MATCH(VLOOKUP($AM$11,MAPPING!$H$3:$J$131,3,0),'CFBG New Line Form'!$G$7:$EQ$7,0)),""))</f>
        <v/>
      </c>
      <c r="AN18" s="84" t="str">
        <f>IF(IFERROR(INDEX('CFBG New Line Form'!$G$9:$EQ$105,MATCH(B18,'CFBG New Line Form'!$B$9:$B$105,0),MATCH(VLOOKUP($AN$11,MAPPING!$H$3:$J$131,3,0),'CFBG New Line Form'!$G$7:$EQ$7,0)),"")=0,"",IFERROR(INDEX('CFBG New Line Form'!$G$9:$EQ$105,MATCH(B18,'CFBG New Line Form'!$B$9:$B$105,0),MATCH(VLOOKUP($AN$11,MAPPING!$H$3:$J$131,3,0),'CFBG New Line Form'!$G$7:$EQ$7,0)),""))</f>
        <v/>
      </c>
      <c r="AO18" s="84" t="str">
        <f>IF(IFERROR(INDEX('CFBG New Line Form'!$G$9:$EQ$105,MATCH(B18,'CFBG New Line Form'!$B$9:$B$105,0),MATCH(VLOOKUP($AO$11,MAPPING!$H$3:$J$131,3,0),'CFBG New Line Form'!$G$7:$EQ$7,0)),"")=0,"",IFERROR(INDEX('CFBG New Line Form'!$G$9:$EQ$105,MATCH(B18,'CFBG New Line Form'!$B$9:$B$105,0),MATCH(VLOOKUP($AO$11,MAPPING!$H$3:$J$131,3,0),'CFBG New Line Form'!$G$7:$EQ$7,0)),""))</f>
        <v/>
      </c>
      <c r="AP18" s="84" t="str">
        <f>IF(IFERROR(INDEX('CFBG New Line Form'!$G$9:$EQ$105,MATCH(B18,'CFBG New Line Form'!$B$9:$B$105,0),MATCH(VLOOKUP($AP$11,MAPPING!$H$3:$J$131,3,0),'CFBG New Line Form'!$G$7:$EQ$7,0)),"")=0,"",IFERROR(INDEX('CFBG New Line Form'!$G$9:$EQ$105,MATCH(B18,'CFBG New Line Form'!$B$9:$B$105,0),MATCH(VLOOKUP($AP$11,MAPPING!$H$3:$J$131,3,0),'CFBG New Line Form'!$G$7:$EQ$7,0)),""))</f>
        <v/>
      </c>
      <c r="AQ18" s="84" t="str">
        <f>IF(IFERROR(INDEX('CFBG New Line Form'!$G$9:$EQ$105,MATCH(B18,'CFBG New Line Form'!$B$9:$B$105,0),MATCH(VLOOKUP($AQ$11,MAPPING!$H$3:$J$131,3,0),'CFBG New Line Form'!$G$7:$EQ$7,0)),"")=0,"",IFERROR(INDEX('CFBG New Line Form'!$G$9:$EQ$105,MATCH(B18,'CFBG New Line Form'!$B$9:$B$105,0),MATCH(VLOOKUP($AQ$11,MAPPING!$H$3:$J$131,3,0),'CFBG New Line Form'!$G$7:$EQ$7,0)),""))</f>
        <v/>
      </c>
      <c r="AR18" s="84" t="str">
        <f>IF(IFERROR(INDEX('CFBG New Line Form'!$G$9:$EQ$105,MATCH(B18,'CFBG New Line Form'!$B$9:$B$105,0),MATCH(VLOOKUP($AR$11,MAPPING!$H$3:$J$131,3,0),'CFBG New Line Form'!$G$7:$EQ$7,0)),"")=0,"",IFERROR(INDEX('CFBG New Line Form'!$G$9:$EQ$105,MATCH(B18,'CFBG New Line Form'!$B$9:$B$105,0),MATCH(VLOOKUP($AR$11,MAPPING!$H$3:$J$131,3,0),'CFBG New Line Form'!$G$7:$EQ$7,0)),""))</f>
        <v/>
      </c>
      <c r="AS18" s="84" t="str">
        <f>IF(IFERROR(INDEX('CFBG New Line Form'!$G$9:$EQ$105,MATCH(B18,'CFBG New Line Form'!$B$9:$B$105,0),MATCH(VLOOKUP($AS$11,MAPPING!$H$3:$J$131,3,0),'CFBG New Line Form'!$G$7:$EQ$7,0)),"")=0,"",IFERROR(INDEX('CFBG New Line Form'!$G$9:$EQ$105,MATCH(B18,'CFBG New Line Form'!$B$9:$B$105,0),MATCH(VLOOKUP($AS$11,MAPPING!$H$3:$J$131,3,0),'CFBG New Line Form'!$G$7:$EQ$7,0)),""))</f>
        <v/>
      </c>
      <c r="AT18" s="84" t="str">
        <f>IF(IFERROR(INDEX('CFBG New Line Form'!$G$9:$EQ$105,MATCH(B18,'CFBG New Line Form'!$B$9:$B$105,0),MATCH(VLOOKUP($AT$11,MAPPING!$H$3:$J$131,3,0),'CFBG New Line Form'!$G$7:$EQ$7,0)),"")=0,"",IFERROR(INDEX('CFBG New Line Form'!$G$9:$EQ$105,MATCH(B18,'CFBG New Line Form'!$B$9:$B$105,0),MATCH(VLOOKUP($AT$11,MAPPING!$H$3:$J$131,3,0),'CFBG New Line Form'!$G$7:$EQ$7,0)),""))</f>
        <v/>
      </c>
      <c r="AU18" s="84" t="str">
        <f>IF(IFERROR(INDEX('CFBG New Line Form'!$G$9:$EQ$105,MATCH(B18,'CFBG New Line Form'!$B$9:$B$105,0),MATCH(VLOOKUP($AU$11,MAPPING!$H$3:$J$131,3,0),'CFBG New Line Form'!$G$7:$EQ$7,0)),"")=0,"",IFERROR(INDEX('CFBG New Line Form'!$G$9:$EQ$105,MATCH(B18,'CFBG New Line Form'!$B$9:$B$105,0),MATCH(VLOOKUP($AU$11,MAPPING!$H$3:$J$131,3,0),'CFBG New Line Form'!$G$7:$EQ$7,0)),""))</f>
        <v/>
      </c>
      <c r="AV18" s="84" t="str">
        <f>IF(IFERROR(INDEX('CFBG New Line Form'!$G$9:$EQ$105,MATCH(B18,'CFBG New Line Form'!$B$9:$B$105,0),MATCH(VLOOKUP($AV$11,MAPPING!$H$3:$J$131,3,0),'CFBG New Line Form'!$G$7:$EQ$7,0)),"")=0,"",IFERROR(INDEX('CFBG New Line Form'!$G$9:$EQ$105,MATCH(B18,'CFBG New Line Form'!$B$9:$B$105,0),MATCH(VLOOKUP($AV$11,MAPPING!$H$3:$J$131,3,0),'CFBG New Line Form'!$G$7:$EQ$7,0)),""))</f>
        <v/>
      </c>
      <c r="AW18" s="84" t="str">
        <f>IF(IFERROR(INDEX('CFBG New Line Form'!$G$9:$EQ$105,MATCH(B18,'CFBG New Line Form'!$B$9:$B$105,0),MATCH(VLOOKUP($AW$11,MAPPING!$H$3:$J$131,3,0),'CFBG New Line Form'!$G$7:$EQ$7,0)),"")=0,"",IFERROR(INDEX('CFBG New Line Form'!$G$9:$EQ$105,MATCH(B18,'CFBG New Line Form'!$B$9:$B$105,0),MATCH(VLOOKUP($AW$11,MAPPING!$H$3:$J$131,3,0),'CFBG New Line Form'!$G$7:$EQ$7,0)),""))</f>
        <v/>
      </c>
      <c r="AX18" s="84" t="str">
        <f>IF(IFERROR(INDEX('CFBG New Line Form'!$G$9:$EQ$105,MATCH(B18,'CFBG New Line Form'!$B$9:$B$105,0),MATCH(VLOOKUP($AX$11,MAPPING!$H$3:$J$131,3,0),'CFBG New Line Form'!$G$7:$EQ$7,0)),"")=0,"",IFERROR(INDEX('CFBG New Line Form'!$G$9:$EQ$105,MATCH(B18,'CFBG New Line Form'!$B$9:$B$105,0),MATCH(VLOOKUP($AX$11,MAPPING!$H$3:$J$131,3,0),'CFBG New Line Form'!$G$7:$EQ$7,0)),""))</f>
        <v/>
      </c>
      <c r="AY18" s="84" t="str">
        <f>IF(IFERROR(INDEX('CFBG New Line Form'!$G$9:$EQ$105,MATCH(B18,'CFBG New Line Form'!$B$9:$B$105,0),MATCH(VLOOKUP($AY$11,MAPPING!$H$3:$J$131,3,0),'CFBG New Line Form'!$G$7:$EQ$7,0)),"")=0,"",IFERROR(INDEX('CFBG New Line Form'!$G$9:$EQ$105,MATCH(B18,'CFBG New Line Form'!$B$9:$B$105,0),MATCH(VLOOKUP($AY$11,MAPPING!$H$3:$J$131,3,0),'CFBG New Line Form'!$G$7:$EQ$7,0)),""))</f>
        <v/>
      </c>
      <c r="AZ18" s="84" t="str">
        <f>IF(IFERROR(INDEX('CFBG New Line Form'!$G$9:$EQ$105,MATCH(B18,'CFBG New Line Form'!$B$9:$B$105,0),MATCH(VLOOKUP($AZ$11,MAPPING!$H$3:$J$131,3,0),'CFBG New Line Form'!$G$7:$EQ$7,0)),"")=0,"",IFERROR(INDEX('CFBG New Line Form'!$G$9:$EQ$105,MATCH(B18,'CFBG New Line Form'!$B$9:$B$105,0),MATCH(VLOOKUP($AZ$11,MAPPING!$H$3:$J$131,3,0),'CFBG New Line Form'!$G$7:$EQ$7,0)),""))</f>
        <v/>
      </c>
      <c r="BA18" s="84" t="str">
        <f>IF(IFERROR(INDEX('CFBG New Line Form'!$G$9:$EQ$105,MATCH(B18,'CFBG New Line Form'!$B$9:$B$105,0),MATCH(VLOOKUP($BA$11,MAPPING!$H$3:$J$131,3,0),'CFBG New Line Form'!$G$7:$EQ$7,0)),"")=0,"",IFERROR(INDEX('CFBG New Line Form'!$G$9:$EQ$105,MATCH(B18,'CFBG New Line Form'!$B$9:$B$105,0),MATCH(VLOOKUP($BA$11,MAPPING!$H$3:$J$131,3,0),'CFBG New Line Form'!$G$7:$EQ$7,0)),""))</f>
        <v/>
      </c>
      <c r="BB18" s="84" t="str">
        <f>IF(IFERROR(INDEX('CFBG New Line Form'!$G$9:$EQ$105,MATCH(B18,'CFBG New Line Form'!$B$9:$B$105,0),MATCH(VLOOKUP($BB$11,MAPPING!$H$3:$J$131,3,0),'CFBG New Line Form'!$G$7:$EQ$7,0)),"")=0,"",IFERROR(INDEX('CFBG New Line Form'!$G$9:$EQ$105,MATCH(B18,'CFBG New Line Form'!$B$9:$B$105,0),MATCH(VLOOKUP($BB$11,MAPPING!$H$3:$J$131,3,0),'CFBG New Line Form'!$G$7:$EQ$7,0)),""))</f>
        <v/>
      </c>
      <c r="BC18" s="84" t="str">
        <f>IF(IFERROR(INDEX('CFBG New Line Form'!$G$9:$EQ$105,MATCH(B18,'CFBG New Line Form'!$B$9:$B$105,0),MATCH(VLOOKUP($BC$11,MAPPING!$H$3:$J$131,3,0),'CFBG New Line Form'!$G$7:$EQ$7,0)),"")=0,"",IFERROR(INDEX('CFBG New Line Form'!$G$9:$EQ$105,MATCH(B18,'CFBG New Line Form'!$B$9:$B$105,0),MATCH(VLOOKUP($BC$11,MAPPING!$H$3:$J$131,3,0),'CFBG New Line Form'!$G$7:$EQ$7,0)),""))</f>
        <v/>
      </c>
      <c r="BD18" s="84" t="str">
        <f>IF(IFERROR(INDEX('CFBG New Line Form'!$G$9:$EQ$105,MATCH(B18,'CFBG New Line Form'!$B$9:$B$105,0),MATCH(VLOOKUP($BD$11,MAPPING!$H$3:$J$131,3,0),'CFBG New Line Form'!$G$7:$EQ$7,0)),"")=0,"",IFERROR(INDEX('CFBG New Line Form'!$G$9:$EQ$105,MATCH(B18,'CFBG New Line Form'!$B$9:$B$105,0),MATCH(VLOOKUP($BD$11,MAPPING!$H$3:$J$131,3,0),'CFBG New Line Form'!$G$7:$EQ$7,0)),""))</f>
        <v/>
      </c>
      <c r="BE18" s="84" t="str">
        <f>IF(IFERROR(INDEX('CFBG New Line Form'!$G$9:$EQ$105,MATCH(B18,'CFBG New Line Form'!$B$9:$B$105,0),MATCH(VLOOKUP($BE$11,MAPPING!$H$3:$J$131,3,0),'CFBG New Line Form'!$G$7:$EQ$7,0)),"")=0,"",IFERROR(INDEX('CFBG New Line Form'!$G$9:$EQ$105,MATCH(B18,'CFBG New Line Form'!$B$9:$B$105,0),MATCH(VLOOKUP($BE$11,MAPPING!$H$3:$J$131,3,0),'CFBG New Line Form'!$G$7:$EQ$7,0)),""))</f>
        <v/>
      </c>
      <c r="BF18" s="84" t="str">
        <f>IF(IFERROR(INDEX('CFBG New Line Form'!$G$9:$EQ$105,MATCH(B18,'CFBG New Line Form'!$B$9:$B$105,0),MATCH(VLOOKUP($BE$11,MAPPING!$H$3:$J$131,3,0),'CFBG New Line Form'!$G$7:$EQ$7,0)),"")=0,"",IFERROR(INDEX('CFBG New Line Form'!$G$9:$EQ$105,MATCH(B18,'CFBG New Line Form'!$B$9:$B$105,0),MATCH(VLOOKUP($BE$11,MAPPING!$H$3:$J$131,3,0),'CFBG New Line Form'!$G$7:$EQ$7,0)),""))</f>
        <v/>
      </c>
      <c r="BG18" s="84" t="str">
        <f>IF(IFERROR(INDEX('CFBG New Line Form'!$G$9:$EQ$105,MATCH(B18,'CFBG New Line Form'!$B$9:$B$105,0),MATCH(VLOOKUP($BG$11,MAPPING!$H$3:$J$131,3,0),'CFBG New Line Form'!$G$7:$EQ$7,0)),"")=0,"",IFERROR(INDEX('CFBG New Line Form'!$G$9:$EQ$105,MATCH(B18,'CFBG New Line Form'!$B$9:$B$105,0),MATCH(VLOOKUP($BG$11,MAPPING!$H$3:$J$131,3,0),'CFBG New Line Form'!$G$7:$EQ$7,0)),""))</f>
        <v/>
      </c>
      <c r="BH18" s="84" t="str">
        <f>IF(IFERROR(INDEX('CFBG New Line Form'!$G$9:$EQ$105,MATCH(B18,'CFBG New Line Form'!$B$9:$B$105,0),MATCH(VLOOKUP($BH$11,MAPPING!$H$3:$J$131,3,0),'CFBG New Line Form'!$G$7:$EQ$7,0)),"")=0,"",IFERROR(INDEX('CFBG New Line Form'!$G$9:$EQ$105,MATCH(B18,'CFBG New Line Form'!$B$9:$B$105,0),MATCH(VLOOKUP($BH$11,MAPPING!$H$3:$J$131,3,0),'CFBG New Line Form'!$G$7:$EQ$7,0)),""))</f>
        <v/>
      </c>
      <c r="BI18" s="84" t="str">
        <f>IF(IFERROR(INDEX('CFBG New Line Form'!$G$9:$EQ$105,MATCH(B18,'CFBG New Line Form'!$B$9:$B$105,0),MATCH(VLOOKUP($BI$11,MAPPING!$H$3:$J$131,3,0),'CFBG New Line Form'!$G$7:$EQ$7,0)),"")=0,"",IFERROR(INDEX('CFBG New Line Form'!$G$9:$EQ$105,MATCH(B18,'CFBG New Line Form'!$B$9:$B$105,0),MATCH(VLOOKUP($BI$11,MAPPING!$H$3:$J$131,3,0),'CFBG New Line Form'!$G$7:$EQ$7,0)),""))</f>
        <v/>
      </c>
      <c r="BJ18" s="84" t="str">
        <f>IF(IFERROR(INDEX('CFBG New Line Form'!$G$9:$EQ$105,MATCH(B18,'CFBG New Line Form'!$B$9:$B$105,0),MATCH(VLOOKUP($BJ$11,MAPPING!$H$3:$J$131,3,0),'CFBG New Line Form'!$G$7:$EQ$7,0)),"")=0,"",IFERROR(INDEX('CFBG New Line Form'!$G$9:$EQ$105,MATCH(B18,'CFBG New Line Form'!$B$9:$B$105,0),MATCH(VLOOKUP($BJ$11,MAPPING!$H$3:$J$131,3,0),'CFBG New Line Form'!$G$7:$EQ$7,0)),""))</f>
        <v/>
      </c>
      <c r="BK18" s="84" t="str">
        <f>IF(IFERROR(INDEX('CFBG New Line Form'!$G$9:$EQ$105,MATCH(B18,'CFBG New Line Form'!$B$9:$B$105,0),MATCH(VLOOKUP($BK$11,MAPPING!$H$3:$J$131,3,0),'CFBG New Line Form'!$G$7:$EQ$7,0)),"")=0,"",IFERROR(INDEX('CFBG New Line Form'!$G$9:$EQ$105,MATCH(B18,'CFBG New Line Form'!$B$9:$B$105,0),MATCH(VLOOKUP($BK$11,MAPPING!$H$3:$J$131,3,0),'CFBG New Line Form'!$G$7:$EQ$7,0)),""))</f>
        <v/>
      </c>
      <c r="BL18" s="84" t="str">
        <f>IF(IFERROR(INDEX('CFBG New Line Form'!$G$9:$EQ$105,MATCH(B18,'CFBG New Line Form'!$B$9:$B$105,0),MATCH(VLOOKUP($BL$11,MAPPING!$H$3:$J$131,3,0),'CFBG New Line Form'!$G$7:$EQ$7,0)),"")=0,"",IFERROR(INDEX('CFBG New Line Form'!$G$9:$EQ$105,MATCH(B18,'CFBG New Line Form'!$B$9:$B$105,0),MATCH(VLOOKUP($BL$11,MAPPING!$H$3:$J$131,3,0),'CFBG New Line Form'!$G$7:$EQ$7,0)),""))</f>
        <v/>
      </c>
      <c r="BM18" s="84" t="str">
        <f>IF(IFERROR(INDEX('CFBG New Line Form'!$G$9:$EQ$105,MATCH(B18,'CFBG New Line Form'!$B$9:$B$105,0),MATCH(VLOOKUP($BM$11,MAPPING!$H$3:$J$131,3,0),'CFBG New Line Form'!$G$7:$EQ$7,0)),"")=0,"",IFERROR(INDEX('CFBG New Line Form'!$G$9:$EQ$105,MATCH(B18,'CFBG New Line Form'!$B$9:$B$105,0),MATCH(VLOOKUP($BM$11,MAPPING!$H$3:$J$131,3,0),'CFBG New Line Form'!$G$7:$EQ$7,0)),""))</f>
        <v/>
      </c>
      <c r="BN18" s="84" t="str">
        <f>IF(IFERROR(INDEX('CFBG New Line Form'!$G$9:$EQ$105,MATCH(B18,'CFBG New Line Form'!$B$9:$B$105,0),MATCH(VLOOKUP($BN$11,MAPPING!$H$3:$J$131,3,0),'CFBG New Line Form'!$G$7:$EQ$7,0)),"")=0,"",IFERROR(INDEX('CFBG New Line Form'!$G$9:$EQ$105,MATCH(B18,'CFBG New Line Form'!$B$9:$B$105,0),MATCH(VLOOKUP($BN$11,MAPPING!$H$3:$J$131,3,0),'CFBG New Line Form'!$G$7:$EQ$7,0)),""))</f>
        <v/>
      </c>
      <c r="BO18" s="84" t="str">
        <f>IF(IFERROR(INDEX('CFBG New Line Form'!$G$9:$EQ$105,MATCH(B18,'CFBG New Line Form'!$B$9:$B$105,0),MATCH(VLOOKUP($BO$11,MAPPING!$H$3:$J$131,3,0),'CFBG New Line Form'!$G$7:$EQ$7,0)),"")=0,"",IFERROR(INDEX('CFBG New Line Form'!$G$9:$EQ$105,MATCH(B18,'CFBG New Line Form'!$B$9:$B$105,0),MATCH(VLOOKUP($BO$11,MAPPING!$H$3:$J$131,3,0),'CFBG New Line Form'!$G$7:$EQ$7,0)),""))</f>
        <v/>
      </c>
      <c r="BP18" s="84" t="str">
        <f>IF(IFERROR(INDEX('CFBG New Line Form'!$G$9:$EQ$105,MATCH(B18,'CFBG New Line Form'!$B$9:$B$105,0),MATCH(VLOOKUP($BP$11,MAPPING!$H$3:$J$131,3,0),'CFBG New Line Form'!$G$7:$EQ$7,0)),"")=0,"",IFERROR(INDEX('CFBG New Line Form'!$G$9:$EQ$105,MATCH(B18,'CFBG New Line Form'!$B$9:$B$105,0),MATCH(VLOOKUP($BP$11,MAPPING!$H$3:$J$131,3,0),'CFBG New Line Form'!$G$7:$EQ$7,0)),""))</f>
        <v/>
      </c>
      <c r="BQ18" s="84" t="str">
        <f>IF(IFERROR(INDEX('CFBG New Line Form'!$G$9:$EQ$105,MATCH(B18,'CFBG New Line Form'!$B$9:$B$105,0),MATCH(VLOOKUP($BQ$11,MAPPING!$H$3:$J$131,3,0),'CFBG New Line Form'!$G$7:$EQ$7,0)),"")=0,"",IFERROR(INDEX('CFBG New Line Form'!$G$9:$EQ$105,MATCH(B18,'CFBG New Line Form'!$B$9:$B$105,0),MATCH(VLOOKUP($BQ$11,MAPPING!$H$3:$J$131,3,0),'CFBG New Line Form'!$G$7:$EQ$7,0)),""))</f>
        <v/>
      </c>
      <c r="BR18" s="84" t="str">
        <f>IF(IFERROR(INDEX('CFBG New Line Form'!$G$9:$EQ$105,MATCH(B18,'CFBG New Line Form'!$B$9:$B$105,0),MATCH(VLOOKUP($BR$11,MAPPING!$H$3:$J$131,3,0),'CFBG New Line Form'!$G$7:$EQ$7,0)),"")=0,"",IFERROR(INDEX('CFBG New Line Form'!$G$9:$EQ$105,MATCH(B18,'CFBG New Line Form'!$B$9:$B$105,0),MATCH(VLOOKUP($BR$11,MAPPING!$H$3:$J$131,3,0),'CFBG New Line Form'!$G$7:$EQ$7,0)),""))</f>
        <v/>
      </c>
      <c r="BS18" s="84" t="str">
        <f>IF(IFERROR(INDEX('CFBG New Line Form'!$G$9:$EQ$105,MATCH(B18,'CFBG New Line Form'!$B$9:$B$105,0),MATCH(VLOOKUP($BS$11,MAPPING!$H$3:$J$131,3,0),'CFBG New Line Form'!$G$7:$EQ$7,0)),"")=0,"",IFERROR(INDEX('CFBG New Line Form'!$G$9:$EQ$105,MATCH(B18,'CFBG New Line Form'!$B$9:$B$105,0),MATCH(VLOOKUP($BS$11,MAPPING!$H$3:$J$131,3,0),'CFBG New Line Form'!$G$7:$EQ$7,0)),""))</f>
        <v/>
      </c>
      <c r="BT18" s="84" t="str">
        <f>IF(IFERROR(INDEX('CFBG New Line Form'!$G$9:$EQ$105,MATCH(B18,'CFBG New Line Form'!$B$9:$B$105,0),MATCH(VLOOKUP($BT$11,MAPPING!$H$3:$J$131,3,0),'CFBG New Line Form'!$G$7:$EQ$7,0)),"")=0,"",IFERROR(INDEX('CFBG New Line Form'!$G$9:$EQ$105,MATCH(B18,'CFBG New Line Form'!$B$9:$B$105,0),MATCH(VLOOKUP($BT$11,MAPPING!$H$3:$J$131,3,0),'CFBG New Line Form'!$G$7:$EQ$7,0)),""))</f>
        <v/>
      </c>
      <c r="BU18" s="84" t="str">
        <f>IF(IFERROR(INDEX('CFBG New Line Form'!$G$9:$EQ$105,MATCH(B18,'CFBG New Line Form'!$B$9:$B$105,0),MATCH(VLOOKUP($BU$11,MAPPING!$H$3:$J$131,3,0),'CFBG New Line Form'!$G$7:$EQ$7,0)),"")=0,"",IFERROR(INDEX('CFBG New Line Form'!$G$9:$EQ$105,MATCH(B18,'CFBG New Line Form'!$B$9:$B$105,0),MATCH(VLOOKUP($BU$11,MAPPING!$H$3:$J$131,3,0),'CFBG New Line Form'!$G$7:$EQ$7,0)),""))</f>
        <v/>
      </c>
      <c r="BV18" s="84" t="str">
        <f>IF(IFERROR(INDEX('CFBG New Line Form'!$G$9:$EQ$105,MATCH(B18,'CFBG New Line Form'!$B$9:$B$105,0),MATCH(VLOOKUP($BV$11,MAPPING!$H$3:$J$131,3,0),'CFBG New Line Form'!$G$7:$EQ$7,0)),"")=0,"",IFERROR(INDEX('CFBG New Line Form'!$G$9:$EQ$105,MATCH(B18,'CFBG New Line Form'!$B$9:$B$105,0),MATCH(VLOOKUP($BV$11,MAPPING!$H$3:$J$131,3,0),'CFBG New Line Form'!$G$7:$EQ$7,0)),""))</f>
        <v/>
      </c>
      <c r="BW18" s="84" t="str">
        <f>IF(IFERROR(INDEX('CFBG New Line Form'!$G$9:$EQ$105,MATCH(B18,'CFBG New Line Form'!$B$9:$B$105,0),MATCH(VLOOKUP($BW$11,MAPPING!$H$3:$J$131,3,0),'CFBG New Line Form'!$G$7:$EQ$7,0)),"")=0,"",IFERROR(INDEX('CFBG New Line Form'!$G$9:$EQ$105,MATCH(B18,'CFBG New Line Form'!$B$9:$B$105,0),MATCH(VLOOKUP($BW$11,MAPPING!$H$3:$J$131,3,0),'CFBG New Line Form'!$G$7:$EQ$7,0)),""))</f>
        <v/>
      </c>
      <c r="BX18" s="84" t="str">
        <f>IF(IFERROR(INDEX('CFBG New Line Form'!$G$9:$EQ$105,MATCH(B18,'CFBG New Line Form'!$B$9:$B$105,0),MATCH(VLOOKUP($BX$11,MAPPING!$H$3:$J$131,3,0),'CFBG New Line Form'!$G$7:$EQ$7,0)),"")=0,"",IFERROR(INDEX('CFBG New Line Form'!$G$9:$EQ$105,MATCH(B18,'CFBG New Line Form'!$B$9:$B$105,0),MATCH(VLOOKUP($BX$11,MAPPING!$H$3:$J$131,3,0),'CFBG New Line Form'!$G$7:$EQ$7,0)),""))</f>
        <v/>
      </c>
      <c r="BY18" s="84" t="str">
        <f>IF(IFERROR(INDEX('CFBG New Line Form'!$G$9:$EQ$105,MATCH(B18,'CFBG New Line Form'!$B$9:$B$105,0),MATCH(VLOOKUP($BY$11,MAPPING!$H$3:$J$131,3,0),'CFBG New Line Form'!$G$7:$EQ$7,0)),"")=0,"",IFERROR(INDEX('CFBG New Line Form'!$G$9:$EQ$105,MATCH(B18,'CFBG New Line Form'!$B$9:$B$105,0),MATCH(VLOOKUP($BY$11,MAPPING!$H$3:$J$131,3,0),'CFBG New Line Form'!$G$7:$EQ$7,0)),""))</f>
        <v/>
      </c>
      <c r="BZ18" s="84" t="str">
        <f>IF(IFERROR(INDEX('CFBG New Line Form'!$G$9:$EQ$105,MATCH(B18,'CFBG New Line Form'!$B$9:$B$105,0),MATCH(VLOOKUP($BZ$11,MAPPING!$H$3:$J$131,3,0),'CFBG New Line Form'!$G$7:$EQ$7,0)),"")=0,"",IFERROR(INDEX('CFBG New Line Form'!$G$9:$EQ$105,MATCH(B18,'CFBG New Line Form'!$B$9:$B$105,0),MATCH(VLOOKUP($BZ$11,MAPPING!$H$3:$J$131,3,0),'CFBG New Line Form'!$G$7:$EQ$7,0)),""))</f>
        <v/>
      </c>
      <c r="CA18" s="84" t="str">
        <f>IF(IFERROR(INDEX('CFBG New Line Form'!$G$9:$EQ$105,MATCH(B18,'CFBG New Line Form'!$B$9:$B$105,0),MATCH(VLOOKUP($CA$11,MAPPING!$H$3:$J$131,3,0),'CFBG New Line Form'!$G$7:$EQ$7,0)),"")=0,"",IFERROR(INDEX('CFBG New Line Form'!$G$9:$EQ$105,MATCH(B18,'CFBG New Line Form'!$B$9:$B$105,0),MATCH(VLOOKUP($CA$11,MAPPING!$H$3:$J$131,3,0),'CFBG New Line Form'!$G$7:$EQ$7,0)),""))</f>
        <v/>
      </c>
      <c r="CB18" s="84" t="str">
        <f>IF(IFERROR(INDEX('CFBG New Line Form'!$G$9:$EQ$105,MATCH(B18,'CFBG New Line Form'!$B$9:$B$105,0),MATCH(VLOOKUP($CB$11,MAPPING!$H$3:$J$131,3,0),'CFBG New Line Form'!$G$7:$EQ$7,0)),"")=0,"",IFERROR(INDEX('CFBG New Line Form'!$G$9:$EQ$105,MATCH(B18,'CFBG New Line Form'!$B$9:$B$105,0),MATCH(VLOOKUP($CB$11,MAPPING!$H$3:$J$131,3,0),'CFBG New Line Form'!$G$7:$EQ$7,0)),""))</f>
        <v/>
      </c>
      <c r="CC18" s="84" t="str">
        <f>IF(IFERROR(INDEX('CFBG New Line Form'!$G$9:$EQ$105,MATCH(B18,'CFBG New Line Form'!$B$9:$B$105,0),MATCH(VLOOKUP($CC$11,MAPPING!$H$3:$J$131,3,0),'CFBG New Line Form'!$G$7:$EQ$7,0)),"")=0,"",IFERROR(INDEX('CFBG New Line Form'!$G$9:$EQ$105,MATCH(B18,'CFBG New Line Form'!$B$9:$B$105,0),MATCH(VLOOKUP($CC$11,MAPPING!$H$3:$J$131,3,0),'CFBG New Line Form'!$G$7:$EQ$7,0)),""))</f>
        <v/>
      </c>
      <c r="CD18" s="84" t="str">
        <f>IF(IFERROR(INDEX('CFBG New Line Form'!$G$9:$EQ$105,MATCH(B18,'CFBG New Line Form'!$B$9:$B$105,0),MATCH(VLOOKUP($CD$11,MAPPING!$H$3:$J$131,3,0),'CFBG New Line Form'!$G$7:$EQ$7,0)),"")=0,"",IFERROR(INDEX('CFBG New Line Form'!$G$9:$EQ$105,MATCH(B18,'CFBG New Line Form'!$B$9:$B$105,0),MATCH(VLOOKUP($CD$11,MAPPING!$H$3:$J$131,3,0),'CFBG New Line Form'!$G$7:$EQ$7,0)),""))</f>
        <v/>
      </c>
      <c r="CE18" s="84" t="str">
        <f>IF(IFERROR(INDEX('CFBG New Line Form'!$G$9:$EQ$105,MATCH(B18,'CFBG New Line Form'!$B$9:$B$105,0),MATCH(VLOOKUP($CE$11,MAPPING!$H$3:$J$131,3,0),'CFBG New Line Form'!$G$7:$EQ$7,0)),"")=0,"",IFERROR(INDEX('CFBG New Line Form'!$G$9:$EQ$105,MATCH(B18,'CFBG New Line Form'!$B$9:$B$105,0),MATCH(VLOOKUP($CE$11,MAPPING!$H$3:$J$131,3,0),'CFBG New Line Form'!$G$7:$EQ$7,0)),""))</f>
        <v/>
      </c>
      <c r="CF18" s="84" t="str">
        <f>IF(IFERROR(INDEX('CFBG New Line Form'!$G$9:$EQ$105,MATCH(B18,'CFBG New Line Form'!$B$9:$B$105,0),MATCH(VLOOKUP($CF$11,MAPPING!$H$3:$J$131,3,0),'CFBG New Line Form'!$G$7:$EQ$7,0)),"")=0,"",IFERROR(INDEX('CFBG New Line Form'!$G$9:$EQ$105,MATCH(B18,'CFBG New Line Form'!$B$9:$B$105,0),MATCH(VLOOKUP($CF$11,MAPPING!$H$3:$J$131,3,0),'CFBG New Line Form'!$G$7:$EQ$7,0)),""))</f>
        <v/>
      </c>
      <c r="CG18" s="84" t="str">
        <f>IF(IFERROR(INDEX('CFBG New Line Form'!$G$9:$EQ$105,MATCH(B18,'CFBG New Line Form'!$B$9:$B$105,0),MATCH(VLOOKUP($CG$11,MAPPING!$H$3:$J$131,3,0),'CFBG New Line Form'!$G$7:$EQ$7,0)),"")=0,"",IFERROR(INDEX('CFBG New Line Form'!$G$9:$EQ$105,MATCH(B18,'CFBG New Line Form'!$B$9:$B$105,0),MATCH(VLOOKUP($CG$11,MAPPING!$H$3:$J$131,3,0),'CFBG New Line Form'!$G$7:$EQ$7,0)),""))</f>
        <v/>
      </c>
      <c r="CH18" s="84" t="str">
        <f>IF(IFERROR(INDEX('CFBG New Line Form'!$G$9:$EQ$105,MATCH(B18,'CFBG New Line Form'!$B$9:$B$105,0),MATCH(VLOOKUP($CH$11,MAPPING!$H$3:$J$131,3,0),'CFBG New Line Form'!$G$7:$EQ$7,0)),"")=0,"",IFERROR(INDEX('CFBG New Line Form'!$G$9:$EQ$105,MATCH(B18,'CFBG New Line Form'!$B$9:$B$105,0),MATCH(VLOOKUP($CH$11,MAPPING!$H$3:$J$131,3,0),'CFBG New Line Form'!$G$7:$EQ$7,0)),""))</f>
        <v/>
      </c>
      <c r="CI18" s="84" t="str">
        <f>IF(IFERROR(INDEX('CFBG New Line Form'!$G$9:$EQ$105,MATCH(B18,'CFBG New Line Form'!$B$9:$B$105,0),MATCH(VLOOKUP($CI$11,MAPPING!$H$3:$J$131,3,0),'CFBG New Line Form'!$G$7:$EQ$7,0)),"")=0,"",IFERROR(INDEX('CFBG New Line Form'!$G$9:$EQ$105,MATCH(B18,'CFBG New Line Form'!$B$9:$B$105,0),MATCH(VLOOKUP($CI$11,MAPPING!$H$3:$J$131,3,0),'CFBG New Line Form'!$G$7:$EQ$7,0)),""))</f>
        <v/>
      </c>
      <c r="CJ18" s="84" t="str">
        <f>IF(IFERROR(INDEX('CFBG New Line Form'!$G$9:$EQ$105,MATCH(B18,'CFBG New Line Form'!$B$9:$B$105,0),MATCH(VLOOKUP($CJ$11,MAPPING!$H$3:$J$131,3,0),'CFBG New Line Form'!$G$7:$EQ$7,0)),"")=0,"",IFERROR(INDEX('CFBG New Line Form'!$G$9:$EQ$105,MATCH(B18,'CFBG New Line Form'!$B$9:$B$105,0),MATCH(VLOOKUP($CJ$11,MAPPING!$H$3:$J$131,3,0),'CFBG New Line Form'!$G$7:$EQ$7,0)),""))</f>
        <v/>
      </c>
      <c r="CK18" s="84" t="str">
        <f>IF(IFERROR(INDEX('CFBG New Line Form'!$G$9:$EQ$105,MATCH(B18,'CFBG New Line Form'!$B$9:$B$105,0),MATCH(VLOOKUP($CK$11,MAPPING!$H$3:$J$131,3,0),'CFBG New Line Form'!$G$7:$EQ$7,0)),"")=0,"",IFERROR(INDEX('CFBG New Line Form'!$G$9:$EQ$105,MATCH(B18,'CFBG New Line Form'!$B$9:$B$105,0),MATCH(VLOOKUP($CK$11,MAPPING!$H$3:$J$131,3,0),'CFBG New Line Form'!$G$7:$EQ$7,0)),""))</f>
        <v/>
      </c>
      <c r="CL18" s="84" t="str">
        <f>IF(IFERROR(INDEX('CFBG New Line Form'!$G$9:$EQ$105,MATCH(B18,'CFBG New Line Form'!$B$9:$B$105,0),MATCH(VLOOKUP($CL$11,MAPPING!$H$3:$J$131,3,0),'CFBG New Line Form'!$G$7:$EQ$7,0)),"")=0,"",IFERROR(INDEX('CFBG New Line Form'!$G$9:$EQ$105,MATCH(B18,'CFBG New Line Form'!$B$9:$B$105,0),MATCH(VLOOKUP($CL$11,MAPPING!$H$3:$J$131,3,0),'CFBG New Line Form'!$G$7:$EQ$7,0)),""))</f>
        <v/>
      </c>
      <c r="CM18" s="84" t="str">
        <f>IF(IFERROR(INDEX('CFBG New Line Form'!$G$9:$EQ$105,MATCH(B18,'CFBG New Line Form'!$B$9:$B$105,0),MATCH(VLOOKUP($CM$11,MAPPING!$H$3:$J$131,3,0),'CFBG New Line Form'!$G$7:$EQ$7,0)),"")=0,"",IFERROR(INDEX('CFBG New Line Form'!$G$9:$EQ$105,MATCH(B18,'CFBG New Line Form'!$B$9:$B$105,0),MATCH(VLOOKUP($CM$11,MAPPING!$H$3:$J$131,3,0),'CFBG New Line Form'!$G$7:$EQ$7,0)),""))</f>
        <v/>
      </c>
      <c r="CN18" s="84" t="str">
        <f>IF(IFERROR(INDEX('CFBG New Line Form'!$G$9:$EQ$105,MATCH(B18,'CFBG New Line Form'!$B$9:$B$105,0),MATCH(VLOOKUP($CN$11,MAPPING!$H$3:$J$131,3,0),'CFBG New Line Form'!$G$7:$EQ$7,0)),"")=0,"",IFERROR(INDEX('CFBG New Line Form'!$G$9:$EQ$105,MATCH(B18,'CFBG New Line Form'!$B$9:$B$105,0),MATCH(VLOOKUP($CN$11,MAPPING!$H$3:$J$131,3,0),'CFBG New Line Form'!$G$7:$EQ$7,0)),""))</f>
        <v/>
      </c>
      <c r="CO18" s="84" t="str">
        <f>IF(IFERROR(INDEX('CFBG New Line Form'!$G$9:$EQ$105,MATCH(B18,'CFBG New Line Form'!$B$9:$B$105,0),MATCH(VLOOKUP($CO$11,MAPPING!$H$3:$J$131,3,0),'CFBG New Line Form'!$G$7:$EQ$7,0)),"")=0,"",IFERROR(INDEX('CFBG New Line Form'!$G$9:$EQ$105,MATCH(B18,'CFBG New Line Form'!$B$9:$B$105,0),MATCH(VLOOKUP($CO$11,MAPPING!$H$3:$J$131,3,0),'CFBG New Line Form'!$G$7:$EQ$7,0)),""))</f>
        <v/>
      </c>
      <c r="CP18" s="84" t="str">
        <f>IF(IFERROR(INDEX('CFBG New Line Form'!$G$9:$EQ$105,MATCH(B18,'CFBG New Line Form'!$B$9:$B$105,0),MATCH(VLOOKUP($CP$11,MAPPING!$H$3:$J$131,3,0),'CFBG New Line Form'!$G$7:$EQ$7,0)),"")=0,"",IFERROR(INDEX('CFBG New Line Form'!$G$9:$EQ$105,MATCH(B18,'CFBG New Line Form'!$B$9:$B$105,0),MATCH(VLOOKUP($CP$11,MAPPING!$H$3:$J$131,3,0),'CFBG New Line Form'!$G$7:$EQ$7,0)),""))</f>
        <v/>
      </c>
      <c r="CQ18" s="84" t="str">
        <f>IF(IFERROR(INDEX('CFBG New Line Form'!$G$9:$EQ$105,MATCH(B18,'CFBG New Line Form'!$B$9:$B$105,0),MATCH(VLOOKUP($CQ$11,MAPPING!$H$3:$J$131,3,0),'CFBG New Line Form'!$G$7:$EQ$7,0)),"")=0,"",IFERROR(INDEX('CFBG New Line Form'!$G$9:$EQ$105,MATCH(B18,'CFBG New Line Form'!$B$9:$B$105,0),MATCH(VLOOKUP($CQ$11,MAPPING!$H$3:$J$131,3,0),'CFBG New Line Form'!$G$7:$EQ$7,0)),""))</f>
        <v/>
      </c>
      <c r="CR18" s="84"/>
      <c r="CS18" s="84"/>
      <c r="CT18" s="84"/>
    </row>
    <row r="19" spans="1:98" s="55" customFormat="1">
      <c r="A19" s="84" t="str">
        <f>IF(
IFERROR(INDEX('CFBG New Line Form'!$G$9:$EQ$105,MATCH(B19,'CFBG New Line Form'!$B$9:$B$105,0),MATCH(VLOOKUP($A$11,MAPPING!$H$3:$J$131,3,0),'CFBG New Line Form'!$G$7:$EQ$7,0)),"")=0,"", IFERROR(INDEX('CFBG New Line Form'!$G$9:$EQ$105,MATCH(B19,'CFBG New Line Form'!$B$9:$B$105,0),MATCH(VLOOKUP($A$11,MAPPING!$H$3:$J$131,3,0),'CFBG New Line Form'!$G$7:$EQ$7,0)),""))</f>
        <v/>
      </c>
      <c r="B19" s="84"/>
      <c r="C19" s="84" t="str">
        <f>IF(
IFERROR(INDEX('CFBG New Line Form'!$G$9:$EQ$105,MATCH(B19,'CFBG New Line Form'!$B$9:$B$105,0),MATCH(VLOOKUP($C$11,MAPPING!$H$3:$J$131,3,0),'CFBG New Line Form'!$G$7:$EQ$7,0)),"")=0,"", IFERROR(INDEX('CFBG New Line Form'!$G$9:$EQ$105,MATCH(B19,'CFBG New Line Form'!$B$9:$B$105,0),MATCH(VLOOKUP($C$11,MAPPING!$H$3:$J$131,3,0),'CFBG New Line Form'!$G$7:$EQ$7,0)),""))</f>
        <v/>
      </c>
      <c r="D19" s="84" t="str">
        <f>IF(
IFERROR(INDEX('CFBG New Line Form'!$G$9:$EQ$105,MATCH(B19,'CFBG New Line Form'!$B$9:$B$105,0),MATCH(VLOOKUP($D$11,MAPPING!$H$3:$J$131,3,0),'CFBG New Line Form'!$G$7:$EQ$7,0)),"")=0,"", IFERROR(INDEX('CFBG New Line Form'!$G$9:$EQ$105,MATCH(B19,'CFBG New Line Form'!$B$9:$B$105,0),MATCH(VLOOKUP($D$11,MAPPING!$H$3:$J$131,3,0),'CFBG New Line Form'!$G$7:$EQ$7,0)),""))</f>
        <v/>
      </c>
      <c r="E19" s="84" t="str">
        <f>IF(IFERROR(INDEX('CFBG New Line Form'!$G$9:$EQ$105,MATCH(B19,'CFBG New Line Form'!$B$9:$B$105,0),MATCH(VLOOKUP($E$11,MAPPING!$H$3:$J$131,3,0),'CFBG New Line Form'!$G$7:$EQ$7,0)),"")=0,"",IFERROR(INDEX('CFBG New Line Form'!$G$9:$EQ$105,MATCH(B19,'CFBG New Line Form'!$B$9:$B$105,0),MATCH(VLOOKUP($E$11,MAPPING!$H$3:$J$131,3,0),'CFBG New Line Form'!$G$7:$EQ$7,0)),""))</f>
        <v/>
      </c>
      <c r="F19" s="84" t="str">
        <f>IF(IFERROR(INDEX('CFBG New Line Form'!$G$9:$EQ$105,MATCH(B19,'CFBG New Line Form'!$B$9:$B$105,0),MATCH(VLOOKUP($F$11,MAPPING!$H$3:$J$131,3,0),'CFBG New Line Form'!$G$7:$EQ$7,0)),"")=0,"",IFERROR(INDEX('CFBG New Line Form'!$G$9:$EQ$105,MATCH(B19,'CFBG New Line Form'!$B$9:$B$105,0),MATCH(VLOOKUP($F$11,MAPPING!$H$3:$J$131,3,0),'CFBG New Line Form'!$G$7:$EQ$7,0)),""))</f>
        <v/>
      </c>
      <c r="G19" s="130" t="str">
        <f>IF(IFERROR(INDEX('CFBG New Line Form'!$G$9:$EQ$105,MATCH(B19,'CFBG New Line Form'!$B$9:$B$105,0),MATCH(VLOOKUP($G$11,MAPPING!$H$3:$J$131,3,0),'CFBG New Line Form'!$G$7:$EQ$7,0)),"")=0,"",IFERROR(INDEX('CFBG New Line Form'!$G$9:$EQ$105,MATCH(B19,'CFBG New Line Form'!$B$9:$B$105,0),MATCH(VLOOKUP($G$11,MAPPING!$H$3:$J$131,3,0),'CFBG New Line Form'!$G$7:$EQ$7,0)),""))</f>
        <v/>
      </c>
      <c r="H19" s="160" t="str">
        <f>IF(IFERROR(INDEX('CFBG New Line Form'!$G$9:$EQ$105,MATCH(B19,'CFBG New Line Form'!$B$9:$B$105,0),MATCH(VLOOKUP($H$11,MAPPING!$H$3:$J$131,3,0),'CFBG New Line Form'!$G$7:$EQ$7,0)),"")=0,"",IFERROR(INDEX('CFBG New Line Form'!$G$9:$EQ$105,MATCH(B19,'CFBG New Line Form'!$B$9:$B$105,0),MATCH(VLOOKUP($H$11,MAPPING!$H$3:$J$131,3,0),'CFBG New Line Form'!$G$7:$EQ$7,0)),""))</f>
        <v/>
      </c>
      <c r="I19" s="161" t="str">
        <f>IF(IFERROR(INDEX('CFBG New Line Form'!$G$9:$EQ$105,MATCH(B19,'CFBG New Line Form'!$B$9:$B$105,0),MATCH(VLOOKUP($I$11,MAPPING!$H$3:$J$131,3,0),'CFBG New Line Form'!$G$7:$EQ$7,0)),"")=0,"",IFERROR(INDEX('CFBG New Line Form'!$G$9:$EQ$105,MATCH(B19,'CFBG New Line Form'!$B$9:$B$105,0),MATCH(VLOOKUP($I$11,MAPPING!$H$3:$J$131,3,0),'CFBG New Line Form'!$G$7:$EQ$7,0)),""))</f>
        <v/>
      </c>
      <c r="J19" s="84" t="str">
        <f>IF(IFERROR(INDEX('CFBG New Line Form'!$G$9:$EQ$105,MATCH(B19,'CFBG New Line Form'!$B$9:$B$105,0),MATCH(VLOOKUP($J$11,MAPPING!$H$3:$J$131,3,0),'CFBG New Line Form'!$G$7:$EQ$7,0)),"")=0,"",IFERROR(INDEX('CFBG New Line Form'!$G$9:$EQ$105,MATCH(B19,'CFBG New Line Form'!$B$9:$B$105,0),MATCH(VLOOKUP($J$11,MAPPING!$H$3:$J$131,3,0),'CFBG New Line Form'!$G$7:$EQ$7,0)),""))</f>
        <v/>
      </c>
      <c r="K19" s="84" t="e">
        <v>#N/A</v>
      </c>
      <c r="L19" s="84" t="e">
        <v>#N/A</v>
      </c>
      <c r="M19" s="84" t="e">
        <v>#N/A</v>
      </c>
      <c r="N19" s="84" t="e">
        <v>#N/A</v>
      </c>
      <c r="O19" s="84" t="e">
        <v>#N/A</v>
      </c>
      <c r="P19" s="84" t="e">
        <v>#N/A</v>
      </c>
      <c r="Q19" s="84" t="e">
        <v>#N/A</v>
      </c>
      <c r="R19" s="162" t="str">
        <f>IF(IFERROR(INDEX('CFBG New Line Form'!$G$9:$EQ$105,MATCH(B19,'CFBG New Line Form'!$B$9:$B$105,0),MATCH(VLOOKUP($R$11,MAPPING!$H$3:$J$131,3,0),'CFBG New Line Form'!$G$7:$EQ$7,0)),"")=0,"",IFERROR(INDEX('CFBG New Line Form'!$G$9:$EQ$105,MATCH(B19,'CFBG New Line Form'!$B$9:$B$105,0),MATCH(VLOOKUP($R$11,MAPPING!$H$3:$J$131,3,0),'CFBG New Line Form'!$G$7:$EQ$7,0)),""))</f>
        <v/>
      </c>
      <c r="S19" s="84" t="str">
        <f>IF(IFERROR(INDEX('CFBG New Line Form'!$G$9:$EQ$105,MATCH(B19,'CFBG New Line Form'!$B$9:$B$105,0),MATCH(VLOOKUP($S$11,MAPPING!$H$3:$J$131,3,0),'CFBG New Line Form'!$G$7:$EQ$7,0)),"")=0,"",IFERROR(INDEX('CFBG New Line Form'!$G$9:$EQ$105,MATCH(B19,'CFBG New Line Form'!$B$9:$B$105,0),MATCH(VLOOKUP($S$11,MAPPING!$H$3:$J$131,3,0),'CFBG New Line Form'!$G$7:$EQ$7,0)),""))</f>
        <v/>
      </c>
      <c r="T19" s="84" t="e">
        <v>#N/A</v>
      </c>
      <c r="U19" s="84" t="e">
        <v>#N/A</v>
      </c>
      <c r="V19" s="84" t="e">
        <v>#N/A</v>
      </c>
      <c r="W19" s="84" t="e">
        <v>#N/A</v>
      </c>
      <c r="X19" s="84" t="e">
        <v>#N/A</v>
      </c>
      <c r="Y19" s="84" t="e">
        <v>#N/A</v>
      </c>
      <c r="Z19" s="84" t="e">
        <v>#N/A</v>
      </c>
      <c r="AA19" s="84" t="e">
        <v>#N/A</v>
      </c>
      <c r="AB19" s="84" t="e">
        <v>#N/A</v>
      </c>
      <c r="AC19" s="84" t="e">
        <v>#N/A</v>
      </c>
      <c r="AD19" s="84" t="e">
        <v>#N/A</v>
      </c>
      <c r="AE19" s="160" t="str">
        <f>IF(IFERROR(INDEX('CFBG New Line Form'!$G$9:$EQ$105,MATCH(B19,'CFBG New Line Form'!$B$9:$B$105,0),MATCH(VLOOKUP($AE$11,MAPPING!$H$3:$J$131,3,0),'CFBG New Line Form'!$G$7:$EQ$7,0)),"")=0,"",IFERROR(INDEX('CFBG New Line Form'!$G$9:$EQ$105,MATCH(B19,'CFBG New Line Form'!$B$9:$B$105,0),MATCH(VLOOKUP($AE$11,MAPPING!$H$3:$J$131,3,0),'CFBG New Line Form'!$G$7:$EQ$7,0)),""))</f>
        <v/>
      </c>
      <c r="AF19" s="84" t="e">
        <v>#N/A</v>
      </c>
      <c r="AG19" s="84" t="e">
        <v>#N/A</v>
      </c>
      <c r="AH19" s="84" t="str">
        <f>IF(IFERROR(INDEX('CFBG New Line Form'!$G$9:$EQ$105,MATCH(B19,'CFBG New Line Form'!$B$9:$B$105,0),MATCH(VLOOKUP($AH$11,MAPPING!$H$3:$J$131,3,0),'CFBG New Line Form'!$G$7:$EQ$7,0)),"")=0,"",IFERROR(INDEX('CFBG New Line Form'!$G$9:$EQ$105,MATCH(B19,'CFBG New Line Form'!$B$9:$B$105,0),MATCH(VLOOKUP($AH$11,MAPPING!$H$3:$J$131,3,0),'CFBG New Line Form'!$G$7:$EQ$7,0)),""))</f>
        <v/>
      </c>
      <c r="AI19" s="84" t="str">
        <f>IF(IFERROR(INDEX('CFBG New Line Form'!$G$9:$EQ$105,MATCH(B19,'CFBG New Line Form'!$B$9:$B$105,0),MATCH(VLOOKUP($AI$11,MAPPING!$H$3:$J$131,3,0),'CFBG New Line Form'!$G$7:$EQ$7,0)),"")=0,"",IFERROR(INDEX('CFBG New Line Form'!$G$9:$EQ$105,MATCH(B19,'CFBG New Line Form'!$B$9:$B$105,0),MATCH(VLOOKUP($AI$11,MAPPING!$H$3:$J$131,3,0),'CFBG New Line Form'!$G$7:$EQ$7,0)),""))</f>
        <v/>
      </c>
      <c r="AJ19" s="84" t="str">
        <f>IF(IFERROR(INDEX('CFBG New Line Form'!$G$9:$EQ$105,MATCH(B19,'CFBG New Line Form'!$B$9:$B$105,0),MATCH(VLOOKUP($AJ$11,MAPPING!$H$3:$J$131,3,0),'CFBG New Line Form'!$G$7:$EQ$7,0)),"")=0,"",IFERROR(INDEX('CFBG New Line Form'!$G$9:$EQ$105,MATCH(B19,'CFBG New Line Form'!$B$9:$B$105,0),MATCH(VLOOKUP($AJ$11,MAPPING!$H$3:$J$131,3,0),'CFBG New Line Form'!$G$7:$EQ$7,0)),""))</f>
        <v/>
      </c>
      <c r="AK19" s="84" t="str">
        <f>IF(IFERROR(INDEX('CFBG New Line Form'!$G$9:$EQ$105,MATCH(B19,'CFBG New Line Form'!$B$9:$B$105,0),MATCH(VLOOKUP($AK$11,MAPPING!$H$3:$J$131,3,0),'CFBG New Line Form'!$G$7:$EQ$7,0)),"")=0,"",IFERROR(INDEX('CFBG New Line Form'!$G$9:$EQ$105,MATCH(B19,'CFBG New Line Form'!$B$9:$B$105,0),MATCH(VLOOKUP($AK$11,MAPPING!$H$3:$J$131,3,0),'CFBG New Line Form'!$G$7:$EQ$7,0)),""))</f>
        <v/>
      </c>
      <c r="AL19" s="84" t="str">
        <f>IF(IFERROR(INDEX('CFBG New Line Form'!$G$9:$EQ$105,MATCH(B19,'CFBG New Line Form'!$B$9:$B$105,0),MATCH(VLOOKUP($AL$11,MAPPING!$H$3:$J$131,3,0),'CFBG New Line Form'!$G$7:$EQ$7,0)),"")=0,"",IFERROR(INDEX('CFBG New Line Form'!$G$9:$EQ$105,MATCH(B19,'CFBG New Line Form'!$B$9:$B$105,0),MATCH(VLOOKUP($AL$11,MAPPING!$H$3:$J$131,3,0),'CFBG New Line Form'!$G$7:$EQ$7,0)),""))</f>
        <v/>
      </c>
      <c r="AM19" s="84" t="str">
        <f>IF(IFERROR(INDEX('CFBG New Line Form'!$G$9:$EQ$105,MATCH(B19,'CFBG New Line Form'!$B$9:$B$105,0),MATCH(VLOOKUP($AM$11,MAPPING!$H$3:$J$131,3,0),'CFBG New Line Form'!$G$7:$EQ$7,0)),"")=0,"",IFERROR(INDEX('CFBG New Line Form'!$G$9:$EQ$105,MATCH(B19,'CFBG New Line Form'!$B$9:$B$105,0),MATCH(VLOOKUP($AM$11,MAPPING!$H$3:$J$131,3,0),'CFBG New Line Form'!$G$7:$EQ$7,0)),""))</f>
        <v/>
      </c>
      <c r="AN19" s="84" t="str">
        <f>IF(IFERROR(INDEX('CFBG New Line Form'!$G$9:$EQ$105,MATCH(B19,'CFBG New Line Form'!$B$9:$B$105,0),MATCH(VLOOKUP($AN$11,MAPPING!$H$3:$J$131,3,0),'CFBG New Line Form'!$G$7:$EQ$7,0)),"")=0,"",IFERROR(INDEX('CFBG New Line Form'!$G$9:$EQ$105,MATCH(B19,'CFBG New Line Form'!$B$9:$B$105,0),MATCH(VLOOKUP($AN$11,MAPPING!$H$3:$J$131,3,0),'CFBG New Line Form'!$G$7:$EQ$7,0)),""))</f>
        <v/>
      </c>
      <c r="AO19" s="84" t="str">
        <f>IF(IFERROR(INDEX('CFBG New Line Form'!$G$9:$EQ$105,MATCH(B19,'CFBG New Line Form'!$B$9:$B$105,0),MATCH(VLOOKUP($AO$11,MAPPING!$H$3:$J$131,3,0),'CFBG New Line Form'!$G$7:$EQ$7,0)),"")=0,"",IFERROR(INDEX('CFBG New Line Form'!$G$9:$EQ$105,MATCH(B19,'CFBG New Line Form'!$B$9:$B$105,0),MATCH(VLOOKUP($AO$11,MAPPING!$H$3:$J$131,3,0),'CFBG New Line Form'!$G$7:$EQ$7,0)),""))</f>
        <v/>
      </c>
      <c r="AP19" s="84" t="str">
        <f>IF(IFERROR(INDEX('CFBG New Line Form'!$G$9:$EQ$105,MATCH(B19,'CFBG New Line Form'!$B$9:$B$105,0),MATCH(VLOOKUP($AP$11,MAPPING!$H$3:$J$131,3,0),'CFBG New Line Form'!$G$7:$EQ$7,0)),"")=0,"",IFERROR(INDEX('CFBG New Line Form'!$G$9:$EQ$105,MATCH(B19,'CFBG New Line Form'!$B$9:$B$105,0),MATCH(VLOOKUP($AP$11,MAPPING!$H$3:$J$131,3,0),'CFBG New Line Form'!$G$7:$EQ$7,0)),""))</f>
        <v/>
      </c>
      <c r="AQ19" s="84" t="str">
        <f>IF(IFERROR(INDEX('CFBG New Line Form'!$G$9:$EQ$105,MATCH(B19,'CFBG New Line Form'!$B$9:$B$105,0),MATCH(VLOOKUP($AQ$11,MAPPING!$H$3:$J$131,3,0),'CFBG New Line Form'!$G$7:$EQ$7,0)),"")=0,"",IFERROR(INDEX('CFBG New Line Form'!$G$9:$EQ$105,MATCH(B19,'CFBG New Line Form'!$B$9:$B$105,0),MATCH(VLOOKUP($AQ$11,MAPPING!$H$3:$J$131,3,0),'CFBG New Line Form'!$G$7:$EQ$7,0)),""))</f>
        <v/>
      </c>
      <c r="AR19" s="84" t="str">
        <f>IF(IFERROR(INDEX('CFBG New Line Form'!$G$9:$EQ$105,MATCH(B19,'CFBG New Line Form'!$B$9:$B$105,0),MATCH(VLOOKUP($AR$11,MAPPING!$H$3:$J$131,3,0),'CFBG New Line Form'!$G$7:$EQ$7,0)),"")=0,"",IFERROR(INDEX('CFBG New Line Form'!$G$9:$EQ$105,MATCH(B19,'CFBG New Line Form'!$B$9:$B$105,0),MATCH(VLOOKUP($AR$11,MAPPING!$H$3:$J$131,3,0),'CFBG New Line Form'!$G$7:$EQ$7,0)),""))</f>
        <v/>
      </c>
      <c r="AS19" s="84" t="str">
        <f>IF(IFERROR(INDEX('CFBG New Line Form'!$G$9:$EQ$105,MATCH(B19,'CFBG New Line Form'!$B$9:$B$105,0),MATCH(VLOOKUP($AS$11,MAPPING!$H$3:$J$131,3,0),'CFBG New Line Form'!$G$7:$EQ$7,0)),"")=0,"",IFERROR(INDEX('CFBG New Line Form'!$G$9:$EQ$105,MATCH(B19,'CFBG New Line Form'!$B$9:$B$105,0),MATCH(VLOOKUP($AS$11,MAPPING!$H$3:$J$131,3,0),'CFBG New Line Form'!$G$7:$EQ$7,0)),""))</f>
        <v/>
      </c>
      <c r="AT19" s="84" t="str">
        <f>IF(IFERROR(INDEX('CFBG New Line Form'!$G$9:$EQ$105,MATCH(B19,'CFBG New Line Form'!$B$9:$B$105,0),MATCH(VLOOKUP($AT$11,MAPPING!$H$3:$J$131,3,0),'CFBG New Line Form'!$G$7:$EQ$7,0)),"")=0,"",IFERROR(INDEX('CFBG New Line Form'!$G$9:$EQ$105,MATCH(B19,'CFBG New Line Form'!$B$9:$B$105,0),MATCH(VLOOKUP($AT$11,MAPPING!$H$3:$J$131,3,0),'CFBG New Line Form'!$G$7:$EQ$7,0)),""))</f>
        <v/>
      </c>
      <c r="AU19" s="84" t="str">
        <f>IF(IFERROR(INDEX('CFBG New Line Form'!$G$9:$EQ$105,MATCH(B19,'CFBG New Line Form'!$B$9:$B$105,0),MATCH(VLOOKUP($AU$11,MAPPING!$H$3:$J$131,3,0),'CFBG New Line Form'!$G$7:$EQ$7,0)),"")=0,"",IFERROR(INDEX('CFBG New Line Form'!$G$9:$EQ$105,MATCH(B19,'CFBG New Line Form'!$B$9:$B$105,0),MATCH(VLOOKUP($AU$11,MAPPING!$H$3:$J$131,3,0),'CFBG New Line Form'!$G$7:$EQ$7,0)),""))</f>
        <v/>
      </c>
      <c r="AV19" s="84" t="str">
        <f>IF(IFERROR(INDEX('CFBG New Line Form'!$G$9:$EQ$105,MATCH(B19,'CFBG New Line Form'!$B$9:$B$105,0),MATCH(VLOOKUP($AV$11,MAPPING!$H$3:$J$131,3,0),'CFBG New Line Form'!$G$7:$EQ$7,0)),"")=0,"",IFERROR(INDEX('CFBG New Line Form'!$G$9:$EQ$105,MATCH(B19,'CFBG New Line Form'!$B$9:$B$105,0),MATCH(VLOOKUP($AV$11,MAPPING!$H$3:$J$131,3,0),'CFBG New Line Form'!$G$7:$EQ$7,0)),""))</f>
        <v/>
      </c>
      <c r="AW19" s="84" t="str">
        <f>IF(IFERROR(INDEX('CFBG New Line Form'!$G$9:$EQ$105,MATCH(B19,'CFBG New Line Form'!$B$9:$B$105,0),MATCH(VLOOKUP($AW$11,MAPPING!$H$3:$J$131,3,0),'CFBG New Line Form'!$G$7:$EQ$7,0)),"")=0,"",IFERROR(INDEX('CFBG New Line Form'!$G$9:$EQ$105,MATCH(B19,'CFBG New Line Form'!$B$9:$B$105,0),MATCH(VLOOKUP($AW$11,MAPPING!$H$3:$J$131,3,0),'CFBG New Line Form'!$G$7:$EQ$7,0)),""))</f>
        <v/>
      </c>
      <c r="AX19" s="84" t="str">
        <f>IF(IFERROR(INDEX('CFBG New Line Form'!$G$9:$EQ$105,MATCH(B19,'CFBG New Line Form'!$B$9:$B$105,0),MATCH(VLOOKUP($AX$11,MAPPING!$H$3:$J$131,3,0),'CFBG New Line Form'!$G$7:$EQ$7,0)),"")=0,"",IFERROR(INDEX('CFBG New Line Form'!$G$9:$EQ$105,MATCH(B19,'CFBG New Line Form'!$B$9:$B$105,0),MATCH(VLOOKUP($AX$11,MAPPING!$H$3:$J$131,3,0),'CFBG New Line Form'!$G$7:$EQ$7,0)),""))</f>
        <v/>
      </c>
      <c r="AY19" s="84" t="str">
        <f>IF(IFERROR(INDEX('CFBG New Line Form'!$G$9:$EQ$105,MATCH(B19,'CFBG New Line Form'!$B$9:$B$105,0),MATCH(VLOOKUP($AY$11,MAPPING!$H$3:$J$131,3,0),'CFBG New Line Form'!$G$7:$EQ$7,0)),"")=0,"",IFERROR(INDEX('CFBG New Line Form'!$G$9:$EQ$105,MATCH(B19,'CFBG New Line Form'!$B$9:$B$105,0),MATCH(VLOOKUP($AY$11,MAPPING!$H$3:$J$131,3,0),'CFBG New Line Form'!$G$7:$EQ$7,0)),""))</f>
        <v/>
      </c>
      <c r="AZ19" s="84" t="str">
        <f>IF(IFERROR(INDEX('CFBG New Line Form'!$G$9:$EQ$105,MATCH(B19,'CFBG New Line Form'!$B$9:$B$105,0),MATCH(VLOOKUP($AZ$11,MAPPING!$H$3:$J$131,3,0),'CFBG New Line Form'!$G$7:$EQ$7,0)),"")=0,"",IFERROR(INDEX('CFBG New Line Form'!$G$9:$EQ$105,MATCH(B19,'CFBG New Line Form'!$B$9:$B$105,0),MATCH(VLOOKUP($AZ$11,MAPPING!$H$3:$J$131,3,0),'CFBG New Line Form'!$G$7:$EQ$7,0)),""))</f>
        <v/>
      </c>
      <c r="BA19" s="84" t="str">
        <f>IF(IFERROR(INDEX('CFBG New Line Form'!$G$9:$EQ$105,MATCH(B19,'CFBG New Line Form'!$B$9:$B$105,0),MATCH(VLOOKUP($BA$11,MAPPING!$H$3:$J$131,3,0),'CFBG New Line Form'!$G$7:$EQ$7,0)),"")=0,"",IFERROR(INDEX('CFBG New Line Form'!$G$9:$EQ$105,MATCH(B19,'CFBG New Line Form'!$B$9:$B$105,0),MATCH(VLOOKUP($BA$11,MAPPING!$H$3:$J$131,3,0),'CFBG New Line Form'!$G$7:$EQ$7,0)),""))</f>
        <v/>
      </c>
      <c r="BB19" s="84" t="str">
        <f>IF(IFERROR(INDEX('CFBG New Line Form'!$G$9:$EQ$105,MATCH(B19,'CFBG New Line Form'!$B$9:$B$105,0),MATCH(VLOOKUP($BB$11,MAPPING!$H$3:$J$131,3,0),'CFBG New Line Form'!$G$7:$EQ$7,0)),"")=0,"",IFERROR(INDEX('CFBG New Line Form'!$G$9:$EQ$105,MATCH(B19,'CFBG New Line Form'!$B$9:$B$105,0),MATCH(VLOOKUP($BB$11,MAPPING!$H$3:$J$131,3,0),'CFBG New Line Form'!$G$7:$EQ$7,0)),""))</f>
        <v/>
      </c>
      <c r="BC19" s="84" t="str">
        <f>IF(IFERROR(INDEX('CFBG New Line Form'!$G$9:$EQ$105,MATCH(B19,'CFBG New Line Form'!$B$9:$B$105,0),MATCH(VLOOKUP($BC$11,MAPPING!$H$3:$J$131,3,0),'CFBG New Line Form'!$G$7:$EQ$7,0)),"")=0,"",IFERROR(INDEX('CFBG New Line Form'!$G$9:$EQ$105,MATCH(B19,'CFBG New Line Form'!$B$9:$B$105,0),MATCH(VLOOKUP($BC$11,MAPPING!$H$3:$J$131,3,0),'CFBG New Line Form'!$G$7:$EQ$7,0)),""))</f>
        <v/>
      </c>
      <c r="BD19" s="84" t="str">
        <f>IF(IFERROR(INDEX('CFBG New Line Form'!$G$9:$EQ$105,MATCH(B19,'CFBG New Line Form'!$B$9:$B$105,0),MATCH(VLOOKUP($BD$11,MAPPING!$H$3:$J$131,3,0),'CFBG New Line Form'!$G$7:$EQ$7,0)),"")=0,"",IFERROR(INDEX('CFBG New Line Form'!$G$9:$EQ$105,MATCH(B19,'CFBG New Line Form'!$B$9:$B$105,0),MATCH(VLOOKUP($BD$11,MAPPING!$H$3:$J$131,3,0),'CFBG New Line Form'!$G$7:$EQ$7,0)),""))</f>
        <v/>
      </c>
      <c r="BE19" s="84" t="str">
        <f>IF(IFERROR(INDEX('CFBG New Line Form'!$G$9:$EQ$105,MATCH(B19,'CFBG New Line Form'!$B$9:$B$105,0),MATCH(VLOOKUP($BE$11,MAPPING!$H$3:$J$131,3,0),'CFBG New Line Form'!$G$7:$EQ$7,0)),"")=0,"",IFERROR(INDEX('CFBG New Line Form'!$G$9:$EQ$105,MATCH(B19,'CFBG New Line Form'!$B$9:$B$105,0),MATCH(VLOOKUP($BE$11,MAPPING!$H$3:$J$131,3,0),'CFBG New Line Form'!$G$7:$EQ$7,0)),""))</f>
        <v/>
      </c>
      <c r="BF19" s="84" t="str">
        <f>IF(IFERROR(INDEX('CFBG New Line Form'!$G$9:$EQ$105,MATCH(B19,'CFBG New Line Form'!$B$9:$B$105,0),MATCH(VLOOKUP($BE$11,MAPPING!$H$3:$J$131,3,0),'CFBG New Line Form'!$G$7:$EQ$7,0)),"")=0,"",IFERROR(INDEX('CFBG New Line Form'!$G$9:$EQ$105,MATCH(B19,'CFBG New Line Form'!$B$9:$B$105,0),MATCH(VLOOKUP($BE$11,MAPPING!$H$3:$J$131,3,0),'CFBG New Line Form'!$G$7:$EQ$7,0)),""))</f>
        <v/>
      </c>
      <c r="BG19" s="84" t="str">
        <f>IF(IFERROR(INDEX('CFBG New Line Form'!$G$9:$EQ$105,MATCH(B19,'CFBG New Line Form'!$B$9:$B$105,0),MATCH(VLOOKUP($BG$11,MAPPING!$H$3:$J$131,3,0),'CFBG New Line Form'!$G$7:$EQ$7,0)),"")=0,"",IFERROR(INDEX('CFBG New Line Form'!$G$9:$EQ$105,MATCH(B19,'CFBG New Line Form'!$B$9:$B$105,0),MATCH(VLOOKUP($BG$11,MAPPING!$H$3:$J$131,3,0),'CFBG New Line Form'!$G$7:$EQ$7,0)),""))</f>
        <v/>
      </c>
      <c r="BH19" s="84" t="str">
        <f>IF(IFERROR(INDEX('CFBG New Line Form'!$G$9:$EQ$105,MATCH(B19,'CFBG New Line Form'!$B$9:$B$105,0),MATCH(VLOOKUP($BH$11,MAPPING!$H$3:$J$131,3,0),'CFBG New Line Form'!$G$7:$EQ$7,0)),"")=0,"",IFERROR(INDEX('CFBG New Line Form'!$G$9:$EQ$105,MATCH(B19,'CFBG New Line Form'!$B$9:$B$105,0),MATCH(VLOOKUP($BH$11,MAPPING!$H$3:$J$131,3,0),'CFBG New Line Form'!$G$7:$EQ$7,0)),""))</f>
        <v/>
      </c>
      <c r="BI19" s="84" t="str">
        <f>IF(IFERROR(INDEX('CFBG New Line Form'!$G$9:$EQ$105,MATCH(B19,'CFBG New Line Form'!$B$9:$B$105,0),MATCH(VLOOKUP($BI$11,MAPPING!$H$3:$J$131,3,0),'CFBG New Line Form'!$G$7:$EQ$7,0)),"")=0,"",IFERROR(INDEX('CFBG New Line Form'!$G$9:$EQ$105,MATCH(B19,'CFBG New Line Form'!$B$9:$B$105,0),MATCH(VLOOKUP($BI$11,MAPPING!$H$3:$J$131,3,0),'CFBG New Line Form'!$G$7:$EQ$7,0)),""))</f>
        <v/>
      </c>
      <c r="BJ19" s="84" t="str">
        <f>IF(IFERROR(INDEX('CFBG New Line Form'!$G$9:$EQ$105,MATCH(B19,'CFBG New Line Form'!$B$9:$B$105,0),MATCH(VLOOKUP($BJ$11,MAPPING!$H$3:$J$131,3,0),'CFBG New Line Form'!$G$7:$EQ$7,0)),"")=0,"",IFERROR(INDEX('CFBG New Line Form'!$G$9:$EQ$105,MATCH(B19,'CFBG New Line Form'!$B$9:$B$105,0),MATCH(VLOOKUP($BJ$11,MAPPING!$H$3:$J$131,3,0),'CFBG New Line Form'!$G$7:$EQ$7,0)),""))</f>
        <v/>
      </c>
      <c r="BK19" s="84" t="str">
        <f>IF(IFERROR(INDEX('CFBG New Line Form'!$G$9:$EQ$105,MATCH(B19,'CFBG New Line Form'!$B$9:$B$105,0),MATCH(VLOOKUP($BK$11,MAPPING!$H$3:$J$131,3,0),'CFBG New Line Form'!$G$7:$EQ$7,0)),"")=0,"",IFERROR(INDEX('CFBG New Line Form'!$G$9:$EQ$105,MATCH(B19,'CFBG New Line Form'!$B$9:$B$105,0),MATCH(VLOOKUP($BK$11,MAPPING!$H$3:$J$131,3,0),'CFBG New Line Form'!$G$7:$EQ$7,0)),""))</f>
        <v/>
      </c>
      <c r="BL19" s="84" t="str">
        <f>IF(IFERROR(INDEX('CFBG New Line Form'!$G$9:$EQ$105,MATCH(B19,'CFBG New Line Form'!$B$9:$B$105,0),MATCH(VLOOKUP($BL$11,MAPPING!$H$3:$J$131,3,0),'CFBG New Line Form'!$G$7:$EQ$7,0)),"")=0,"",IFERROR(INDEX('CFBG New Line Form'!$G$9:$EQ$105,MATCH(B19,'CFBG New Line Form'!$B$9:$B$105,0),MATCH(VLOOKUP($BL$11,MAPPING!$H$3:$J$131,3,0),'CFBG New Line Form'!$G$7:$EQ$7,0)),""))</f>
        <v/>
      </c>
      <c r="BM19" s="84" t="str">
        <f>IF(IFERROR(INDEX('CFBG New Line Form'!$G$9:$EQ$105,MATCH(B19,'CFBG New Line Form'!$B$9:$B$105,0),MATCH(VLOOKUP($BM$11,MAPPING!$H$3:$J$131,3,0),'CFBG New Line Form'!$G$7:$EQ$7,0)),"")=0,"",IFERROR(INDEX('CFBG New Line Form'!$G$9:$EQ$105,MATCH(B19,'CFBG New Line Form'!$B$9:$B$105,0),MATCH(VLOOKUP($BM$11,MAPPING!$H$3:$J$131,3,0),'CFBG New Line Form'!$G$7:$EQ$7,0)),""))</f>
        <v/>
      </c>
      <c r="BN19" s="84" t="str">
        <f>IF(IFERROR(INDEX('CFBG New Line Form'!$G$9:$EQ$105,MATCH(B19,'CFBG New Line Form'!$B$9:$B$105,0),MATCH(VLOOKUP($BN$11,MAPPING!$H$3:$J$131,3,0),'CFBG New Line Form'!$G$7:$EQ$7,0)),"")=0,"",IFERROR(INDEX('CFBG New Line Form'!$G$9:$EQ$105,MATCH(B19,'CFBG New Line Form'!$B$9:$B$105,0),MATCH(VLOOKUP($BN$11,MAPPING!$H$3:$J$131,3,0),'CFBG New Line Form'!$G$7:$EQ$7,0)),""))</f>
        <v/>
      </c>
      <c r="BO19" s="84" t="str">
        <f>IF(IFERROR(INDEX('CFBG New Line Form'!$G$9:$EQ$105,MATCH(B19,'CFBG New Line Form'!$B$9:$B$105,0),MATCH(VLOOKUP($BO$11,MAPPING!$H$3:$J$131,3,0),'CFBG New Line Form'!$G$7:$EQ$7,0)),"")=0,"",IFERROR(INDEX('CFBG New Line Form'!$G$9:$EQ$105,MATCH(B19,'CFBG New Line Form'!$B$9:$B$105,0),MATCH(VLOOKUP($BO$11,MAPPING!$H$3:$J$131,3,0),'CFBG New Line Form'!$G$7:$EQ$7,0)),""))</f>
        <v/>
      </c>
      <c r="BP19" s="84" t="str">
        <f>IF(IFERROR(INDEX('CFBG New Line Form'!$G$9:$EQ$105,MATCH(B19,'CFBG New Line Form'!$B$9:$B$105,0),MATCH(VLOOKUP($BP$11,MAPPING!$H$3:$J$131,3,0),'CFBG New Line Form'!$G$7:$EQ$7,0)),"")=0,"",IFERROR(INDEX('CFBG New Line Form'!$G$9:$EQ$105,MATCH(B19,'CFBG New Line Form'!$B$9:$B$105,0),MATCH(VLOOKUP($BP$11,MAPPING!$H$3:$J$131,3,0),'CFBG New Line Form'!$G$7:$EQ$7,0)),""))</f>
        <v/>
      </c>
      <c r="BQ19" s="84" t="str">
        <f>IF(IFERROR(INDEX('CFBG New Line Form'!$G$9:$EQ$105,MATCH(B19,'CFBG New Line Form'!$B$9:$B$105,0),MATCH(VLOOKUP($BQ$11,MAPPING!$H$3:$J$131,3,0),'CFBG New Line Form'!$G$7:$EQ$7,0)),"")=0,"",IFERROR(INDEX('CFBG New Line Form'!$G$9:$EQ$105,MATCH(B19,'CFBG New Line Form'!$B$9:$B$105,0),MATCH(VLOOKUP($BQ$11,MAPPING!$H$3:$J$131,3,0),'CFBG New Line Form'!$G$7:$EQ$7,0)),""))</f>
        <v/>
      </c>
      <c r="BR19" s="84" t="str">
        <f>IF(IFERROR(INDEX('CFBG New Line Form'!$G$9:$EQ$105,MATCH(B19,'CFBG New Line Form'!$B$9:$B$105,0),MATCH(VLOOKUP($BR$11,MAPPING!$H$3:$J$131,3,0),'CFBG New Line Form'!$G$7:$EQ$7,0)),"")=0,"",IFERROR(INDEX('CFBG New Line Form'!$G$9:$EQ$105,MATCH(B19,'CFBG New Line Form'!$B$9:$B$105,0),MATCH(VLOOKUP($BR$11,MAPPING!$H$3:$J$131,3,0),'CFBG New Line Form'!$G$7:$EQ$7,0)),""))</f>
        <v/>
      </c>
      <c r="BS19" s="84" t="str">
        <f>IF(IFERROR(INDEX('CFBG New Line Form'!$G$9:$EQ$105,MATCH(B19,'CFBG New Line Form'!$B$9:$B$105,0),MATCH(VLOOKUP($BS$11,MAPPING!$H$3:$J$131,3,0),'CFBG New Line Form'!$G$7:$EQ$7,0)),"")=0,"",IFERROR(INDEX('CFBG New Line Form'!$G$9:$EQ$105,MATCH(B19,'CFBG New Line Form'!$B$9:$B$105,0),MATCH(VLOOKUP($BS$11,MAPPING!$H$3:$J$131,3,0),'CFBG New Line Form'!$G$7:$EQ$7,0)),""))</f>
        <v/>
      </c>
      <c r="BT19" s="84" t="str">
        <f>IF(IFERROR(INDEX('CFBG New Line Form'!$G$9:$EQ$105,MATCH(B19,'CFBG New Line Form'!$B$9:$B$105,0),MATCH(VLOOKUP($BT$11,MAPPING!$H$3:$J$131,3,0),'CFBG New Line Form'!$G$7:$EQ$7,0)),"")=0,"",IFERROR(INDEX('CFBG New Line Form'!$G$9:$EQ$105,MATCH(B19,'CFBG New Line Form'!$B$9:$B$105,0),MATCH(VLOOKUP($BT$11,MAPPING!$H$3:$J$131,3,0),'CFBG New Line Form'!$G$7:$EQ$7,0)),""))</f>
        <v/>
      </c>
      <c r="BU19" s="84" t="str">
        <f>IF(IFERROR(INDEX('CFBG New Line Form'!$G$9:$EQ$105,MATCH(B19,'CFBG New Line Form'!$B$9:$B$105,0),MATCH(VLOOKUP($BU$11,MAPPING!$H$3:$J$131,3,0),'CFBG New Line Form'!$G$7:$EQ$7,0)),"")=0,"",IFERROR(INDEX('CFBG New Line Form'!$G$9:$EQ$105,MATCH(B19,'CFBG New Line Form'!$B$9:$B$105,0),MATCH(VLOOKUP($BU$11,MAPPING!$H$3:$J$131,3,0),'CFBG New Line Form'!$G$7:$EQ$7,0)),""))</f>
        <v/>
      </c>
      <c r="BV19" s="84" t="str">
        <f>IF(IFERROR(INDEX('CFBG New Line Form'!$G$9:$EQ$105,MATCH(B19,'CFBG New Line Form'!$B$9:$B$105,0),MATCH(VLOOKUP($BV$11,MAPPING!$H$3:$J$131,3,0),'CFBG New Line Form'!$G$7:$EQ$7,0)),"")=0,"",IFERROR(INDEX('CFBG New Line Form'!$G$9:$EQ$105,MATCH(B19,'CFBG New Line Form'!$B$9:$B$105,0),MATCH(VLOOKUP($BV$11,MAPPING!$H$3:$J$131,3,0),'CFBG New Line Form'!$G$7:$EQ$7,0)),""))</f>
        <v/>
      </c>
      <c r="BW19" s="84" t="str">
        <f>IF(IFERROR(INDEX('CFBG New Line Form'!$G$9:$EQ$105,MATCH(B19,'CFBG New Line Form'!$B$9:$B$105,0),MATCH(VLOOKUP($BW$11,MAPPING!$H$3:$J$131,3,0),'CFBG New Line Form'!$G$7:$EQ$7,0)),"")=0,"",IFERROR(INDEX('CFBG New Line Form'!$G$9:$EQ$105,MATCH(B19,'CFBG New Line Form'!$B$9:$B$105,0),MATCH(VLOOKUP($BW$11,MAPPING!$H$3:$J$131,3,0),'CFBG New Line Form'!$G$7:$EQ$7,0)),""))</f>
        <v/>
      </c>
      <c r="BX19" s="84" t="str">
        <f>IF(IFERROR(INDEX('CFBG New Line Form'!$G$9:$EQ$105,MATCH(B19,'CFBG New Line Form'!$B$9:$B$105,0),MATCH(VLOOKUP($BX$11,MAPPING!$H$3:$J$131,3,0),'CFBG New Line Form'!$G$7:$EQ$7,0)),"")=0,"",IFERROR(INDEX('CFBG New Line Form'!$G$9:$EQ$105,MATCH(B19,'CFBG New Line Form'!$B$9:$B$105,0),MATCH(VLOOKUP($BX$11,MAPPING!$H$3:$J$131,3,0),'CFBG New Line Form'!$G$7:$EQ$7,0)),""))</f>
        <v/>
      </c>
      <c r="BY19" s="84" t="str">
        <f>IF(IFERROR(INDEX('CFBG New Line Form'!$G$9:$EQ$105,MATCH(B19,'CFBG New Line Form'!$B$9:$B$105,0),MATCH(VLOOKUP($BY$11,MAPPING!$H$3:$J$131,3,0),'CFBG New Line Form'!$G$7:$EQ$7,0)),"")=0,"",IFERROR(INDEX('CFBG New Line Form'!$G$9:$EQ$105,MATCH(B19,'CFBG New Line Form'!$B$9:$B$105,0),MATCH(VLOOKUP($BY$11,MAPPING!$H$3:$J$131,3,0),'CFBG New Line Form'!$G$7:$EQ$7,0)),""))</f>
        <v/>
      </c>
      <c r="BZ19" s="84" t="str">
        <f>IF(IFERROR(INDEX('CFBG New Line Form'!$G$9:$EQ$105,MATCH(B19,'CFBG New Line Form'!$B$9:$B$105,0),MATCH(VLOOKUP($BZ$11,MAPPING!$H$3:$J$131,3,0),'CFBG New Line Form'!$G$7:$EQ$7,0)),"")=0,"",IFERROR(INDEX('CFBG New Line Form'!$G$9:$EQ$105,MATCH(B19,'CFBG New Line Form'!$B$9:$B$105,0),MATCH(VLOOKUP($BZ$11,MAPPING!$H$3:$J$131,3,0),'CFBG New Line Form'!$G$7:$EQ$7,0)),""))</f>
        <v/>
      </c>
      <c r="CA19" s="84" t="str">
        <f>IF(IFERROR(INDEX('CFBG New Line Form'!$G$9:$EQ$105,MATCH(B19,'CFBG New Line Form'!$B$9:$B$105,0),MATCH(VLOOKUP($CA$11,MAPPING!$H$3:$J$131,3,0),'CFBG New Line Form'!$G$7:$EQ$7,0)),"")=0,"",IFERROR(INDEX('CFBG New Line Form'!$G$9:$EQ$105,MATCH(B19,'CFBG New Line Form'!$B$9:$B$105,0),MATCH(VLOOKUP($CA$11,MAPPING!$H$3:$J$131,3,0),'CFBG New Line Form'!$G$7:$EQ$7,0)),""))</f>
        <v/>
      </c>
      <c r="CB19" s="84" t="str">
        <f>IF(IFERROR(INDEX('CFBG New Line Form'!$G$9:$EQ$105,MATCH(B19,'CFBG New Line Form'!$B$9:$B$105,0),MATCH(VLOOKUP($CB$11,MAPPING!$H$3:$J$131,3,0),'CFBG New Line Form'!$G$7:$EQ$7,0)),"")=0,"",IFERROR(INDEX('CFBG New Line Form'!$G$9:$EQ$105,MATCH(B19,'CFBG New Line Form'!$B$9:$B$105,0),MATCH(VLOOKUP($CB$11,MAPPING!$H$3:$J$131,3,0),'CFBG New Line Form'!$G$7:$EQ$7,0)),""))</f>
        <v/>
      </c>
      <c r="CC19" s="84" t="str">
        <f>IF(IFERROR(INDEX('CFBG New Line Form'!$G$9:$EQ$105,MATCH(B19,'CFBG New Line Form'!$B$9:$B$105,0),MATCH(VLOOKUP($CC$11,MAPPING!$H$3:$J$131,3,0),'CFBG New Line Form'!$G$7:$EQ$7,0)),"")=0,"",IFERROR(INDEX('CFBG New Line Form'!$G$9:$EQ$105,MATCH(B19,'CFBG New Line Form'!$B$9:$B$105,0),MATCH(VLOOKUP($CC$11,MAPPING!$H$3:$J$131,3,0),'CFBG New Line Form'!$G$7:$EQ$7,0)),""))</f>
        <v/>
      </c>
      <c r="CD19" s="84" t="str">
        <f>IF(IFERROR(INDEX('CFBG New Line Form'!$G$9:$EQ$105,MATCH(B19,'CFBG New Line Form'!$B$9:$B$105,0),MATCH(VLOOKUP($CD$11,MAPPING!$H$3:$J$131,3,0),'CFBG New Line Form'!$G$7:$EQ$7,0)),"")=0,"",IFERROR(INDEX('CFBG New Line Form'!$G$9:$EQ$105,MATCH(B19,'CFBG New Line Form'!$B$9:$B$105,0),MATCH(VLOOKUP($CD$11,MAPPING!$H$3:$J$131,3,0),'CFBG New Line Form'!$G$7:$EQ$7,0)),""))</f>
        <v/>
      </c>
      <c r="CE19" s="84" t="str">
        <f>IF(IFERROR(INDEX('CFBG New Line Form'!$G$9:$EQ$105,MATCH(B19,'CFBG New Line Form'!$B$9:$B$105,0),MATCH(VLOOKUP($CE$11,MAPPING!$H$3:$J$131,3,0),'CFBG New Line Form'!$G$7:$EQ$7,0)),"")=0,"",IFERROR(INDEX('CFBG New Line Form'!$G$9:$EQ$105,MATCH(B19,'CFBG New Line Form'!$B$9:$B$105,0),MATCH(VLOOKUP($CE$11,MAPPING!$H$3:$J$131,3,0),'CFBG New Line Form'!$G$7:$EQ$7,0)),""))</f>
        <v/>
      </c>
      <c r="CF19" s="84" t="str">
        <f>IF(IFERROR(INDEX('CFBG New Line Form'!$G$9:$EQ$105,MATCH(B19,'CFBG New Line Form'!$B$9:$B$105,0),MATCH(VLOOKUP($CF$11,MAPPING!$H$3:$J$131,3,0),'CFBG New Line Form'!$G$7:$EQ$7,0)),"")=0,"",IFERROR(INDEX('CFBG New Line Form'!$G$9:$EQ$105,MATCH(B19,'CFBG New Line Form'!$B$9:$B$105,0),MATCH(VLOOKUP($CF$11,MAPPING!$H$3:$J$131,3,0),'CFBG New Line Form'!$G$7:$EQ$7,0)),""))</f>
        <v/>
      </c>
      <c r="CG19" s="84" t="str">
        <f>IF(IFERROR(INDEX('CFBG New Line Form'!$G$9:$EQ$105,MATCH(B19,'CFBG New Line Form'!$B$9:$B$105,0),MATCH(VLOOKUP($CG$11,MAPPING!$H$3:$J$131,3,0),'CFBG New Line Form'!$G$7:$EQ$7,0)),"")=0,"",IFERROR(INDEX('CFBG New Line Form'!$G$9:$EQ$105,MATCH(B19,'CFBG New Line Form'!$B$9:$B$105,0),MATCH(VLOOKUP($CG$11,MAPPING!$H$3:$J$131,3,0),'CFBG New Line Form'!$G$7:$EQ$7,0)),""))</f>
        <v/>
      </c>
      <c r="CH19" s="84" t="str">
        <f>IF(IFERROR(INDEX('CFBG New Line Form'!$G$9:$EQ$105,MATCH(B19,'CFBG New Line Form'!$B$9:$B$105,0),MATCH(VLOOKUP($CH$11,MAPPING!$H$3:$J$131,3,0),'CFBG New Line Form'!$G$7:$EQ$7,0)),"")=0,"",IFERROR(INDEX('CFBG New Line Form'!$G$9:$EQ$105,MATCH(B19,'CFBG New Line Form'!$B$9:$B$105,0),MATCH(VLOOKUP($CH$11,MAPPING!$H$3:$J$131,3,0),'CFBG New Line Form'!$G$7:$EQ$7,0)),""))</f>
        <v/>
      </c>
      <c r="CI19" s="84" t="str">
        <f>IF(IFERROR(INDEX('CFBG New Line Form'!$G$9:$EQ$105,MATCH(B19,'CFBG New Line Form'!$B$9:$B$105,0),MATCH(VLOOKUP($CI$11,MAPPING!$H$3:$J$131,3,0),'CFBG New Line Form'!$G$7:$EQ$7,0)),"")=0,"",IFERROR(INDEX('CFBG New Line Form'!$G$9:$EQ$105,MATCH(B19,'CFBG New Line Form'!$B$9:$B$105,0),MATCH(VLOOKUP($CI$11,MAPPING!$H$3:$J$131,3,0),'CFBG New Line Form'!$G$7:$EQ$7,0)),""))</f>
        <v/>
      </c>
      <c r="CJ19" s="84" t="str">
        <f>IF(IFERROR(INDEX('CFBG New Line Form'!$G$9:$EQ$105,MATCH(B19,'CFBG New Line Form'!$B$9:$B$105,0),MATCH(VLOOKUP($CJ$11,MAPPING!$H$3:$J$131,3,0),'CFBG New Line Form'!$G$7:$EQ$7,0)),"")=0,"",IFERROR(INDEX('CFBG New Line Form'!$G$9:$EQ$105,MATCH(B19,'CFBG New Line Form'!$B$9:$B$105,0),MATCH(VLOOKUP($CJ$11,MAPPING!$H$3:$J$131,3,0),'CFBG New Line Form'!$G$7:$EQ$7,0)),""))</f>
        <v/>
      </c>
      <c r="CK19" s="84" t="str">
        <f>IF(IFERROR(INDEX('CFBG New Line Form'!$G$9:$EQ$105,MATCH(B19,'CFBG New Line Form'!$B$9:$B$105,0),MATCH(VLOOKUP($CK$11,MAPPING!$H$3:$J$131,3,0),'CFBG New Line Form'!$G$7:$EQ$7,0)),"")=0,"",IFERROR(INDEX('CFBG New Line Form'!$G$9:$EQ$105,MATCH(B19,'CFBG New Line Form'!$B$9:$B$105,0),MATCH(VLOOKUP($CK$11,MAPPING!$H$3:$J$131,3,0),'CFBG New Line Form'!$G$7:$EQ$7,0)),""))</f>
        <v/>
      </c>
      <c r="CL19" s="84" t="str">
        <f>IF(IFERROR(INDEX('CFBG New Line Form'!$G$9:$EQ$105,MATCH(B19,'CFBG New Line Form'!$B$9:$B$105,0),MATCH(VLOOKUP($CL$11,MAPPING!$H$3:$J$131,3,0),'CFBG New Line Form'!$G$7:$EQ$7,0)),"")=0,"",IFERROR(INDEX('CFBG New Line Form'!$G$9:$EQ$105,MATCH(B19,'CFBG New Line Form'!$B$9:$B$105,0),MATCH(VLOOKUP($CL$11,MAPPING!$H$3:$J$131,3,0),'CFBG New Line Form'!$G$7:$EQ$7,0)),""))</f>
        <v/>
      </c>
      <c r="CM19" s="84" t="str">
        <f>IF(IFERROR(INDEX('CFBG New Line Form'!$G$9:$EQ$105,MATCH(B19,'CFBG New Line Form'!$B$9:$B$105,0),MATCH(VLOOKUP($CM$11,MAPPING!$H$3:$J$131,3,0),'CFBG New Line Form'!$G$7:$EQ$7,0)),"")=0,"",IFERROR(INDEX('CFBG New Line Form'!$G$9:$EQ$105,MATCH(B19,'CFBG New Line Form'!$B$9:$B$105,0),MATCH(VLOOKUP($CM$11,MAPPING!$H$3:$J$131,3,0),'CFBG New Line Form'!$G$7:$EQ$7,0)),""))</f>
        <v/>
      </c>
      <c r="CN19" s="84" t="str">
        <f>IF(IFERROR(INDEX('CFBG New Line Form'!$G$9:$EQ$105,MATCH(B19,'CFBG New Line Form'!$B$9:$B$105,0),MATCH(VLOOKUP($CN$11,MAPPING!$H$3:$J$131,3,0),'CFBG New Line Form'!$G$7:$EQ$7,0)),"")=0,"",IFERROR(INDEX('CFBG New Line Form'!$G$9:$EQ$105,MATCH(B19,'CFBG New Line Form'!$B$9:$B$105,0),MATCH(VLOOKUP($CN$11,MAPPING!$H$3:$J$131,3,0),'CFBG New Line Form'!$G$7:$EQ$7,0)),""))</f>
        <v/>
      </c>
      <c r="CO19" s="84" t="str">
        <f>IF(IFERROR(INDEX('CFBG New Line Form'!$G$9:$EQ$105,MATCH(B19,'CFBG New Line Form'!$B$9:$B$105,0),MATCH(VLOOKUP($CO$11,MAPPING!$H$3:$J$131,3,0),'CFBG New Line Form'!$G$7:$EQ$7,0)),"")=0,"",IFERROR(INDEX('CFBG New Line Form'!$G$9:$EQ$105,MATCH(B19,'CFBG New Line Form'!$B$9:$B$105,0),MATCH(VLOOKUP($CO$11,MAPPING!$H$3:$J$131,3,0),'CFBG New Line Form'!$G$7:$EQ$7,0)),""))</f>
        <v/>
      </c>
      <c r="CP19" s="84" t="str">
        <f>IF(IFERROR(INDEX('CFBG New Line Form'!$G$9:$EQ$105,MATCH(B19,'CFBG New Line Form'!$B$9:$B$105,0),MATCH(VLOOKUP($CP$11,MAPPING!$H$3:$J$131,3,0),'CFBG New Line Form'!$G$7:$EQ$7,0)),"")=0,"",IFERROR(INDEX('CFBG New Line Form'!$G$9:$EQ$105,MATCH(B19,'CFBG New Line Form'!$B$9:$B$105,0),MATCH(VLOOKUP($CP$11,MAPPING!$H$3:$J$131,3,0),'CFBG New Line Form'!$G$7:$EQ$7,0)),""))</f>
        <v/>
      </c>
      <c r="CQ19" s="84" t="str">
        <f>IF(IFERROR(INDEX('CFBG New Line Form'!$G$9:$EQ$105,MATCH(B19,'CFBG New Line Form'!$B$9:$B$105,0),MATCH(VLOOKUP($CQ$11,MAPPING!$H$3:$J$131,3,0),'CFBG New Line Form'!$G$7:$EQ$7,0)),"")=0,"",IFERROR(INDEX('CFBG New Line Form'!$G$9:$EQ$105,MATCH(B19,'CFBG New Line Form'!$B$9:$B$105,0),MATCH(VLOOKUP($CQ$11,MAPPING!$H$3:$J$131,3,0),'CFBG New Line Form'!$G$7:$EQ$7,0)),""))</f>
        <v/>
      </c>
      <c r="CR19" s="84"/>
      <c r="CS19" s="84"/>
      <c r="CT19" s="84"/>
    </row>
    <row r="20" spans="1:98" s="55" customFormat="1">
      <c r="A20" s="84" t="str">
        <f>IF(
IFERROR(INDEX('CFBG New Line Form'!$G$9:$EQ$105,MATCH(B20,'CFBG New Line Form'!$B$9:$B$105,0),MATCH(VLOOKUP($A$11,MAPPING!$H$3:$J$131,3,0),'CFBG New Line Form'!$G$7:$EQ$7,0)),"")=0,"", IFERROR(INDEX('CFBG New Line Form'!$G$9:$EQ$105,MATCH(B20,'CFBG New Line Form'!$B$9:$B$105,0),MATCH(VLOOKUP($A$11,MAPPING!$H$3:$J$131,3,0),'CFBG New Line Form'!$G$7:$EQ$7,0)),""))</f>
        <v/>
      </c>
      <c r="B20" s="84"/>
      <c r="C20" s="84" t="str">
        <f>IF(
IFERROR(INDEX('CFBG New Line Form'!$G$9:$EQ$105,MATCH(B20,'CFBG New Line Form'!$B$9:$B$105,0),MATCH(VLOOKUP($C$11,MAPPING!$H$3:$J$131,3,0),'CFBG New Line Form'!$G$7:$EQ$7,0)),"")=0,"", IFERROR(INDEX('CFBG New Line Form'!$G$9:$EQ$105,MATCH(B20,'CFBG New Line Form'!$B$9:$B$105,0),MATCH(VLOOKUP($C$11,MAPPING!$H$3:$J$131,3,0),'CFBG New Line Form'!$G$7:$EQ$7,0)),""))</f>
        <v/>
      </c>
      <c r="D20" s="84" t="str">
        <f>IF(
IFERROR(INDEX('CFBG New Line Form'!$G$9:$EQ$105,MATCH(B20,'CFBG New Line Form'!$B$9:$B$105,0),MATCH(VLOOKUP($D$11,MAPPING!$H$3:$J$131,3,0),'CFBG New Line Form'!$G$7:$EQ$7,0)),"")=0,"", IFERROR(INDEX('CFBG New Line Form'!$G$9:$EQ$105,MATCH(B20,'CFBG New Line Form'!$B$9:$B$105,0),MATCH(VLOOKUP($D$11,MAPPING!$H$3:$J$131,3,0),'CFBG New Line Form'!$G$7:$EQ$7,0)),""))</f>
        <v/>
      </c>
      <c r="E20" s="84" t="str">
        <f>IF(IFERROR(INDEX('CFBG New Line Form'!$G$9:$EQ$105,MATCH(B20,'CFBG New Line Form'!$B$9:$B$105,0),MATCH(VLOOKUP($E$11,MAPPING!$H$3:$J$131,3,0),'CFBG New Line Form'!$G$7:$EQ$7,0)),"")=0,"",IFERROR(INDEX('CFBG New Line Form'!$G$9:$EQ$105,MATCH(B20,'CFBG New Line Form'!$B$9:$B$105,0),MATCH(VLOOKUP($E$11,MAPPING!$H$3:$J$131,3,0),'CFBG New Line Form'!$G$7:$EQ$7,0)),""))</f>
        <v/>
      </c>
      <c r="F20" s="84" t="str">
        <f>IF(IFERROR(INDEX('CFBG New Line Form'!$G$9:$EQ$105,MATCH(B20,'CFBG New Line Form'!$B$9:$B$105,0),MATCH(VLOOKUP($F$11,MAPPING!$H$3:$J$131,3,0),'CFBG New Line Form'!$G$7:$EQ$7,0)),"")=0,"",IFERROR(INDEX('CFBG New Line Form'!$G$9:$EQ$105,MATCH(B20,'CFBG New Line Form'!$B$9:$B$105,0),MATCH(VLOOKUP($F$11,MAPPING!$H$3:$J$131,3,0),'CFBG New Line Form'!$G$7:$EQ$7,0)),""))</f>
        <v/>
      </c>
      <c r="G20" s="130" t="str">
        <f>IF(IFERROR(INDEX('CFBG New Line Form'!$G$9:$EQ$105,MATCH(B20,'CFBG New Line Form'!$B$9:$B$105,0),MATCH(VLOOKUP($G$11,MAPPING!$H$3:$J$131,3,0),'CFBG New Line Form'!$G$7:$EQ$7,0)),"")=0,"",IFERROR(INDEX('CFBG New Line Form'!$G$9:$EQ$105,MATCH(B20,'CFBG New Line Form'!$B$9:$B$105,0),MATCH(VLOOKUP($G$11,MAPPING!$H$3:$J$131,3,0),'CFBG New Line Form'!$G$7:$EQ$7,0)),""))</f>
        <v/>
      </c>
      <c r="H20" s="160" t="str">
        <f>IF(IFERROR(INDEX('CFBG New Line Form'!$G$9:$EQ$105,MATCH(B20,'CFBG New Line Form'!$B$9:$B$105,0),MATCH(VLOOKUP($H$11,MAPPING!$H$3:$J$131,3,0),'CFBG New Line Form'!$G$7:$EQ$7,0)),"")=0,"",IFERROR(INDEX('CFBG New Line Form'!$G$9:$EQ$105,MATCH(B20,'CFBG New Line Form'!$B$9:$B$105,0),MATCH(VLOOKUP($H$11,MAPPING!$H$3:$J$131,3,0),'CFBG New Line Form'!$G$7:$EQ$7,0)),""))</f>
        <v/>
      </c>
      <c r="I20" s="161" t="str">
        <f>IF(IFERROR(INDEX('CFBG New Line Form'!$G$9:$EQ$105,MATCH(B20,'CFBG New Line Form'!$B$9:$B$105,0),MATCH(VLOOKUP($I$11,MAPPING!$H$3:$J$131,3,0),'CFBG New Line Form'!$G$7:$EQ$7,0)),"")=0,"",IFERROR(INDEX('CFBG New Line Form'!$G$9:$EQ$105,MATCH(B20,'CFBG New Line Form'!$B$9:$B$105,0),MATCH(VLOOKUP($I$11,MAPPING!$H$3:$J$131,3,0),'CFBG New Line Form'!$G$7:$EQ$7,0)),""))</f>
        <v/>
      </c>
      <c r="J20" s="84" t="str">
        <f>IF(IFERROR(INDEX('CFBG New Line Form'!$G$9:$EQ$105,MATCH(B20,'CFBG New Line Form'!$B$9:$B$105,0),MATCH(VLOOKUP($J$11,MAPPING!$H$3:$J$131,3,0),'CFBG New Line Form'!$G$7:$EQ$7,0)),"")=0,"",IFERROR(INDEX('CFBG New Line Form'!$G$9:$EQ$105,MATCH(B20,'CFBG New Line Form'!$B$9:$B$105,0),MATCH(VLOOKUP($J$11,MAPPING!$H$3:$J$131,3,0),'CFBG New Line Form'!$G$7:$EQ$7,0)),""))</f>
        <v/>
      </c>
      <c r="K20" s="84" t="e">
        <v>#N/A</v>
      </c>
      <c r="L20" s="84" t="e">
        <v>#N/A</v>
      </c>
      <c r="M20" s="84" t="e">
        <v>#N/A</v>
      </c>
      <c r="N20" s="84" t="e">
        <v>#N/A</v>
      </c>
      <c r="O20" s="84" t="e">
        <v>#N/A</v>
      </c>
      <c r="P20" s="84" t="e">
        <v>#N/A</v>
      </c>
      <c r="Q20" s="84" t="e">
        <v>#N/A</v>
      </c>
      <c r="R20" s="162" t="str">
        <f>IF(IFERROR(INDEX('CFBG New Line Form'!$G$9:$EQ$105,MATCH(B20,'CFBG New Line Form'!$B$9:$B$105,0),MATCH(VLOOKUP($R$11,MAPPING!$H$3:$J$131,3,0),'CFBG New Line Form'!$G$7:$EQ$7,0)),"")=0,"",IFERROR(INDEX('CFBG New Line Form'!$G$9:$EQ$105,MATCH(B20,'CFBG New Line Form'!$B$9:$B$105,0),MATCH(VLOOKUP($R$11,MAPPING!$H$3:$J$131,3,0),'CFBG New Line Form'!$G$7:$EQ$7,0)),""))</f>
        <v/>
      </c>
      <c r="S20" s="84" t="str">
        <f>IF(IFERROR(INDEX('CFBG New Line Form'!$G$9:$EQ$105,MATCH(B20,'CFBG New Line Form'!$B$9:$B$105,0),MATCH(VLOOKUP($S$11,MAPPING!$H$3:$J$131,3,0),'CFBG New Line Form'!$G$7:$EQ$7,0)),"")=0,"",IFERROR(INDEX('CFBG New Line Form'!$G$9:$EQ$105,MATCH(B20,'CFBG New Line Form'!$B$9:$B$105,0),MATCH(VLOOKUP($S$11,MAPPING!$H$3:$J$131,3,0),'CFBG New Line Form'!$G$7:$EQ$7,0)),""))</f>
        <v/>
      </c>
      <c r="T20" s="84" t="e">
        <v>#N/A</v>
      </c>
      <c r="U20" s="84" t="e">
        <v>#N/A</v>
      </c>
      <c r="V20" s="84" t="e">
        <v>#N/A</v>
      </c>
      <c r="W20" s="84" t="e">
        <v>#N/A</v>
      </c>
      <c r="X20" s="84" t="e">
        <v>#N/A</v>
      </c>
      <c r="Y20" s="84" t="e">
        <v>#N/A</v>
      </c>
      <c r="Z20" s="84" t="e">
        <v>#N/A</v>
      </c>
      <c r="AA20" s="84" t="e">
        <v>#N/A</v>
      </c>
      <c r="AB20" s="84" t="e">
        <v>#N/A</v>
      </c>
      <c r="AC20" s="84" t="e">
        <v>#N/A</v>
      </c>
      <c r="AD20" s="84" t="e">
        <v>#N/A</v>
      </c>
      <c r="AE20" s="160" t="str">
        <f>IF(IFERROR(INDEX('CFBG New Line Form'!$G$9:$EQ$105,MATCH(B20,'CFBG New Line Form'!$B$9:$B$105,0),MATCH(VLOOKUP($AE$11,MAPPING!$H$3:$J$131,3,0),'CFBG New Line Form'!$G$7:$EQ$7,0)),"")=0,"",IFERROR(INDEX('CFBG New Line Form'!$G$9:$EQ$105,MATCH(B20,'CFBG New Line Form'!$B$9:$B$105,0),MATCH(VLOOKUP($AE$11,MAPPING!$H$3:$J$131,3,0),'CFBG New Line Form'!$G$7:$EQ$7,0)),""))</f>
        <v/>
      </c>
      <c r="AF20" s="84" t="e">
        <v>#N/A</v>
      </c>
      <c r="AG20" s="84" t="e">
        <v>#N/A</v>
      </c>
      <c r="AH20" s="84" t="str">
        <f>IF(IFERROR(INDEX('CFBG New Line Form'!$G$9:$EQ$105,MATCH(B20,'CFBG New Line Form'!$B$9:$B$105,0),MATCH(VLOOKUP($AH$11,MAPPING!$H$3:$J$131,3,0),'CFBG New Line Form'!$G$7:$EQ$7,0)),"")=0,"",IFERROR(INDEX('CFBG New Line Form'!$G$9:$EQ$105,MATCH(B20,'CFBG New Line Form'!$B$9:$B$105,0),MATCH(VLOOKUP($AH$11,MAPPING!$H$3:$J$131,3,0),'CFBG New Line Form'!$G$7:$EQ$7,0)),""))</f>
        <v/>
      </c>
      <c r="AI20" s="84" t="str">
        <f>IF(IFERROR(INDEX('CFBG New Line Form'!$G$9:$EQ$105,MATCH(B20,'CFBG New Line Form'!$B$9:$B$105,0),MATCH(VLOOKUP($AI$11,MAPPING!$H$3:$J$131,3,0),'CFBG New Line Form'!$G$7:$EQ$7,0)),"")=0,"",IFERROR(INDEX('CFBG New Line Form'!$G$9:$EQ$105,MATCH(B20,'CFBG New Line Form'!$B$9:$B$105,0),MATCH(VLOOKUP($AI$11,MAPPING!$H$3:$J$131,3,0),'CFBG New Line Form'!$G$7:$EQ$7,0)),""))</f>
        <v/>
      </c>
      <c r="AJ20" s="84" t="str">
        <f>IF(IFERROR(INDEX('CFBG New Line Form'!$G$9:$EQ$105,MATCH(B20,'CFBG New Line Form'!$B$9:$B$105,0),MATCH(VLOOKUP($AJ$11,MAPPING!$H$3:$J$131,3,0),'CFBG New Line Form'!$G$7:$EQ$7,0)),"")=0,"",IFERROR(INDEX('CFBG New Line Form'!$G$9:$EQ$105,MATCH(B20,'CFBG New Line Form'!$B$9:$B$105,0),MATCH(VLOOKUP($AJ$11,MAPPING!$H$3:$J$131,3,0),'CFBG New Line Form'!$G$7:$EQ$7,0)),""))</f>
        <v/>
      </c>
      <c r="AK20" s="84" t="str">
        <f>IF(IFERROR(INDEX('CFBG New Line Form'!$G$9:$EQ$105,MATCH(B20,'CFBG New Line Form'!$B$9:$B$105,0),MATCH(VLOOKUP($AK$11,MAPPING!$H$3:$J$131,3,0),'CFBG New Line Form'!$G$7:$EQ$7,0)),"")=0,"",IFERROR(INDEX('CFBG New Line Form'!$G$9:$EQ$105,MATCH(B20,'CFBG New Line Form'!$B$9:$B$105,0),MATCH(VLOOKUP($AK$11,MAPPING!$H$3:$J$131,3,0),'CFBG New Line Form'!$G$7:$EQ$7,0)),""))</f>
        <v/>
      </c>
      <c r="AL20" s="84" t="str">
        <f>IF(IFERROR(INDEX('CFBG New Line Form'!$G$9:$EQ$105,MATCH(B20,'CFBG New Line Form'!$B$9:$B$105,0),MATCH(VLOOKUP($AL$11,MAPPING!$H$3:$J$131,3,0),'CFBG New Line Form'!$G$7:$EQ$7,0)),"")=0,"",IFERROR(INDEX('CFBG New Line Form'!$G$9:$EQ$105,MATCH(B20,'CFBG New Line Form'!$B$9:$B$105,0),MATCH(VLOOKUP($AL$11,MAPPING!$H$3:$J$131,3,0),'CFBG New Line Form'!$G$7:$EQ$7,0)),""))</f>
        <v/>
      </c>
      <c r="AM20" s="84" t="str">
        <f>IF(IFERROR(INDEX('CFBG New Line Form'!$G$9:$EQ$105,MATCH(B20,'CFBG New Line Form'!$B$9:$B$105,0),MATCH(VLOOKUP($AM$11,MAPPING!$H$3:$J$131,3,0),'CFBG New Line Form'!$G$7:$EQ$7,0)),"")=0,"",IFERROR(INDEX('CFBG New Line Form'!$G$9:$EQ$105,MATCH(B20,'CFBG New Line Form'!$B$9:$B$105,0),MATCH(VLOOKUP($AM$11,MAPPING!$H$3:$J$131,3,0),'CFBG New Line Form'!$G$7:$EQ$7,0)),""))</f>
        <v/>
      </c>
      <c r="AN20" s="84" t="str">
        <f>IF(IFERROR(INDEX('CFBG New Line Form'!$G$9:$EQ$105,MATCH(B20,'CFBG New Line Form'!$B$9:$B$105,0),MATCH(VLOOKUP($AN$11,MAPPING!$H$3:$J$131,3,0),'CFBG New Line Form'!$G$7:$EQ$7,0)),"")=0,"",IFERROR(INDEX('CFBG New Line Form'!$G$9:$EQ$105,MATCH(B20,'CFBG New Line Form'!$B$9:$B$105,0),MATCH(VLOOKUP($AN$11,MAPPING!$H$3:$J$131,3,0),'CFBG New Line Form'!$G$7:$EQ$7,0)),""))</f>
        <v/>
      </c>
      <c r="AO20" s="84" t="str">
        <f>IF(IFERROR(INDEX('CFBG New Line Form'!$G$9:$EQ$105,MATCH(B20,'CFBG New Line Form'!$B$9:$B$105,0),MATCH(VLOOKUP($AO$11,MAPPING!$H$3:$J$131,3,0),'CFBG New Line Form'!$G$7:$EQ$7,0)),"")=0,"",IFERROR(INDEX('CFBG New Line Form'!$G$9:$EQ$105,MATCH(B20,'CFBG New Line Form'!$B$9:$B$105,0),MATCH(VLOOKUP($AO$11,MAPPING!$H$3:$J$131,3,0),'CFBG New Line Form'!$G$7:$EQ$7,0)),""))</f>
        <v/>
      </c>
      <c r="AP20" s="84" t="str">
        <f>IF(IFERROR(INDEX('CFBG New Line Form'!$G$9:$EQ$105,MATCH(B20,'CFBG New Line Form'!$B$9:$B$105,0),MATCH(VLOOKUP($AP$11,MAPPING!$H$3:$J$131,3,0),'CFBG New Line Form'!$G$7:$EQ$7,0)),"")=0,"",IFERROR(INDEX('CFBG New Line Form'!$G$9:$EQ$105,MATCH(B20,'CFBG New Line Form'!$B$9:$B$105,0),MATCH(VLOOKUP($AP$11,MAPPING!$H$3:$J$131,3,0),'CFBG New Line Form'!$G$7:$EQ$7,0)),""))</f>
        <v/>
      </c>
      <c r="AQ20" s="84" t="str">
        <f>IF(IFERROR(INDEX('CFBG New Line Form'!$G$9:$EQ$105,MATCH(B20,'CFBG New Line Form'!$B$9:$B$105,0),MATCH(VLOOKUP($AQ$11,MAPPING!$H$3:$J$131,3,0),'CFBG New Line Form'!$G$7:$EQ$7,0)),"")=0,"",IFERROR(INDEX('CFBG New Line Form'!$G$9:$EQ$105,MATCH(B20,'CFBG New Line Form'!$B$9:$B$105,0),MATCH(VLOOKUP($AQ$11,MAPPING!$H$3:$J$131,3,0),'CFBG New Line Form'!$G$7:$EQ$7,0)),""))</f>
        <v/>
      </c>
      <c r="AR20" s="84" t="str">
        <f>IF(IFERROR(INDEX('CFBG New Line Form'!$G$9:$EQ$105,MATCH(B20,'CFBG New Line Form'!$B$9:$B$105,0),MATCH(VLOOKUP($AR$11,MAPPING!$H$3:$J$131,3,0),'CFBG New Line Form'!$G$7:$EQ$7,0)),"")=0,"",IFERROR(INDEX('CFBG New Line Form'!$G$9:$EQ$105,MATCH(B20,'CFBG New Line Form'!$B$9:$B$105,0),MATCH(VLOOKUP($AR$11,MAPPING!$H$3:$J$131,3,0),'CFBG New Line Form'!$G$7:$EQ$7,0)),""))</f>
        <v/>
      </c>
      <c r="AS20" s="84" t="str">
        <f>IF(IFERROR(INDEX('CFBG New Line Form'!$G$9:$EQ$105,MATCH(B20,'CFBG New Line Form'!$B$9:$B$105,0),MATCH(VLOOKUP($AS$11,MAPPING!$H$3:$J$131,3,0),'CFBG New Line Form'!$G$7:$EQ$7,0)),"")=0,"",IFERROR(INDEX('CFBG New Line Form'!$G$9:$EQ$105,MATCH(B20,'CFBG New Line Form'!$B$9:$B$105,0),MATCH(VLOOKUP($AS$11,MAPPING!$H$3:$J$131,3,0),'CFBG New Line Form'!$G$7:$EQ$7,0)),""))</f>
        <v/>
      </c>
      <c r="AT20" s="84" t="str">
        <f>IF(IFERROR(INDEX('CFBG New Line Form'!$G$9:$EQ$105,MATCH(B20,'CFBG New Line Form'!$B$9:$B$105,0),MATCH(VLOOKUP($AT$11,MAPPING!$H$3:$J$131,3,0),'CFBG New Line Form'!$G$7:$EQ$7,0)),"")=0,"",IFERROR(INDEX('CFBG New Line Form'!$G$9:$EQ$105,MATCH(B20,'CFBG New Line Form'!$B$9:$B$105,0),MATCH(VLOOKUP($AT$11,MAPPING!$H$3:$J$131,3,0),'CFBG New Line Form'!$G$7:$EQ$7,0)),""))</f>
        <v/>
      </c>
      <c r="AU20" s="84" t="str">
        <f>IF(IFERROR(INDEX('CFBG New Line Form'!$G$9:$EQ$105,MATCH(B20,'CFBG New Line Form'!$B$9:$B$105,0),MATCH(VLOOKUP($AU$11,MAPPING!$H$3:$J$131,3,0),'CFBG New Line Form'!$G$7:$EQ$7,0)),"")=0,"",IFERROR(INDEX('CFBG New Line Form'!$G$9:$EQ$105,MATCH(B20,'CFBG New Line Form'!$B$9:$B$105,0),MATCH(VLOOKUP($AU$11,MAPPING!$H$3:$J$131,3,0),'CFBG New Line Form'!$G$7:$EQ$7,0)),""))</f>
        <v/>
      </c>
      <c r="AV20" s="84" t="str">
        <f>IF(IFERROR(INDEX('CFBG New Line Form'!$G$9:$EQ$105,MATCH(B20,'CFBG New Line Form'!$B$9:$B$105,0),MATCH(VLOOKUP($AV$11,MAPPING!$H$3:$J$131,3,0),'CFBG New Line Form'!$G$7:$EQ$7,0)),"")=0,"",IFERROR(INDEX('CFBG New Line Form'!$G$9:$EQ$105,MATCH(B20,'CFBG New Line Form'!$B$9:$B$105,0),MATCH(VLOOKUP($AV$11,MAPPING!$H$3:$J$131,3,0),'CFBG New Line Form'!$G$7:$EQ$7,0)),""))</f>
        <v/>
      </c>
      <c r="AW20" s="84" t="str">
        <f>IF(IFERROR(INDEX('CFBG New Line Form'!$G$9:$EQ$105,MATCH(B20,'CFBG New Line Form'!$B$9:$B$105,0),MATCH(VLOOKUP($AW$11,MAPPING!$H$3:$J$131,3,0),'CFBG New Line Form'!$G$7:$EQ$7,0)),"")=0,"",IFERROR(INDEX('CFBG New Line Form'!$G$9:$EQ$105,MATCH(B20,'CFBG New Line Form'!$B$9:$B$105,0),MATCH(VLOOKUP($AW$11,MAPPING!$H$3:$J$131,3,0),'CFBG New Line Form'!$G$7:$EQ$7,0)),""))</f>
        <v/>
      </c>
      <c r="AX20" s="84" t="str">
        <f>IF(IFERROR(INDEX('CFBG New Line Form'!$G$9:$EQ$105,MATCH(B20,'CFBG New Line Form'!$B$9:$B$105,0),MATCH(VLOOKUP($AX$11,MAPPING!$H$3:$J$131,3,0),'CFBG New Line Form'!$G$7:$EQ$7,0)),"")=0,"",IFERROR(INDEX('CFBG New Line Form'!$G$9:$EQ$105,MATCH(B20,'CFBG New Line Form'!$B$9:$B$105,0),MATCH(VLOOKUP($AX$11,MAPPING!$H$3:$J$131,3,0),'CFBG New Line Form'!$G$7:$EQ$7,0)),""))</f>
        <v/>
      </c>
      <c r="AY20" s="84" t="str">
        <f>IF(IFERROR(INDEX('CFBG New Line Form'!$G$9:$EQ$105,MATCH(B20,'CFBG New Line Form'!$B$9:$B$105,0),MATCH(VLOOKUP($AY$11,MAPPING!$H$3:$J$131,3,0),'CFBG New Line Form'!$G$7:$EQ$7,0)),"")=0,"",IFERROR(INDEX('CFBG New Line Form'!$G$9:$EQ$105,MATCH(B20,'CFBG New Line Form'!$B$9:$B$105,0),MATCH(VLOOKUP($AY$11,MAPPING!$H$3:$J$131,3,0),'CFBG New Line Form'!$G$7:$EQ$7,0)),""))</f>
        <v/>
      </c>
      <c r="AZ20" s="84" t="str">
        <f>IF(IFERROR(INDEX('CFBG New Line Form'!$G$9:$EQ$105,MATCH(B20,'CFBG New Line Form'!$B$9:$B$105,0),MATCH(VLOOKUP($AZ$11,MAPPING!$H$3:$J$131,3,0),'CFBG New Line Form'!$G$7:$EQ$7,0)),"")=0,"",IFERROR(INDEX('CFBG New Line Form'!$G$9:$EQ$105,MATCH(B20,'CFBG New Line Form'!$B$9:$B$105,0),MATCH(VLOOKUP($AZ$11,MAPPING!$H$3:$J$131,3,0),'CFBG New Line Form'!$G$7:$EQ$7,0)),""))</f>
        <v/>
      </c>
      <c r="BA20" s="84" t="str">
        <f>IF(IFERROR(INDEX('CFBG New Line Form'!$G$9:$EQ$105,MATCH(B20,'CFBG New Line Form'!$B$9:$B$105,0),MATCH(VLOOKUP($BA$11,MAPPING!$H$3:$J$131,3,0),'CFBG New Line Form'!$G$7:$EQ$7,0)),"")=0,"",IFERROR(INDEX('CFBG New Line Form'!$G$9:$EQ$105,MATCH(B20,'CFBG New Line Form'!$B$9:$B$105,0),MATCH(VLOOKUP($BA$11,MAPPING!$H$3:$J$131,3,0),'CFBG New Line Form'!$G$7:$EQ$7,0)),""))</f>
        <v/>
      </c>
      <c r="BB20" s="84" t="str">
        <f>IF(IFERROR(INDEX('CFBG New Line Form'!$G$9:$EQ$105,MATCH(B20,'CFBG New Line Form'!$B$9:$B$105,0),MATCH(VLOOKUP($BB$11,MAPPING!$H$3:$J$131,3,0),'CFBG New Line Form'!$G$7:$EQ$7,0)),"")=0,"",IFERROR(INDEX('CFBG New Line Form'!$G$9:$EQ$105,MATCH(B20,'CFBG New Line Form'!$B$9:$B$105,0),MATCH(VLOOKUP($BB$11,MAPPING!$H$3:$J$131,3,0),'CFBG New Line Form'!$G$7:$EQ$7,0)),""))</f>
        <v/>
      </c>
      <c r="BC20" s="84" t="str">
        <f>IF(IFERROR(INDEX('CFBG New Line Form'!$G$9:$EQ$105,MATCH(B20,'CFBG New Line Form'!$B$9:$B$105,0),MATCH(VLOOKUP($BC$11,MAPPING!$H$3:$J$131,3,0),'CFBG New Line Form'!$G$7:$EQ$7,0)),"")=0,"",IFERROR(INDEX('CFBG New Line Form'!$G$9:$EQ$105,MATCH(B20,'CFBG New Line Form'!$B$9:$B$105,0),MATCH(VLOOKUP($BC$11,MAPPING!$H$3:$J$131,3,0),'CFBG New Line Form'!$G$7:$EQ$7,0)),""))</f>
        <v/>
      </c>
      <c r="BD20" s="84" t="str">
        <f>IF(IFERROR(INDEX('CFBG New Line Form'!$G$9:$EQ$105,MATCH(B20,'CFBG New Line Form'!$B$9:$B$105,0),MATCH(VLOOKUP($BD$11,MAPPING!$H$3:$J$131,3,0),'CFBG New Line Form'!$G$7:$EQ$7,0)),"")=0,"",IFERROR(INDEX('CFBG New Line Form'!$G$9:$EQ$105,MATCH(B20,'CFBG New Line Form'!$B$9:$B$105,0),MATCH(VLOOKUP($BD$11,MAPPING!$H$3:$J$131,3,0),'CFBG New Line Form'!$G$7:$EQ$7,0)),""))</f>
        <v/>
      </c>
      <c r="BE20" s="84" t="str">
        <f>IF(IFERROR(INDEX('CFBG New Line Form'!$G$9:$EQ$105,MATCH(B20,'CFBG New Line Form'!$B$9:$B$105,0),MATCH(VLOOKUP($BE$11,MAPPING!$H$3:$J$131,3,0),'CFBG New Line Form'!$G$7:$EQ$7,0)),"")=0,"",IFERROR(INDEX('CFBG New Line Form'!$G$9:$EQ$105,MATCH(B20,'CFBG New Line Form'!$B$9:$B$105,0),MATCH(VLOOKUP($BE$11,MAPPING!$H$3:$J$131,3,0),'CFBG New Line Form'!$G$7:$EQ$7,0)),""))</f>
        <v/>
      </c>
      <c r="BF20" s="84" t="str">
        <f>IF(IFERROR(INDEX('CFBG New Line Form'!$G$9:$EQ$105,MATCH(B20,'CFBG New Line Form'!$B$9:$B$105,0),MATCH(VLOOKUP($BE$11,MAPPING!$H$3:$J$131,3,0),'CFBG New Line Form'!$G$7:$EQ$7,0)),"")=0,"",IFERROR(INDEX('CFBG New Line Form'!$G$9:$EQ$105,MATCH(B20,'CFBG New Line Form'!$B$9:$B$105,0),MATCH(VLOOKUP($BE$11,MAPPING!$H$3:$J$131,3,0),'CFBG New Line Form'!$G$7:$EQ$7,0)),""))</f>
        <v/>
      </c>
      <c r="BG20" s="84" t="str">
        <f>IF(IFERROR(INDEX('CFBG New Line Form'!$G$9:$EQ$105,MATCH(B20,'CFBG New Line Form'!$B$9:$B$105,0),MATCH(VLOOKUP($BG$11,MAPPING!$H$3:$J$131,3,0),'CFBG New Line Form'!$G$7:$EQ$7,0)),"")=0,"",IFERROR(INDEX('CFBG New Line Form'!$G$9:$EQ$105,MATCH(B20,'CFBG New Line Form'!$B$9:$B$105,0),MATCH(VLOOKUP($BG$11,MAPPING!$H$3:$J$131,3,0),'CFBG New Line Form'!$G$7:$EQ$7,0)),""))</f>
        <v/>
      </c>
      <c r="BH20" s="84" t="str">
        <f>IF(IFERROR(INDEX('CFBG New Line Form'!$G$9:$EQ$105,MATCH(B20,'CFBG New Line Form'!$B$9:$B$105,0),MATCH(VLOOKUP($BH$11,MAPPING!$H$3:$J$131,3,0),'CFBG New Line Form'!$G$7:$EQ$7,0)),"")=0,"",IFERROR(INDEX('CFBG New Line Form'!$G$9:$EQ$105,MATCH(B20,'CFBG New Line Form'!$B$9:$B$105,0),MATCH(VLOOKUP($BH$11,MAPPING!$H$3:$J$131,3,0),'CFBG New Line Form'!$G$7:$EQ$7,0)),""))</f>
        <v/>
      </c>
      <c r="BI20" s="84" t="str">
        <f>IF(IFERROR(INDEX('CFBG New Line Form'!$G$9:$EQ$105,MATCH(B20,'CFBG New Line Form'!$B$9:$B$105,0),MATCH(VLOOKUP($BI$11,MAPPING!$H$3:$J$131,3,0),'CFBG New Line Form'!$G$7:$EQ$7,0)),"")=0,"",IFERROR(INDEX('CFBG New Line Form'!$G$9:$EQ$105,MATCH(B20,'CFBG New Line Form'!$B$9:$B$105,0),MATCH(VLOOKUP($BI$11,MAPPING!$H$3:$J$131,3,0),'CFBG New Line Form'!$G$7:$EQ$7,0)),""))</f>
        <v/>
      </c>
      <c r="BJ20" s="84" t="str">
        <f>IF(IFERROR(INDEX('CFBG New Line Form'!$G$9:$EQ$105,MATCH(B20,'CFBG New Line Form'!$B$9:$B$105,0),MATCH(VLOOKUP($BJ$11,MAPPING!$H$3:$J$131,3,0),'CFBG New Line Form'!$G$7:$EQ$7,0)),"")=0,"",IFERROR(INDEX('CFBG New Line Form'!$G$9:$EQ$105,MATCH(B20,'CFBG New Line Form'!$B$9:$B$105,0),MATCH(VLOOKUP($BJ$11,MAPPING!$H$3:$J$131,3,0),'CFBG New Line Form'!$G$7:$EQ$7,0)),""))</f>
        <v/>
      </c>
      <c r="BK20" s="84" t="str">
        <f>IF(IFERROR(INDEX('CFBG New Line Form'!$G$9:$EQ$105,MATCH(B20,'CFBG New Line Form'!$B$9:$B$105,0),MATCH(VLOOKUP($BK$11,MAPPING!$H$3:$J$131,3,0),'CFBG New Line Form'!$G$7:$EQ$7,0)),"")=0,"",IFERROR(INDEX('CFBG New Line Form'!$G$9:$EQ$105,MATCH(B20,'CFBG New Line Form'!$B$9:$B$105,0),MATCH(VLOOKUP($BK$11,MAPPING!$H$3:$J$131,3,0),'CFBG New Line Form'!$G$7:$EQ$7,0)),""))</f>
        <v/>
      </c>
      <c r="BL20" s="84" t="str">
        <f>IF(IFERROR(INDEX('CFBG New Line Form'!$G$9:$EQ$105,MATCH(B20,'CFBG New Line Form'!$B$9:$B$105,0),MATCH(VLOOKUP($BL$11,MAPPING!$H$3:$J$131,3,0),'CFBG New Line Form'!$G$7:$EQ$7,0)),"")=0,"",IFERROR(INDEX('CFBG New Line Form'!$G$9:$EQ$105,MATCH(B20,'CFBG New Line Form'!$B$9:$B$105,0),MATCH(VLOOKUP($BL$11,MAPPING!$H$3:$J$131,3,0),'CFBG New Line Form'!$G$7:$EQ$7,0)),""))</f>
        <v/>
      </c>
      <c r="BM20" s="84" t="str">
        <f>IF(IFERROR(INDEX('CFBG New Line Form'!$G$9:$EQ$105,MATCH(B20,'CFBG New Line Form'!$B$9:$B$105,0),MATCH(VLOOKUP($BM$11,MAPPING!$H$3:$J$131,3,0),'CFBG New Line Form'!$G$7:$EQ$7,0)),"")=0,"",IFERROR(INDEX('CFBG New Line Form'!$G$9:$EQ$105,MATCH(B20,'CFBG New Line Form'!$B$9:$B$105,0),MATCH(VLOOKUP($BM$11,MAPPING!$H$3:$J$131,3,0),'CFBG New Line Form'!$G$7:$EQ$7,0)),""))</f>
        <v/>
      </c>
      <c r="BN20" s="84" t="str">
        <f>IF(IFERROR(INDEX('CFBG New Line Form'!$G$9:$EQ$105,MATCH(B20,'CFBG New Line Form'!$B$9:$B$105,0),MATCH(VLOOKUP($BN$11,MAPPING!$H$3:$J$131,3,0),'CFBG New Line Form'!$G$7:$EQ$7,0)),"")=0,"",IFERROR(INDEX('CFBG New Line Form'!$G$9:$EQ$105,MATCH(B20,'CFBG New Line Form'!$B$9:$B$105,0),MATCH(VLOOKUP($BN$11,MAPPING!$H$3:$J$131,3,0),'CFBG New Line Form'!$G$7:$EQ$7,0)),""))</f>
        <v/>
      </c>
      <c r="BO20" s="84" t="str">
        <f>IF(IFERROR(INDEX('CFBG New Line Form'!$G$9:$EQ$105,MATCH(B20,'CFBG New Line Form'!$B$9:$B$105,0),MATCH(VLOOKUP($BO$11,MAPPING!$H$3:$J$131,3,0),'CFBG New Line Form'!$G$7:$EQ$7,0)),"")=0,"",IFERROR(INDEX('CFBG New Line Form'!$G$9:$EQ$105,MATCH(B20,'CFBG New Line Form'!$B$9:$B$105,0),MATCH(VLOOKUP($BO$11,MAPPING!$H$3:$J$131,3,0),'CFBG New Line Form'!$G$7:$EQ$7,0)),""))</f>
        <v/>
      </c>
      <c r="BP20" s="84" t="str">
        <f>IF(IFERROR(INDEX('CFBG New Line Form'!$G$9:$EQ$105,MATCH(B20,'CFBG New Line Form'!$B$9:$B$105,0),MATCH(VLOOKUP($BP$11,MAPPING!$H$3:$J$131,3,0),'CFBG New Line Form'!$G$7:$EQ$7,0)),"")=0,"",IFERROR(INDEX('CFBG New Line Form'!$G$9:$EQ$105,MATCH(B20,'CFBG New Line Form'!$B$9:$B$105,0),MATCH(VLOOKUP($BP$11,MAPPING!$H$3:$J$131,3,0),'CFBG New Line Form'!$G$7:$EQ$7,0)),""))</f>
        <v/>
      </c>
      <c r="BQ20" s="84" t="str">
        <f>IF(IFERROR(INDEX('CFBG New Line Form'!$G$9:$EQ$105,MATCH(B20,'CFBG New Line Form'!$B$9:$B$105,0),MATCH(VLOOKUP($BQ$11,MAPPING!$H$3:$J$131,3,0),'CFBG New Line Form'!$G$7:$EQ$7,0)),"")=0,"",IFERROR(INDEX('CFBG New Line Form'!$G$9:$EQ$105,MATCH(B20,'CFBG New Line Form'!$B$9:$B$105,0),MATCH(VLOOKUP($BQ$11,MAPPING!$H$3:$J$131,3,0),'CFBG New Line Form'!$G$7:$EQ$7,0)),""))</f>
        <v/>
      </c>
      <c r="BR20" s="84" t="str">
        <f>IF(IFERROR(INDEX('CFBG New Line Form'!$G$9:$EQ$105,MATCH(B20,'CFBG New Line Form'!$B$9:$B$105,0),MATCH(VLOOKUP($BR$11,MAPPING!$H$3:$J$131,3,0),'CFBG New Line Form'!$G$7:$EQ$7,0)),"")=0,"",IFERROR(INDEX('CFBG New Line Form'!$G$9:$EQ$105,MATCH(B20,'CFBG New Line Form'!$B$9:$B$105,0),MATCH(VLOOKUP($BR$11,MAPPING!$H$3:$J$131,3,0),'CFBG New Line Form'!$G$7:$EQ$7,0)),""))</f>
        <v/>
      </c>
      <c r="BS20" s="84" t="str">
        <f>IF(IFERROR(INDEX('CFBG New Line Form'!$G$9:$EQ$105,MATCH(B20,'CFBG New Line Form'!$B$9:$B$105,0),MATCH(VLOOKUP($BS$11,MAPPING!$H$3:$J$131,3,0),'CFBG New Line Form'!$G$7:$EQ$7,0)),"")=0,"",IFERROR(INDEX('CFBG New Line Form'!$G$9:$EQ$105,MATCH(B20,'CFBG New Line Form'!$B$9:$B$105,0),MATCH(VLOOKUP($BS$11,MAPPING!$H$3:$J$131,3,0),'CFBG New Line Form'!$G$7:$EQ$7,0)),""))</f>
        <v/>
      </c>
      <c r="BT20" s="84" t="str">
        <f>IF(IFERROR(INDEX('CFBG New Line Form'!$G$9:$EQ$105,MATCH(B20,'CFBG New Line Form'!$B$9:$B$105,0),MATCH(VLOOKUP($BT$11,MAPPING!$H$3:$J$131,3,0),'CFBG New Line Form'!$G$7:$EQ$7,0)),"")=0,"",IFERROR(INDEX('CFBG New Line Form'!$G$9:$EQ$105,MATCH(B20,'CFBG New Line Form'!$B$9:$B$105,0),MATCH(VLOOKUP($BT$11,MAPPING!$H$3:$J$131,3,0),'CFBG New Line Form'!$G$7:$EQ$7,0)),""))</f>
        <v/>
      </c>
      <c r="BU20" s="84" t="str">
        <f>IF(IFERROR(INDEX('CFBG New Line Form'!$G$9:$EQ$105,MATCH(B20,'CFBG New Line Form'!$B$9:$B$105,0),MATCH(VLOOKUP($BU$11,MAPPING!$H$3:$J$131,3,0),'CFBG New Line Form'!$G$7:$EQ$7,0)),"")=0,"",IFERROR(INDEX('CFBG New Line Form'!$G$9:$EQ$105,MATCH(B20,'CFBG New Line Form'!$B$9:$B$105,0),MATCH(VLOOKUP($BU$11,MAPPING!$H$3:$J$131,3,0),'CFBG New Line Form'!$G$7:$EQ$7,0)),""))</f>
        <v/>
      </c>
      <c r="BV20" s="84" t="str">
        <f>IF(IFERROR(INDEX('CFBG New Line Form'!$G$9:$EQ$105,MATCH(B20,'CFBG New Line Form'!$B$9:$B$105,0),MATCH(VLOOKUP($BV$11,MAPPING!$H$3:$J$131,3,0),'CFBG New Line Form'!$G$7:$EQ$7,0)),"")=0,"",IFERROR(INDEX('CFBG New Line Form'!$G$9:$EQ$105,MATCH(B20,'CFBG New Line Form'!$B$9:$B$105,0),MATCH(VLOOKUP($BV$11,MAPPING!$H$3:$J$131,3,0),'CFBG New Line Form'!$G$7:$EQ$7,0)),""))</f>
        <v/>
      </c>
      <c r="BW20" s="84" t="str">
        <f>IF(IFERROR(INDEX('CFBG New Line Form'!$G$9:$EQ$105,MATCH(B20,'CFBG New Line Form'!$B$9:$B$105,0),MATCH(VLOOKUP($BW$11,MAPPING!$H$3:$J$131,3,0),'CFBG New Line Form'!$G$7:$EQ$7,0)),"")=0,"",IFERROR(INDEX('CFBG New Line Form'!$G$9:$EQ$105,MATCH(B20,'CFBG New Line Form'!$B$9:$B$105,0),MATCH(VLOOKUP($BW$11,MAPPING!$H$3:$J$131,3,0),'CFBG New Line Form'!$G$7:$EQ$7,0)),""))</f>
        <v/>
      </c>
      <c r="BX20" s="84" t="str">
        <f>IF(IFERROR(INDEX('CFBG New Line Form'!$G$9:$EQ$105,MATCH(B20,'CFBG New Line Form'!$B$9:$B$105,0),MATCH(VLOOKUP($BX$11,MAPPING!$H$3:$J$131,3,0),'CFBG New Line Form'!$G$7:$EQ$7,0)),"")=0,"",IFERROR(INDEX('CFBG New Line Form'!$G$9:$EQ$105,MATCH(B20,'CFBG New Line Form'!$B$9:$B$105,0),MATCH(VLOOKUP($BX$11,MAPPING!$H$3:$J$131,3,0),'CFBG New Line Form'!$G$7:$EQ$7,0)),""))</f>
        <v/>
      </c>
      <c r="BY20" s="84" t="str">
        <f>IF(IFERROR(INDEX('CFBG New Line Form'!$G$9:$EQ$105,MATCH(B20,'CFBG New Line Form'!$B$9:$B$105,0),MATCH(VLOOKUP($BY$11,MAPPING!$H$3:$J$131,3,0),'CFBG New Line Form'!$G$7:$EQ$7,0)),"")=0,"",IFERROR(INDEX('CFBG New Line Form'!$G$9:$EQ$105,MATCH(B20,'CFBG New Line Form'!$B$9:$B$105,0),MATCH(VLOOKUP($BY$11,MAPPING!$H$3:$J$131,3,0),'CFBG New Line Form'!$G$7:$EQ$7,0)),""))</f>
        <v/>
      </c>
      <c r="BZ20" s="84" t="str">
        <f>IF(IFERROR(INDEX('CFBG New Line Form'!$G$9:$EQ$105,MATCH(B20,'CFBG New Line Form'!$B$9:$B$105,0),MATCH(VLOOKUP($BZ$11,MAPPING!$H$3:$J$131,3,0),'CFBG New Line Form'!$G$7:$EQ$7,0)),"")=0,"",IFERROR(INDEX('CFBG New Line Form'!$G$9:$EQ$105,MATCH(B20,'CFBG New Line Form'!$B$9:$B$105,0),MATCH(VLOOKUP($BZ$11,MAPPING!$H$3:$J$131,3,0),'CFBG New Line Form'!$G$7:$EQ$7,0)),""))</f>
        <v/>
      </c>
      <c r="CA20" s="84" t="str">
        <f>IF(IFERROR(INDEX('CFBG New Line Form'!$G$9:$EQ$105,MATCH(B20,'CFBG New Line Form'!$B$9:$B$105,0),MATCH(VLOOKUP($CA$11,MAPPING!$H$3:$J$131,3,0),'CFBG New Line Form'!$G$7:$EQ$7,0)),"")=0,"",IFERROR(INDEX('CFBG New Line Form'!$G$9:$EQ$105,MATCH(B20,'CFBG New Line Form'!$B$9:$B$105,0),MATCH(VLOOKUP($CA$11,MAPPING!$H$3:$J$131,3,0),'CFBG New Line Form'!$G$7:$EQ$7,0)),""))</f>
        <v/>
      </c>
      <c r="CB20" s="84" t="str">
        <f>IF(IFERROR(INDEX('CFBG New Line Form'!$G$9:$EQ$105,MATCH(B20,'CFBG New Line Form'!$B$9:$B$105,0),MATCH(VLOOKUP($CB$11,MAPPING!$H$3:$J$131,3,0),'CFBG New Line Form'!$G$7:$EQ$7,0)),"")=0,"",IFERROR(INDEX('CFBG New Line Form'!$G$9:$EQ$105,MATCH(B20,'CFBG New Line Form'!$B$9:$B$105,0),MATCH(VLOOKUP($CB$11,MAPPING!$H$3:$J$131,3,0),'CFBG New Line Form'!$G$7:$EQ$7,0)),""))</f>
        <v/>
      </c>
      <c r="CC20" s="84" t="str">
        <f>IF(IFERROR(INDEX('CFBG New Line Form'!$G$9:$EQ$105,MATCH(B20,'CFBG New Line Form'!$B$9:$B$105,0),MATCH(VLOOKUP($CC$11,MAPPING!$H$3:$J$131,3,0),'CFBG New Line Form'!$G$7:$EQ$7,0)),"")=0,"",IFERROR(INDEX('CFBG New Line Form'!$G$9:$EQ$105,MATCH(B20,'CFBG New Line Form'!$B$9:$B$105,0),MATCH(VLOOKUP($CC$11,MAPPING!$H$3:$J$131,3,0),'CFBG New Line Form'!$G$7:$EQ$7,0)),""))</f>
        <v/>
      </c>
      <c r="CD20" s="84" t="str">
        <f>IF(IFERROR(INDEX('CFBG New Line Form'!$G$9:$EQ$105,MATCH(B20,'CFBG New Line Form'!$B$9:$B$105,0),MATCH(VLOOKUP($CD$11,MAPPING!$H$3:$J$131,3,0),'CFBG New Line Form'!$G$7:$EQ$7,0)),"")=0,"",IFERROR(INDEX('CFBG New Line Form'!$G$9:$EQ$105,MATCH(B20,'CFBG New Line Form'!$B$9:$B$105,0),MATCH(VLOOKUP($CD$11,MAPPING!$H$3:$J$131,3,0),'CFBG New Line Form'!$G$7:$EQ$7,0)),""))</f>
        <v/>
      </c>
      <c r="CE20" s="84" t="str">
        <f>IF(IFERROR(INDEX('CFBG New Line Form'!$G$9:$EQ$105,MATCH(B20,'CFBG New Line Form'!$B$9:$B$105,0),MATCH(VLOOKUP($CE$11,MAPPING!$H$3:$J$131,3,0),'CFBG New Line Form'!$G$7:$EQ$7,0)),"")=0,"",IFERROR(INDEX('CFBG New Line Form'!$G$9:$EQ$105,MATCH(B20,'CFBG New Line Form'!$B$9:$B$105,0),MATCH(VLOOKUP($CE$11,MAPPING!$H$3:$J$131,3,0),'CFBG New Line Form'!$G$7:$EQ$7,0)),""))</f>
        <v/>
      </c>
      <c r="CF20" s="84" t="str">
        <f>IF(IFERROR(INDEX('CFBG New Line Form'!$G$9:$EQ$105,MATCH(B20,'CFBG New Line Form'!$B$9:$B$105,0),MATCH(VLOOKUP($CF$11,MAPPING!$H$3:$J$131,3,0),'CFBG New Line Form'!$G$7:$EQ$7,0)),"")=0,"",IFERROR(INDEX('CFBG New Line Form'!$G$9:$EQ$105,MATCH(B20,'CFBG New Line Form'!$B$9:$B$105,0),MATCH(VLOOKUP($CF$11,MAPPING!$H$3:$J$131,3,0),'CFBG New Line Form'!$G$7:$EQ$7,0)),""))</f>
        <v/>
      </c>
      <c r="CG20" s="84" t="str">
        <f>IF(IFERROR(INDEX('CFBG New Line Form'!$G$9:$EQ$105,MATCH(B20,'CFBG New Line Form'!$B$9:$B$105,0),MATCH(VLOOKUP($CG$11,MAPPING!$H$3:$J$131,3,0),'CFBG New Line Form'!$G$7:$EQ$7,0)),"")=0,"",IFERROR(INDEX('CFBG New Line Form'!$G$9:$EQ$105,MATCH(B20,'CFBG New Line Form'!$B$9:$B$105,0),MATCH(VLOOKUP($CG$11,MAPPING!$H$3:$J$131,3,0),'CFBG New Line Form'!$G$7:$EQ$7,0)),""))</f>
        <v/>
      </c>
      <c r="CH20" s="84" t="str">
        <f>IF(IFERROR(INDEX('CFBG New Line Form'!$G$9:$EQ$105,MATCH(B20,'CFBG New Line Form'!$B$9:$B$105,0),MATCH(VLOOKUP($CH$11,MAPPING!$H$3:$J$131,3,0),'CFBG New Line Form'!$G$7:$EQ$7,0)),"")=0,"",IFERROR(INDEX('CFBG New Line Form'!$G$9:$EQ$105,MATCH(B20,'CFBG New Line Form'!$B$9:$B$105,0),MATCH(VLOOKUP($CH$11,MAPPING!$H$3:$J$131,3,0),'CFBG New Line Form'!$G$7:$EQ$7,0)),""))</f>
        <v/>
      </c>
      <c r="CI20" s="84" t="str">
        <f>IF(IFERROR(INDEX('CFBG New Line Form'!$G$9:$EQ$105,MATCH(B20,'CFBG New Line Form'!$B$9:$B$105,0),MATCH(VLOOKUP($CI$11,MAPPING!$H$3:$J$131,3,0),'CFBG New Line Form'!$G$7:$EQ$7,0)),"")=0,"",IFERROR(INDEX('CFBG New Line Form'!$G$9:$EQ$105,MATCH(B20,'CFBG New Line Form'!$B$9:$B$105,0),MATCH(VLOOKUP($CI$11,MAPPING!$H$3:$J$131,3,0),'CFBG New Line Form'!$G$7:$EQ$7,0)),""))</f>
        <v/>
      </c>
      <c r="CJ20" s="84" t="str">
        <f>IF(IFERROR(INDEX('CFBG New Line Form'!$G$9:$EQ$105,MATCH(B20,'CFBG New Line Form'!$B$9:$B$105,0),MATCH(VLOOKUP($CJ$11,MAPPING!$H$3:$J$131,3,0),'CFBG New Line Form'!$G$7:$EQ$7,0)),"")=0,"",IFERROR(INDEX('CFBG New Line Form'!$G$9:$EQ$105,MATCH(B20,'CFBG New Line Form'!$B$9:$B$105,0),MATCH(VLOOKUP($CJ$11,MAPPING!$H$3:$J$131,3,0),'CFBG New Line Form'!$G$7:$EQ$7,0)),""))</f>
        <v/>
      </c>
      <c r="CK20" s="84" t="str">
        <f>IF(IFERROR(INDEX('CFBG New Line Form'!$G$9:$EQ$105,MATCH(B20,'CFBG New Line Form'!$B$9:$B$105,0),MATCH(VLOOKUP($CK$11,MAPPING!$H$3:$J$131,3,0),'CFBG New Line Form'!$G$7:$EQ$7,0)),"")=0,"",IFERROR(INDEX('CFBG New Line Form'!$G$9:$EQ$105,MATCH(B20,'CFBG New Line Form'!$B$9:$B$105,0),MATCH(VLOOKUP($CK$11,MAPPING!$H$3:$J$131,3,0),'CFBG New Line Form'!$G$7:$EQ$7,0)),""))</f>
        <v/>
      </c>
      <c r="CL20" s="84" t="str">
        <f>IF(IFERROR(INDEX('CFBG New Line Form'!$G$9:$EQ$105,MATCH(B20,'CFBG New Line Form'!$B$9:$B$105,0),MATCH(VLOOKUP($CL$11,MAPPING!$H$3:$J$131,3,0),'CFBG New Line Form'!$G$7:$EQ$7,0)),"")=0,"",IFERROR(INDEX('CFBG New Line Form'!$G$9:$EQ$105,MATCH(B20,'CFBG New Line Form'!$B$9:$B$105,0),MATCH(VLOOKUP($CL$11,MAPPING!$H$3:$J$131,3,0),'CFBG New Line Form'!$G$7:$EQ$7,0)),""))</f>
        <v/>
      </c>
      <c r="CM20" s="84" t="str">
        <f>IF(IFERROR(INDEX('CFBG New Line Form'!$G$9:$EQ$105,MATCH(B20,'CFBG New Line Form'!$B$9:$B$105,0),MATCH(VLOOKUP($CM$11,MAPPING!$H$3:$J$131,3,0),'CFBG New Line Form'!$G$7:$EQ$7,0)),"")=0,"",IFERROR(INDEX('CFBG New Line Form'!$G$9:$EQ$105,MATCH(B20,'CFBG New Line Form'!$B$9:$B$105,0),MATCH(VLOOKUP($CM$11,MAPPING!$H$3:$J$131,3,0),'CFBG New Line Form'!$G$7:$EQ$7,0)),""))</f>
        <v/>
      </c>
      <c r="CN20" s="84" t="str">
        <f>IF(IFERROR(INDEX('CFBG New Line Form'!$G$9:$EQ$105,MATCH(B20,'CFBG New Line Form'!$B$9:$B$105,0),MATCH(VLOOKUP($CN$11,MAPPING!$H$3:$J$131,3,0),'CFBG New Line Form'!$G$7:$EQ$7,0)),"")=0,"",IFERROR(INDEX('CFBG New Line Form'!$G$9:$EQ$105,MATCH(B20,'CFBG New Line Form'!$B$9:$B$105,0),MATCH(VLOOKUP($CN$11,MAPPING!$H$3:$J$131,3,0),'CFBG New Line Form'!$G$7:$EQ$7,0)),""))</f>
        <v/>
      </c>
      <c r="CO20" s="84" t="str">
        <f>IF(IFERROR(INDEX('CFBG New Line Form'!$G$9:$EQ$105,MATCH(B20,'CFBG New Line Form'!$B$9:$B$105,0),MATCH(VLOOKUP($CO$11,MAPPING!$H$3:$J$131,3,0),'CFBG New Line Form'!$G$7:$EQ$7,0)),"")=0,"",IFERROR(INDEX('CFBG New Line Form'!$G$9:$EQ$105,MATCH(B20,'CFBG New Line Form'!$B$9:$B$105,0),MATCH(VLOOKUP($CO$11,MAPPING!$H$3:$J$131,3,0),'CFBG New Line Form'!$G$7:$EQ$7,0)),""))</f>
        <v/>
      </c>
      <c r="CP20" s="84" t="str">
        <f>IF(IFERROR(INDEX('CFBG New Line Form'!$G$9:$EQ$105,MATCH(B20,'CFBG New Line Form'!$B$9:$B$105,0),MATCH(VLOOKUP($CP$11,MAPPING!$H$3:$J$131,3,0),'CFBG New Line Form'!$G$7:$EQ$7,0)),"")=0,"",IFERROR(INDEX('CFBG New Line Form'!$G$9:$EQ$105,MATCH(B20,'CFBG New Line Form'!$B$9:$B$105,0),MATCH(VLOOKUP($CP$11,MAPPING!$H$3:$J$131,3,0),'CFBG New Line Form'!$G$7:$EQ$7,0)),""))</f>
        <v/>
      </c>
      <c r="CQ20" s="84" t="str">
        <f>IF(IFERROR(INDEX('CFBG New Line Form'!$G$9:$EQ$105,MATCH(B20,'CFBG New Line Form'!$B$9:$B$105,0),MATCH(VLOOKUP($CQ$11,MAPPING!$H$3:$J$131,3,0),'CFBG New Line Form'!$G$7:$EQ$7,0)),"")=0,"",IFERROR(INDEX('CFBG New Line Form'!$G$9:$EQ$105,MATCH(B20,'CFBG New Line Form'!$B$9:$B$105,0),MATCH(VLOOKUP($CQ$11,MAPPING!$H$3:$J$131,3,0),'CFBG New Line Form'!$G$7:$EQ$7,0)),""))</f>
        <v/>
      </c>
      <c r="CR20" s="84"/>
      <c r="CS20" s="84"/>
      <c r="CT20" s="84"/>
    </row>
    <row r="21" spans="1:98" s="55" customFormat="1">
      <c r="A21" s="84" t="str">
        <f>IF(
IFERROR(INDEX('CFBG New Line Form'!$G$9:$EQ$105,MATCH(B21,'CFBG New Line Form'!$B$9:$B$105,0),MATCH(VLOOKUP($A$11,MAPPING!$H$3:$J$131,3,0),'CFBG New Line Form'!$G$7:$EQ$7,0)),"")=0,"", IFERROR(INDEX('CFBG New Line Form'!$G$9:$EQ$105,MATCH(B21,'CFBG New Line Form'!$B$9:$B$105,0),MATCH(VLOOKUP($A$11,MAPPING!$H$3:$J$131,3,0),'CFBG New Line Form'!$G$7:$EQ$7,0)),""))</f>
        <v/>
      </c>
      <c r="B21" s="84"/>
      <c r="C21" s="84" t="str">
        <f>IF(
IFERROR(INDEX('CFBG New Line Form'!$G$9:$EQ$105,MATCH(B21,'CFBG New Line Form'!$B$9:$B$105,0),MATCH(VLOOKUP($C$11,MAPPING!$H$3:$J$131,3,0),'CFBG New Line Form'!$G$7:$EQ$7,0)),"")=0,"", IFERROR(INDEX('CFBG New Line Form'!$G$9:$EQ$105,MATCH(B21,'CFBG New Line Form'!$B$9:$B$105,0),MATCH(VLOOKUP($C$11,MAPPING!$H$3:$J$131,3,0),'CFBG New Line Form'!$G$7:$EQ$7,0)),""))</f>
        <v/>
      </c>
      <c r="D21" s="84" t="str">
        <f>IF(
IFERROR(INDEX('CFBG New Line Form'!$G$9:$EQ$105,MATCH(B21,'CFBG New Line Form'!$B$9:$B$105,0),MATCH(VLOOKUP($D$11,MAPPING!$H$3:$J$131,3,0),'CFBG New Line Form'!$G$7:$EQ$7,0)),"")=0,"", IFERROR(INDEX('CFBG New Line Form'!$G$9:$EQ$105,MATCH(B21,'CFBG New Line Form'!$B$9:$B$105,0),MATCH(VLOOKUP($D$11,MAPPING!$H$3:$J$131,3,0),'CFBG New Line Form'!$G$7:$EQ$7,0)),""))</f>
        <v/>
      </c>
      <c r="E21" s="84" t="str">
        <f>IF(IFERROR(INDEX('CFBG New Line Form'!$G$9:$EQ$105,MATCH(B21,'CFBG New Line Form'!$B$9:$B$105,0),MATCH(VLOOKUP($E$11,MAPPING!$H$3:$J$131,3,0),'CFBG New Line Form'!$G$7:$EQ$7,0)),"")=0,"",IFERROR(INDEX('CFBG New Line Form'!$G$9:$EQ$105,MATCH(B21,'CFBG New Line Form'!$B$9:$B$105,0),MATCH(VLOOKUP($E$11,MAPPING!$H$3:$J$131,3,0),'CFBG New Line Form'!$G$7:$EQ$7,0)),""))</f>
        <v/>
      </c>
      <c r="F21" s="84" t="str">
        <f>IF(IFERROR(INDEX('CFBG New Line Form'!$G$9:$EQ$105,MATCH(B21,'CFBG New Line Form'!$B$9:$B$105,0),MATCH(VLOOKUP($F$11,MAPPING!$H$3:$J$131,3,0),'CFBG New Line Form'!$G$7:$EQ$7,0)),"")=0,"",IFERROR(INDEX('CFBG New Line Form'!$G$9:$EQ$105,MATCH(B21,'CFBG New Line Form'!$B$9:$B$105,0),MATCH(VLOOKUP($F$11,MAPPING!$H$3:$J$131,3,0),'CFBG New Line Form'!$G$7:$EQ$7,0)),""))</f>
        <v/>
      </c>
      <c r="G21" s="130" t="str">
        <f>IF(IFERROR(INDEX('CFBG New Line Form'!$G$9:$EQ$105,MATCH(B21,'CFBG New Line Form'!$B$9:$B$105,0),MATCH(VLOOKUP($G$11,MAPPING!$H$3:$J$131,3,0),'CFBG New Line Form'!$G$7:$EQ$7,0)),"")=0,"",IFERROR(INDEX('CFBG New Line Form'!$G$9:$EQ$105,MATCH(B21,'CFBG New Line Form'!$B$9:$B$105,0),MATCH(VLOOKUP($G$11,MAPPING!$H$3:$J$131,3,0),'CFBG New Line Form'!$G$7:$EQ$7,0)),""))</f>
        <v/>
      </c>
      <c r="H21" s="160" t="str">
        <f>IF(IFERROR(INDEX('CFBG New Line Form'!$G$9:$EQ$105,MATCH(B21,'CFBG New Line Form'!$B$9:$B$105,0),MATCH(VLOOKUP($H$11,MAPPING!$H$3:$J$131,3,0),'CFBG New Line Form'!$G$7:$EQ$7,0)),"")=0,"",IFERROR(INDEX('CFBG New Line Form'!$G$9:$EQ$105,MATCH(B21,'CFBG New Line Form'!$B$9:$B$105,0),MATCH(VLOOKUP($H$11,MAPPING!$H$3:$J$131,3,0),'CFBG New Line Form'!$G$7:$EQ$7,0)),""))</f>
        <v/>
      </c>
      <c r="I21" s="161" t="str">
        <f>IF(IFERROR(INDEX('CFBG New Line Form'!$G$9:$EQ$105,MATCH(B21,'CFBG New Line Form'!$B$9:$B$105,0),MATCH(VLOOKUP($I$11,MAPPING!$H$3:$J$131,3,0),'CFBG New Line Form'!$G$7:$EQ$7,0)),"")=0,"",IFERROR(INDEX('CFBG New Line Form'!$G$9:$EQ$105,MATCH(B21,'CFBG New Line Form'!$B$9:$B$105,0),MATCH(VLOOKUP($I$11,MAPPING!$H$3:$J$131,3,0),'CFBG New Line Form'!$G$7:$EQ$7,0)),""))</f>
        <v/>
      </c>
      <c r="J21" s="84" t="str">
        <f>IF(IFERROR(INDEX('CFBG New Line Form'!$G$9:$EQ$105,MATCH(B21,'CFBG New Line Form'!$B$9:$B$105,0),MATCH(VLOOKUP($J$11,MAPPING!$H$3:$J$131,3,0),'CFBG New Line Form'!$G$7:$EQ$7,0)),"")=0,"",IFERROR(INDEX('CFBG New Line Form'!$G$9:$EQ$105,MATCH(B21,'CFBG New Line Form'!$B$9:$B$105,0),MATCH(VLOOKUP($J$11,MAPPING!$H$3:$J$131,3,0),'CFBG New Line Form'!$G$7:$EQ$7,0)),""))</f>
        <v/>
      </c>
      <c r="K21" s="84" t="e">
        <v>#N/A</v>
      </c>
      <c r="L21" s="84" t="e">
        <v>#N/A</v>
      </c>
      <c r="M21" s="84" t="e">
        <v>#N/A</v>
      </c>
      <c r="N21" s="84" t="e">
        <v>#N/A</v>
      </c>
      <c r="O21" s="84" t="e">
        <v>#N/A</v>
      </c>
      <c r="P21" s="84" t="e">
        <v>#N/A</v>
      </c>
      <c r="Q21" s="84" t="e">
        <v>#N/A</v>
      </c>
      <c r="R21" s="162" t="str">
        <f>IF(IFERROR(INDEX('CFBG New Line Form'!$G$9:$EQ$105,MATCH(B21,'CFBG New Line Form'!$B$9:$B$105,0),MATCH(VLOOKUP($R$11,MAPPING!$H$3:$J$131,3,0),'CFBG New Line Form'!$G$7:$EQ$7,0)),"")=0,"",IFERROR(INDEX('CFBG New Line Form'!$G$9:$EQ$105,MATCH(B21,'CFBG New Line Form'!$B$9:$B$105,0),MATCH(VLOOKUP($R$11,MAPPING!$H$3:$J$131,3,0),'CFBG New Line Form'!$G$7:$EQ$7,0)),""))</f>
        <v/>
      </c>
      <c r="S21" s="84" t="str">
        <f>IF(IFERROR(INDEX('CFBG New Line Form'!$G$9:$EQ$105,MATCH(B21,'CFBG New Line Form'!$B$9:$B$105,0),MATCH(VLOOKUP($S$11,MAPPING!$H$3:$J$131,3,0),'CFBG New Line Form'!$G$7:$EQ$7,0)),"")=0,"",IFERROR(INDEX('CFBG New Line Form'!$G$9:$EQ$105,MATCH(B21,'CFBG New Line Form'!$B$9:$B$105,0),MATCH(VLOOKUP($S$11,MAPPING!$H$3:$J$131,3,0),'CFBG New Line Form'!$G$7:$EQ$7,0)),""))</f>
        <v/>
      </c>
      <c r="T21" s="84" t="e">
        <v>#N/A</v>
      </c>
      <c r="U21" s="84" t="e">
        <v>#N/A</v>
      </c>
      <c r="V21" s="84" t="e">
        <v>#N/A</v>
      </c>
      <c r="W21" s="84" t="e">
        <v>#N/A</v>
      </c>
      <c r="X21" s="84" t="e">
        <v>#N/A</v>
      </c>
      <c r="Y21" s="84" t="e">
        <v>#N/A</v>
      </c>
      <c r="Z21" s="84" t="e">
        <v>#N/A</v>
      </c>
      <c r="AA21" s="84" t="e">
        <v>#N/A</v>
      </c>
      <c r="AB21" s="84" t="e">
        <v>#N/A</v>
      </c>
      <c r="AC21" s="84" t="e">
        <v>#N/A</v>
      </c>
      <c r="AD21" s="84" t="e">
        <v>#N/A</v>
      </c>
      <c r="AE21" s="160" t="str">
        <f>IF(IFERROR(INDEX('CFBG New Line Form'!$G$9:$EQ$105,MATCH(B21,'CFBG New Line Form'!$B$9:$B$105,0),MATCH(VLOOKUP($AE$11,MAPPING!$H$3:$J$131,3,0),'CFBG New Line Form'!$G$7:$EQ$7,0)),"")=0,"",IFERROR(INDEX('CFBG New Line Form'!$G$9:$EQ$105,MATCH(B21,'CFBG New Line Form'!$B$9:$B$105,0),MATCH(VLOOKUP($AE$11,MAPPING!$H$3:$J$131,3,0),'CFBG New Line Form'!$G$7:$EQ$7,0)),""))</f>
        <v/>
      </c>
      <c r="AF21" s="84" t="e">
        <v>#N/A</v>
      </c>
      <c r="AG21" s="84" t="e">
        <v>#N/A</v>
      </c>
      <c r="AH21" s="84" t="str">
        <f>IF(IFERROR(INDEX('CFBG New Line Form'!$G$9:$EQ$105,MATCH(B21,'CFBG New Line Form'!$B$9:$B$105,0),MATCH(VLOOKUP($AH$11,MAPPING!$H$3:$J$131,3,0),'CFBG New Line Form'!$G$7:$EQ$7,0)),"")=0,"",IFERROR(INDEX('CFBG New Line Form'!$G$9:$EQ$105,MATCH(B21,'CFBG New Line Form'!$B$9:$B$105,0),MATCH(VLOOKUP($AH$11,MAPPING!$H$3:$J$131,3,0),'CFBG New Line Form'!$G$7:$EQ$7,0)),""))</f>
        <v/>
      </c>
      <c r="AI21" s="84" t="str">
        <f>IF(IFERROR(INDEX('CFBG New Line Form'!$G$9:$EQ$105,MATCH(B21,'CFBG New Line Form'!$B$9:$B$105,0),MATCH(VLOOKUP($AI$11,MAPPING!$H$3:$J$131,3,0),'CFBG New Line Form'!$G$7:$EQ$7,0)),"")=0,"",IFERROR(INDEX('CFBG New Line Form'!$G$9:$EQ$105,MATCH(B21,'CFBG New Line Form'!$B$9:$B$105,0),MATCH(VLOOKUP($AI$11,MAPPING!$H$3:$J$131,3,0),'CFBG New Line Form'!$G$7:$EQ$7,0)),""))</f>
        <v/>
      </c>
      <c r="AJ21" s="84" t="str">
        <f>IF(IFERROR(INDEX('CFBG New Line Form'!$G$9:$EQ$105,MATCH(B21,'CFBG New Line Form'!$B$9:$B$105,0),MATCH(VLOOKUP($AJ$11,MAPPING!$H$3:$J$131,3,0),'CFBG New Line Form'!$G$7:$EQ$7,0)),"")=0,"",IFERROR(INDEX('CFBG New Line Form'!$G$9:$EQ$105,MATCH(B21,'CFBG New Line Form'!$B$9:$B$105,0),MATCH(VLOOKUP($AJ$11,MAPPING!$H$3:$J$131,3,0),'CFBG New Line Form'!$G$7:$EQ$7,0)),""))</f>
        <v/>
      </c>
      <c r="AK21" s="84" t="str">
        <f>IF(IFERROR(INDEX('CFBG New Line Form'!$G$9:$EQ$105,MATCH(B21,'CFBG New Line Form'!$B$9:$B$105,0),MATCH(VLOOKUP($AK$11,MAPPING!$H$3:$J$131,3,0),'CFBG New Line Form'!$G$7:$EQ$7,0)),"")=0,"",IFERROR(INDEX('CFBG New Line Form'!$G$9:$EQ$105,MATCH(B21,'CFBG New Line Form'!$B$9:$B$105,0),MATCH(VLOOKUP($AK$11,MAPPING!$H$3:$J$131,3,0),'CFBG New Line Form'!$G$7:$EQ$7,0)),""))</f>
        <v/>
      </c>
      <c r="AL21" s="84" t="str">
        <f>IF(IFERROR(INDEX('CFBG New Line Form'!$G$9:$EQ$105,MATCH(B21,'CFBG New Line Form'!$B$9:$B$105,0),MATCH(VLOOKUP($AL$11,MAPPING!$H$3:$J$131,3,0),'CFBG New Line Form'!$G$7:$EQ$7,0)),"")=0,"",IFERROR(INDEX('CFBG New Line Form'!$G$9:$EQ$105,MATCH(B21,'CFBG New Line Form'!$B$9:$B$105,0),MATCH(VLOOKUP($AL$11,MAPPING!$H$3:$J$131,3,0),'CFBG New Line Form'!$G$7:$EQ$7,0)),""))</f>
        <v/>
      </c>
      <c r="AM21" s="84" t="str">
        <f>IF(IFERROR(INDEX('CFBG New Line Form'!$G$9:$EQ$105,MATCH(B21,'CFBG New Line Form'!$B$9:$B$105,0),MATCH(VLOOKUP($AM$11,MAPPING!$H$3:$J$131,3,0),'CFBG New Line Form'!$G$7:$EQ$7,0)),"")=0,"",IFERROR(INDEX('CFBG New Line Form'!$G$9:$EQ$105,MATCH(B21,'CFBG New Line Form'!$B$9:$B$105,0),MATCH(VLOOKUP($AM$11,MAPPING!$H$3:$J$131,3,0),'CFBG New Line Form'!$G$7:$EQ$7,0)),""))</f>
        <v/>
      </c>
      <c r="AN21" s="84" t="str">
        <f>IF(IFERROR(INDEX('CFBG New Line Form'!$G$9:$EQ$105,MATCH(B21,'CFBG New Line Form'!$B$9:$B$105,0),MATCH(VLOOKUP($AN$11,MAPPING!$H$3:$J$131,3,0),'CFBG New Line Form'!$G$7:$EQ$7,0)),"")=0,"",IFERROR(INDEX('CFBG New Line Form'!$G$9:$EQ$105,MATCH(B21,'CFBG New Line Form'!$B$9:$B$105,0),MATCH(VLOOKUP($AN$11,MAPPING!$H$3:$J$131,3,0),'CFBG New Line Form'!$G$7:$EQ$7,0)),""))</f>
        <v/>
      </c>
      <c r="AO21" s="84" t="str">
        <f>IF(IFERROR(INDEX('CFBG New Line Form'!$G$9:$EQ$105,MATCH(B21,'CFBG New Line Form'!$B$9:$B$105,0),MATCH(VLOOKUP($AO$11,MAPPING!$H$3:$J$131,3,0),'CFBG New Line Form'!$G$7:$EQ$7,0)),"")=0,"",IFERROR(INDEX('CFBG New Line Form'!$G$9:$EQ$105,MATCH(B21,'CFBG New Line Form'!$B$9:$B$105,0),MATCH(VLOOKUP($AO$11,MAPPING!$H$3:$J$131,3,0),'CFBG New Line Form'!$G$7:$EQ$7,0)),""))</f>
        <v/>
      </c>
      <c r="AP21" s="84" t="str">
        <f>IF(IFERROR(INDEX('CFBG New Line Form'!$G$9:$EQ$105,MATCH(B21,'CFBG New Line Form'!$B$9:$B$105,0),MATCH(VLOOKUP($AP$11,MAPPING!$H$3:$J$131,3,0),'CFBG New Line Form'!$G$7:$EQ$7,0)),"")=0,"",IFERROR(INDEX('CFBG New Line Form'!$G$9:$EQ$105,MATCH(B21,'CFBG New Line Form'!$B$9:$B$105,0),MATCH(VLOOKUP($AP$11,MAPPING!$H$3:$J$131,3,0),'CFBG New Line Form'!$G$7:$EQ$7,0)),""))</f>
        <v/>
      </c>
      <c r="AQ21" s="84" t="str">
        <f>IF(IFERROR(INDEX('CFBG New Line Form'!$G$9:$EQ$105,MATCH(B21,'CFBG New Line Form'!$B$9:$B$105,0),MATCH(VLOOKUP($AQ$11,MAPPING!$H$3:$J$131,3,0),'CFBG New Line Form'!$G$7:$EQ$7,0)),"")=0,"",IFERROR(INDEX('CFBG New Line Form'!$G$9:$EQ$105,MATCH(B21,'CFBG New Line Form'!$B$9:$B$105,0),MATCH(VLOOKUP($AQ$11,MAPPING!$H$3:$J$131,3,0),'CFBG New Line Form'!$G$7:$EQ$7,0)),""))</f>
        <v/>
      </c>
      <c r="AR21" s="84" t="str">
        <f>IF(IFERROR(INDEX('CFBG New Line Form'!$G$9:$EQ$105,MATCH(B21,'CFBG New Line Form'!$B$9:$B$105,0),MATCH(VLOOKUP($AR$11,MAPPING!$H$3:$J$131,3,0),'CFBG New Line Form'!$G$7:$EQ$7,0)),"")=0,"",IFERROR(INDEX('CFBG New Line Form'!$G$9:$EQ$105,MATCH(B21,'CFBG New Line Form'!$B$9:$B$105,0),MATCH(VLOOKUP($AR$11,MAPPING!$H$3:$J$131,3,0),'CFBG New Line Form'!$G$7:$EQ$7,0)),""))</f>
        <v/>
      </c>
      <c r="AS21" s="84" t="str">
        <f>IF(IFERROR(INDEX('CFBG New Line Form'!$G$9:$EQ$105,MATCH(B21,'CFBG New Line Form'!$B$9:$B$105,0),MATCH(VLOOKUP($AS$11,MAPPING!$H$3:$J$131,3,0),'CFBG New Line Form'!$G$7:$EQ$7,0)),"")=0,"",IFERROR(INDEX('CFBG New Line Form'!$G$9:$EQ$105,MATCH(B21,'CFBG New Line Form'!$B$9:$B$105,0),MATCH(VLOOKUP($AS$11,MAPPING!$H$3:$J$131,3,0),'CFBG New Line Form'!$G$7:$EQ$7,0)),""))</f>
        <v/>
      </c>
      <c r="AT21" s="84" t="str">
        <f>IF(IFERROR(INDEX('CFBG New Line Form'!$G$9:$EQ$105,MATCH(B21,'CFBG New Line Form'!$B$9:$B$105,0),MATCH(VLOOKUP($AT$11,MAPPING!$H$3:$J$131,3,0),'CFBG New Line Form'!$G$7:$EQ$7,0)),"")=0,"",IFERROR(INDEX('CFBG New Line Form'!$G$9:$EQ$105,MATCH(B21,'CFBG New Line Form'!$B$9:$B$105,0),MATCH(VLOOKUP($AT$11,MAPPING!$H$3:$J$131,3,0),'CFBG New Line Form'!$G$7:$EQ$7,0)),""))</f>
        <v/>
      </c>
      <c r="AU21" s="84" t="str">
        <f>IF(IFERROR(INDEX('CFBG New Line Form'!$G$9:$EQ$105,MATCH(B21,'CFBG New Line Form'!$B$9:$B$105,0),MATCH(VLOOKUP($AU$11,MAPPING!$H$3:$J$131,3,0),'CFBG New Line Form'!$G$7:$EQ$7,0)),"")=0,"",IFERROR(INDEX('CFBG New Line Form'!$G$9:$EQ$105,MATCH(B21,'CFBG New Line Form'!$B$9:$B$105,0),MATCH(VLOOKUP($AU$11,MAPPING!$H$3:$J$131,3,0),'CFBG New Line Form'!$G$7:$EQ$7,0)),""))</f>
        <v/>
      </c>
      <c r="AV21" s="84" t="str">
        <f>IF(IFERROR(INDEX('CFBG New Line Form'!$G$9:$EQ$105,MATCH(B21,'CFBG New Line Form'!$B$9:$B$105,0),MATCH(VLOOKUP($AV$11,MAPPING!$H$3:$J$131,3,0),'CFBG New Line Form'!$G$7:$EQ$7,0)),"")=0,"",IFERROR(INDEX('CFBG New Line Form'!$G$9:$EQ$105,MATCH(B21,'CFBG New Line Form'!$B$9:$B$105,0),MATCH(VLOOKUP($AV$11,MAPPING!$H$3:$J$131,3,0),'CFBG New Line Form'!$G$7:$EQ$7,0)),""))</f>
        <v/>
      </c>
      <c r="AW21" s="84" t="str">
        <f>IF(IFERROR(INDEX('CFBG New Line Form'!$G$9:$EQ$105,MATCH(B21,'CFBG New Line Form'!$B$9:$B$105,0),MATCH(VLOOKUP($AW$11,MAPPING!$H$3:$J$131,3,0),'CFBG New Line Form'!$G$7:$EQ$7,0)),"")=0,"",IFERROR(INDEX('CFBG New Line Form'!$G$9:$EQ$105,MATCH(B21,'CFBG New Line Form'!$B$9:$B$105,0),MATCH(VLOOKUP($AW$11,MAPPING!$H$3:$J$131,3,0),'CFBG New Line Form'!$G$7:$EQ$7,0)),""))</f>
        <v/>
      </c>
      <c r="AX21" s="84" t="str">
        <f>IF(IFERROR(INDEX('CFBG New Line Form'!$G$9:$EQ$105,MATCH(B21,'CFBG New Line Form'!$B$9:$B$105,0),MATCH(VLOOKUP($AX$11,MAPPING!$H$3:$J$131,3,0),'CFBG New Line Form'!$G$7:$EQ$7,0)),"")=0,"",IFERROR(INDEX('CFBG New Line Form'!$G$9:$EQ$105,MATCH(B21,'CFBG New Line Form'!$B$9:$B$105,0),MATCH(VLOOKUP($AX$11,MAPPING!$H$3:$J$131,3,0),'CFBG New Line Form'!$G$7:$EQ$7,0)),""))</f>
        <v/>
      </c>
      <c r="AY21" s="84" t="str">
        <f>IF(IFERROR(INDEX('CFBG New Line Form'!$G$9:$EQ$105,MATCH(B21,'CFBG New Line Form'!$B$9:$B$105,0),MATCH(VLOOKUP($AY$11,MAPPING!$H$3:$J$131,3,0),'CFBG New Line Form'!$G$7:$EQ$7,0)),"")=0,"",IFERROR(INDEX('CFBG New Line Form'!$G$9:$EQ$105,MATCH(B21,'CFBG New Line Form'!$B$9:$B$105,0),MATCH(VLOOKUP($AY$11,MAPPING!$H$3:$J$131,3,0),'CFBG New Line Form'!$G$7:$EQ$7,0)),""))</f>
        <v/>
      </c>
      <c r="AZ21" s="84" t="str">
        <f>IF(IFERROR(INDEX('CFBG New Line Form'!$G$9:$EQ$105,MATCH(B21,'CFBG New Line Form'!$B$9:$B$105,0),MATCH(VLOOKUP($AZ$11,MAPPING!$H$3:$J$131,3,0),'CFBG New Line Form'!$G$7:$EQ$7,0)),"")=0,"",IFERROR(INDEX('CFBG New Line Form'!$G$9:$EQ$105,MATCH(B21,'CFBG New Line Form'!$B$9:$B$105,0),MATCH(VLOOKUP($AZ$11,MAPPING!$H$3:$J$131,3,0),'CFBG New Line Form'!$G$7:$EQ$7,0)),""))</f>
        <v/>
      </c>
      <c r="BA21" s="84" t="str">
        <f>IF(IFERROR(INDEX('CFBG New Line Form'!$G$9:$EQ$105,MATCH(B21,'CFBG New Line Form'!$B$9:$B$105,0),MATCH(VLOOKUP($BA$11,MAPPING!$H$3:$J$131,3,0),'CFBG New Line Form'!$G$7:$EQ$7,0)),"")=0,"",IFERROR(INDEX('CFBG New Line Form'!$G$9:$EQ$105,MATCH(B21,'CFBG New Line Form'!$B$9:$B$105,0),MATCH(VLOOKUP($BA$11,MAPPING!$H$3:$J$131,3,0),'CFBG New Line Form'!$G$7:$EQ$7,0)),""))</f>
        <v/>
      </c>
      <c r="BB21" s="84" t="str">
        <f>IF(IFERROR(INDEX('CFBG New Line Form'!$G$9:$EQ$105,MATCH(B21,'CFBG New Line Form'!$B$9:$B$105,0),MATCH(VLOOKUP($BB$11,MAPPING!$H$3:$J$131,3,0),'CFBG New Line Form'!$G$7:$EQ$7,0)),"")=0,"",IFERROR(INDEX('CFBG New Line Form'!$G$9:$EQ$105,MATCH(B21,'CFBG New Line Form'!$B$9:$B$105,0),MATCH(VLOOKUP($BB$11,MAPPING!$H$3:$J$131,3,0),'CFBG New Line Form'!$G$7:$EQ$7,0)),""))</f>
        <v/>
      </c>
      <c r="BC21" s="84" t="str">
        <f>IF(IFERROR(INDEX('CFBG New Line Form'!$G$9:$EQ$105,MATCH(B21,'CFBG New Line Form'!$B$9:$B$105,0),MATCH(VLOOKUP($BC$11,MAPPING!$H$3:$J$131,3,0),'CFBG New Line Form'!$G$7:$EQ$7,0)),"")=0,"",IFERROR(INDEX('CFBG New Line Form'!$G$9:$EQ$105,MATCH(B21,'CFBG New Line Form'!$B$9:$B$105,0),MATCH(VLOOKUP($BC$11,MAPPING!$H$3:$J$131,3,0),'CFBG New Line Form'!$G$7:$EQ$7,0)),""))</f>
        <v/>
      </c>
      <c r="BD21" s="84" t="str">
        <f>IF(IFERROR(INDEX('CFBG New Line Form'!$G$9:$EQ$105,MATCH(B21,'CFBG New Line Form'!$B$9:$B$105,0),MATCH(VLOOKUP($BD$11,MAPPING!$H$3:$J$131,3,0),'CFBG New Line Form'!$G$7:$EQ$7,0)),"")=0,"",IFERROR(INDEX('CFBG New Line Form'!$G$9:$EQ$105,MATCH(B21,'CFBG New Line Form'!$B$9:$B$105,0),MATCH(VLOOKUP($BD$11,MAPPING!$H$3:$J$131,3,0),'CFBG New Line Form'!$G$7:$EQ$7,0)),""))</f>
        <v/>
      </c>
      <c r="BE21" s="84" t="str">
        <f>IF(IFERROR(INDEX('CFBG New Line Form'!$G$9:$EQ$105,MATCH(B21,'CFBG New Line Form'!$B$9:$B$105,0),MATCH(VLOOKUP($BE$11,MAPPING!$H$3:$J$131,3,0),'CFBG New Line Form'!$G$7:$EQ$7,0)),"")=0,"",IFERROR(INDEX('CFBG New Line Form'!$G$9:$EQ$105,MATCH(B21,'CFBG New Line Form'!$B$9:$B$105,0),MATCH(VLOOKUP($BE$11,MAPPING!$H$3:$J$131,3,0),'CFBG New Line Form'!$G$7:$EQ$7,0)),""))</f>
        <v/>
      </c>
      <c r="BF21" s="84" t="str">
        <f>IF(IFERROR(INDEX('CFBG New Line Form'!$G$9:$EQ$105,MATCH(B21,'CFBG New Line Form'!$B$9:$B$105,0),MATCH(VLOOKUP($BE$11,MAPPING!$H$3:$J$131,3,0),'CFBG New Line Form'!$G$7:$EQ$7,0)),"")=0,"",IFERROR(INDEX('CFBG New Line Form'!$G$9:$EQ$105,MATCH(B21,'CFBG New Line Form'!$B$9:$B$105,0),MATCH(VLOOKUP($BE$11,MAPPING!$H$3:$J$131,3,0),'CFBG New Line Form'!$G$7:$EQ$7,0)),""))</f>
        <v/>
      </c>
      <c r="BG21" s="84" t="str">
        <f>IF(IFERROR(INDEX('CFBG New Line Form'!$G$9:$EQ$105,MATCH(B21,'CFBG New Line Form'!$B$9:$B$105,0),MATCH(VLOOKUP($BG$11,MAPPING!$H$3:$J$131,3,0),'CFBG New Line Form'!$G$7:$EQ$7,0)),"")=0,"",IFERROR(INDEX('CFBG New Line Form'!$G$9:$EQ$105,MATCH(B21,'CFBG New Line Form'!$B$9:$B$105,0),MATCH(VLOOKUP($BG$11,MAPPING!$H$3:$J$131,3,0),'CFBG New Line Form'!$G$7:$EQ$7,0)),""))</f>
        <v/>
      </c>
      <c r="BH21" s="84" t="str">
        <f>IF(IFERROR(INDEX('CFBG New Line Form'!$G$9:$EQ$105,MATCH(B21,'CFBG New Line Form'!$B$9:$B$105,0),MATCH(VLOOKUP($BH$11,MAPPING!$H$3:$J$131,3,0),'CFBG New Line Form'!$G$7:$EQ$7,0)),"")=0,"",IFERROR(INDEX('CFBG New Line Form'!$G$9:$EQ$105,MATCH(B21,'CFBG New Line Form'!$B$9:$B$105,0),MATCH(VLOOKUP($BH$11,MAPPING!$H$3:$J$131,3,0),'CFBG New Line Form'!$G$7:$EQ$7,0)),""))</f>
        <v/>
      </c>
      <c r="BI21" s="84" t="str">
        <f>IF(IFERROR(INDEX('CFBG New Line Form'!$G$9:$EQ$105,MATCH(B21,'CFBG New Line Form'!$B$9:$B$105,0),MATCH(VLOOKUP($BI$11,MAPPING!$H$3:$J$131,3,0),'CFBG New Line Form'!$G$7:$EQ$7,0)),"")=0,"",IFERROR(INDEX('CFBG New Line Form'!$G$9:$EQ$105,MATCH(B21,'CFBG New Line Form'!$B$9:$B$105,0),MATCH(VLOOKUP($BI$11,MAPPING!$H$3:$J$131,3,0),'CFBG New Line Form'!$G$7:$EQ$7,0)),""))</f>
        <v/>
      </c>
      <c r="BJ21" s="84" t="str">
        <f>IF(IFERROR(INDEX('CFBG New Line Form'!$G$9:$EQ$105,MATCH(B21,'CFBG New Line Form'!$B$9:$B$105,0),MATCH(VLOOKUP($BJ$11,MAPPING!$H$3:$J$131,3,0),'CFBG New Line Form'!$G$7:$EQ$7,0)),"")=0,"",IFERROR(INDEX('CFBG New Line Form'!$G$9:$EQ$105,MATCH(B21,'CFBG New Line Form'!$B$9:$B$105,0),MATCH(VLOOKUP($BJ$11,MAPPING!$H$3:$J$131,3,0),'CFBG New Line Form'!$G$7:$EQ$7,0)),""))</f>
        <v/>
      </c>
      <c r="BK21" s="84" t="str">
        <f>IF(IFERROR(INDEX('CFBG New Line Form'!$G$9:$EQ$105,MATCH(B21,'CFBG New Line Form'!$B$9:$B$105,0),MATCH(VLOOKUP($BK$11,MAPPING!$H$3:$J$131,3,0),'CFBG New Line Form'!$G$7:$EQ$7,0)),"")=0,"",IFERROR(INDEX('CFBG New Line Form'!$G$9:$EQ$105,MATCH(B21,'CFBG New Line Form'!$B$9:$B$105,0),MATCH(VLOOKUP($BK$11,MAPPING!$H$3:$J$131,3,0),'CFBG New Line Form'!$G$7:$EQ$7,0)),""))</f>
        <v/>
      </c>
      <c r="BL21" s="84" t="str">
        <f>IF(IFERROR(INDEX('CFBG New Line Form'!$G$9:$EQ$105,MATCH(B21,'CFBG New Line Form'!$B$9:$B$105,0),MATCH(VLOOKUP($BL$11,MAPPING!$H$3:$J$131,3,0),'CFBG New Line Form'!$G$7:$EQ$7,0)),"")=0,"",IFERROR(INDEX('CFBG New Line Form'!$G$9:$EQ$105,MATCH(B21,'CFBG New Line Form'!$B$9:$B$105,0),MATCH(VLOOKUP($BL$11,MAPPING!$H$3:$J$131,3,0),'CFBG New Line Form'!$G$7:$EQ$7,0)),""))</f>
        <v/>
      </c>
      <c r="BM21" s="84" t="str">
        <f>IF(IFERROR(INDEX('CFBG New Line Form'!$G$9:$EQ$105,MATCH(B21,'CFBG New Line Form'!$B$9:$B$105,0),MATCH(VLOOKUP($BM$11,MAPPING!$H$3:$J$131,3,0),'CFBG New Line Form'!$G$7:$EQ$7,0)),"")=0,"",IFERROR(INDEX('CFBG New Line Form'!$G$9:$EQ$105,MATCH(B21,'CFBG New Line Form'!$B$9:$B$105,0),MATCH(VLOOKUP($BM$11,MAPPING!$H$3:$J$131,3,0),'CFBG New Line Form'!$G$7:$EQ$7,0)),""))</f>
        <v/>
      </c>
      <c r="BN21" s="84" t="str">
        <f>IF(IFERROR(INDEX('CFBG New Line Form'!$G$9:$EQ$105,MATCH(B21,'CFBG New Line Form'!$B$9:$B$105,0),MATCH(VLOOKUP($BN$11,MAPPING!$H$3:$J$131,3,0),'CFBG New Line Form'!$G$7:$EQ$7,0)),"")=0,"",IFERROR(INDEX('CFBG New Line Form'!$G$9:$EQ$105,MATCH(B21,'CFBG New Line Form'!$B$9:$B$105,0),MATCH(VLOOKUP($BN$11,MAPPING!$H$3:$J$131,3,0),'CFBG New Line Form'!$G$7:$EQ$7,0)),""))</f>
        <v/>
      </c>
      <c r="BO21" s="84" t="str">
        <f>IF(IFERROR(INDEX('CFBG New Line Form'!$G$9:$EQ$105,MATCH(B21,'CFBG New Line Form'!$B$9:$B$105,0),MATCH(VLOOKUP($BO$11,MAPPING!$H$3:$J$131,3,0),'CFBG New Line Form'!$G$7:$EQ$7,0)),"")=0,"",IFERROR(INDEX('CFBG New Line Form'!$G$9:$EQ$105,MATCH(B21,'CFBG New Line Form'!$B$9:$B$105,0),MATCH(VLOOKUP($BO$11,MAPPING!$H$3:$J$131,3,0),'CFBG New Line Form'!$G$7:$EQ$7,0)),""))</f>
        <v/>
      </c>
      <c r="BP21" s="84" t="str">
        <f>IF(IFERROR(INDEX('CFBG New Line Form'!$G$9:$EQ$105,MATCH(B21,'CFBG New Line Form'!$B$9:$B$105,0),MATCH(VLOOKUP($BP$11,MAPPING!$H$3:$J$131,3,0),'CFBG New Line Form'!$G$7:$EQ$7,0)),"")=0,"",IFERROR(INDEX('CFBG New Line Form'!$G$9:$EQ$105,MATCH(B21,'CFBG New Line Form'!$B$9:$B$105,0),MATCH(VLOOKUP($BP$11,MAPPING!$H$3:$J$131,3,0),'CFBG New Line Form'!$G$7:$EQ$7,0)),""))</f>
        <v/>
      </c>
      <c r="BQ21" s="84" t="str">
        <f>IF(IFERROR(INDEX('CFBG New Line Form'!$G$9:$EQ$105,MATCH(B21,'CFBG New Line Form'!$B$9:$B$105,0),MATCH(VLOOKUP($BQ$11,MAPPING!$H$3:$J$131,3,0),'CFBG New Line Form'!$G$7:$EQ$7,0)),"")=0,"",IFERROR(INDEX('CFBG New Line Form'!$G$9:$EQ$105,MATCH(B21,'CFBG New Line Form'!$B$9:$B$105,0),MATCH(VLOOKUP($BQ$11,MAPPING!$H$3:$J$131,3,0),'CFBG New Line Form'!$G$7:$EQ$7,0)),""))</f>
        <v/>
      </c>
      <c r="BR21" s="84" t="str">
        <f>IF(IFERROR(INDEX('CFBG New Line Form'!$G$9:$EQ$105,MATCH(B21,'CFBG New Line Form'!$B$9:$B$105,0),MATCH(VLOOKUP($BR$11,MAPPING!$H$3:$J$131,3,0),'CFBG New Line Form'!$G$7:$EQ$7,0)),"")=0,"",IFERROR(INDEX('CFBG New Line Form'!$G$9:$EQ$105,MATCH(B21,'CFBG New Line Form'!$B$9:$B$105,0),MATCH(VLOOKUP($BR$11,MAPPING!$H$3:$J$131,3,0),'CFBG New Line Form'!$G$7:$EQ$7,0)),""))</f>
        <v/>
      </c>
      <c r="BS21" s="84" t="str">
        <f>IF(IFERROR(INDEX('CFBG New Line Form'!$G$9:$EQ$105,MATCH(B21,'CFBG New Line Form'!$B$9:$B$105,0),MATCH(VLOOKUP($BS$11,MAPPING!$H$3:$J$131,3,0),'CFBG New Line Form'!$G$7:$EQ$7,0)),"")=0,"",IFERROR(INDEX('CFBG New Line Form'!$G$9:$EQ$105,MATCH(B21,'CFBG New Line Form'!$B$9:$B$105,0),MATCH(VLOOKUP($BS$11,MAPPING!$H$3:$J$131,3,0),'CFBG New Line Form'!$G$7:$EQ$7,0)),""))</f>
        <v/>
      </c>
      <c r="BT21" s="84" t="str">
        <f>IF(IFERROR(INDEX('CFBG New Line Form'!$G$9:$EQ$105,MATCH(B21,'CFBG New Line Form'!$B$9:$B$105,0),MATCH(VLOOKUP($BT$11,MAPPING!$H$3:$J$131,3,0),'CFBG New Line Form'!$G$7:$EQ$7,0)),"")=0,"",IFERROR(INDEX('CFBG New Line Form'!$G$9:$EQ$105,MATCH(B21,'CFBG New Line Form'!$B$9:$B$105,0),MATCH(VLOOKUP($BT$11,MAPPING!$H$3:$J$131,3,0),'CFBG New Line Form'!$G$7:$EQ$7,0)),""))</f>
        <v/>
      </c>
      <c r="BU21" s="84" t="str">
        <f>IF(IFERROR(INDEX('CFBG New Line Form'!$G$9:$EQ$105,MATCH(B21,'CFBG New Line Form'!$B$9:$B$105,0),MATCH(VLOOKUP($BU$11,MAPPING!$H$3:$J$131,3,0),'CFBG New Line Form'!$G$7:$EQ$7,0)),"")=0,"",IFERROR(INDEX('CFBG New Line Form'!$G$9:$EQ$105,MATCH(B21,'CFBG New Line Form'!$B$9:$B$105,0),MATCH(VLOOKUP($BU$11,MAPPING!$H$3:$J$131,3,0),'CFBG New Line Form'!$G$7:$EQ$7,0)),""))</f>
        <v/>
      </c>
      <c r="BV21" s="84" t="str">
        <f>IF(IFERROR(INDEX('CFBG New Line Form'!$G$9:$EQ$105,MATCH(B21,'CFBG New Line Form'!$B$9:$B$105,0),MATCH(VLOOKUP($BV$11,MAPPING!$H$3:$J$131,3,0),'CFBG New Line Form'!$G$7:$EQ$7,0)),"")=0,"",IFERROR(INDEX('CFBG New Line Form'!$G$9:$EQ$105,MATCH(B21,'CFBG New Line Form'!$B$9:$B$105,0),MATCH(VLOOKUP($BV$11,MAPPING!$H$3:$J$131,3,0),'CFBG New Line Form'!$G$7:$EQ$7,0)),""))</f>
        <v/>
      </c>
      <c r="BW21" s="84" t="str">
        <f>IF(IFERROR(INDEX('CFBG New Line Form'!$G$9:$EQ$105,MATCH(B21,'CFBG New Line Form'!$B$9:$B$105,0),MATCH(VLOOKUP($BW$11,MAPPING!$H$3:$J$131,3,0),'CFBG New Line Form'!$G$7:$EQ$7,0)),"")=0,"",IFERROR(INDEX('CFBG New Line Form'!$G$9:$EQ$105,MATCH(B21,'CFBG New Line Form'!$B$9:$B$105,0),MATCH(VLOOKUP($BW$11,MAPPING!$H$3:$J$131,3,0),'CFBG New Line Form'!$G$7:$EQ$7,0)),""))</f>
        <v/>
      </c>
      <c r="BX21" s="84" t="str">
        <f>IF(IFERROR(INDEX('CFBG New Line Form'!$G$9:$EQ$105,MATCH(B21,'CFBG New Line Form'!$B$9:$B$105,0),MATCH(VLOOKUP($BX$11,MAPPING!$H$3:$J$131,3,0),'CFBG New Line Form'!$G$7:$EQ$7,0)),"")=0,"",IFERROR(INDEX('CFBG New Line Form'!$G$9:$EQ$105,MATCH(B21,'CFBG New Line Form'!$B$9:$B$105,0),MATCH(VLOOKUP($BX$11,MAPPING!$H$3:$J$131,3,0),'CFBG New Line Form'!$G$7:$EQ$7,0)),""))</f>
        <v/>
      </c>
      <c r="BY21" s="84" t="str">
        <f>IF(IFERROR(INDEX('CFBG New Line Form'!$G$9:$EQ$105,MATCH(B21,'CFBG New Line Form'!$B$9:$B$105,0),MATCH(VLOOKUP($BY$11,MAPPING!$H$3:$J$131,3,0),'CFBG New Line Form'!$G$7:$EQ$7,0)),"")=0,"",IFERROR(INDEX('CFBG New Line Form'!$G$9:$EQ$105,MATCH(B21,'CFBG New Line Form'!$B$9:$B$105,0),MATCH(VLOOKUP($BY$11,MAPPING!$H$3:$J$131,3,0),'CFBG New Line Form'!$G$7:$EQ$7,0)),""))</f>
        <v/>
      </c>
      <c r="BZ21" s="84" t="str">
        <f>IF(IFERROR(INDEX('CFBG New Line Form'!$G$9:$EQ$105,MATCH(B21,'CFBG New Line Form'!$B$9:$B$105,0),MATCH(VLOOKUP($BZ$11,MAPPING!$H$3:$J$131,3,0),'CFBG New Line Form'!$G$7:$EQ$7,0)),"")=0,"",IFERROR(INDEX('CFBG New Line Form'!$G$9:$EQ$105,MATCH(B21,'CFBG New Line Form'!$B$9:$B$105,0),MATCH(VLOOKUP($BZ$11,MAPPING!$H$3:$J$131,3,0),'CFBG New Line Form'!$G$7:$EQ$7,0)),""))</f>
        <v/>
      </c>
      <c r="CA21" s="84" t="str">
        <f>IF(IFERROR(INDEX('CFBG New Line Form'!$G$9:$EQ$105,MATCH(B21,'CFBG New Line Form'!$B$9:$B$105,0),MATCH(VLOOKUP($CA$11,MAPPING!$H$3:$J$131,3,0),'CFBG New Line Form'!$G$7:$EQ$7,0)),"")=0,"",IFERROR(INDEX('CFBG New Line Form'!$G$9:$EQ$105,MATCH(B21,'CFBG New Line Form'!$B$9:$B$105,0),MATCH(VLOOKUP($CA$11,MAPPING!$H$3:$J$131,3,0),'CFBG New Line Form'!$G$7:$EQ$7,0)),""))</f>
        <v/>
      </c>
      <c r="CB21" s="84" t="str">
        <f>IF(IFERROR(INDEX('CFBG New Line Form'!$G$9:$EQ$105,MATCH(B21,'CFBG New Line Form'!$B$9:$B$105,0),MATCH(VLOOKUP($CB$11,MAPPING!$H$3:$J$131,3,0),'CFBG New Line Form'!$G$7:$EQ$7,0)),"")=0,"",IFERROR(INDEX('CFBG New Line Form'!$G$9:$EQ$105,MATCH(B21,'CFBG New Line Form'!$B$9:$B$105,0),MATCH(VLOOKUP($CB$11,MAPPING!$H$3:$J$131,3,0),'CFBG New Line Form'!$G$7:$EQ$7,0)),""))</f>
        <v/>
      </c>
      <c r="CC21" s="84" t="str">
        <f>IF(IFERROR(INDEX('CFBG New Line Form'!$G$9:$EQ$105,MATCH(B21,'CFBG New Line Form'!$B$9:$B$105,0),MATCH(VLOOKUP($CC$11,MAPPING!$H$3:$J$131,3,0),'CFBG New Line Form'!$G$7:$EQ$7,0)),"")=0,"",IFERROR(INDEX('CFBG New Line Form'!$G$9:$EQ$105,MATCH(B21,'CFBG New Line Form'!$B$9:$B$105,0),MATCH(VLOOKUP($CC$11,MAPPING!$H$3:$J$131,3,0),'CFBG New Line Form'!$G$7:$EQ$7,0)),""))</f>
        <v/>
      </c>
      <c r="CD21" s="84" t="str">
        <f>IF(IFERROR(INDEX('CFBG New Line Form'!$G$9:$EQ$105,MATCH(B21,'CFBG New Line Form'!$B$9:$B$105,0),MATCH(VLOOKUP($CD$11,MAPPING!$H$3:$J$131,3,0),'CFBG New Line Form'!$G$7:$EQ$7,0)),"")=0,"",IFERROR(INDEX('CFBG New Line Form'!$G$9:$EQ$105,MATCH(B21,'CFBG New Line Form'!$B$9:$B$105,0),MATCH(VLOOKUP($CD$11,MAPPING!$H$3:$J$131,3,0),'CFBG New Line Form'!$G$7:$EQ$7,0)),""))</f>
        <v/>
      </c>
      <c r="CE21" s="84" t="str">
        <f>IF(IFERROR(INDEX('CFBG New Line Form'!$G$9:$EQ$105,MATCH(B21,'CFBG New Line Form'!$B$9:$B$105,0),MATCH(VLOOKUP($CE$11,MAPPING!$H$3:$J$131,3,0),'CFBG New Line Form'!$G$7:$EQ$7,0)),"")=0,"",IFERROR(INDEX('CFBG New Line Form'!$G$9:$EQ$105,MATCH(B21,'CFBG New Line Form'!$B$9:$B$105,0),MATCH(VLOOKUP($CE$11,MAPPING!$H$3:$J$131,3,0),'CFBG New Line Form'!$G$7:$EQ$7,0)),""))</f>
        <v/>
      </c>
      <c r="CF21" s="84" t="str">
        <f>IF(IFERROR(INDEX('CFBG New Line Form'!$G$9:$EQ$105,MATCH(B21,'CFBG New Line Form'!$B$9:$B$105,0),MATCH(VLOOKUP($CF$11,MAPPING!$H$3:$J$131,3,0),'CFBG New Line Form'!$G$7:$EQ$7,0)),"")=0,"",IFERROR(INDEX('CFBG New Line Form'!$G$9:$EQ$105,MATCH(B21,'CFBG New Line Form'!$B$9:$B$105,0),MATCH(VLOOKUP($CF$11,MAPPING!$H$3:$J$131,3,0),'CFBG New Line Form'!$G$7:$EQ$7,0)),""))</f>
        <v/>
      </c>
      <c r="CG21" s="84" t="str">
        <f>IF(IFERROR(INDEX('CFBG New Line Form'!$G$9:$EQ$105,MATCH(B21,'CFBG New Line Form'!$B$9:$B$105,0),MATCH(VLOOKUP($CG$11,MAPPING!$H$3:$J$131,3,0),'CFBG New Line Form'!$G$7:$EQ$7,0)),"")=0,"",IFERROR(INDEX('CFBG New Line Form'!$G$9:$EQ$105,MATCH(B21,'CFBG New Line Form'!$B$9:$B$105,0),MATCH(VLOOKUP($CG$11,MAPPING!$H$3:$J$131,3,0),'CFBG New Line Form'!$G$7:$EQ$7,0)),""))</f>
        <v/>
      </c>
      <c r="CH21" s="84" t="str">
        <f>IF(IFERROR(INDEX('CFBG New Line Form'!$G$9:$EQ$105,MATCH(B21,'CFBG New Line Form'!$B$9:$B$105,0),MATCH(VLOOKUP($CH$11,MAPPING!$H$3:$J$131,3,0),'CFBG New Line Form'!$G$7:$EQ$7,0)),"")=0,"",IFERROR(INDEX('CFBG New Line Form'!$G$9:$EQ$105,MATCH(B21,'CFBG New Line Form'!$B$9:$B$105,0),MATCH(VLOOKUP($CH$11,MAPPING!$H$3:$J$131,3,0),'CFBG New Line Form'!$G$7:$EQ$7,0)),""))</f>
        <v/>
      </c>
      <c r="CI21" s="84" t="str">
        <f>IF(IFERROR(INDEX('CFBG New Line Form'!$G$9:$EQ$105,MATCH(B21,'CFBG New Line Form'!$B$9:$B$105,0),MATCH(VLOOKUP($CI$11,MAPPING!$H$3:$J$131,3,0),'CFBG New Line Form'!$G$7:$EQ$7,0)),"")=0,"",IFERROR(INDEX('CFBG New Line Form'!$G$9:$EQ$105,MATCH(B21,'CFBG New Line Form'!$B$9:$B$105,0),MATCH(VLOOKUP($CI$11,MAPPING!$H$3:$J$131,3,0),'CFBG New Line Form'!$G$7:$EQ$7,0)),""))</f>
        <v/>
      </c>
      <c r="CJ21" s="84" t="str">
        <f>IF(IFERROR(INDEX('CFBG New Line Form'!$G$9:$EQ$105,MATCH(B21,'CFBG New Line Form'!$B$9:$B$105,0),MATCH(VLOOKUP($CJ$11,MAPPING!$H$3:$J$131,3,0),'CFBG New Line Form'!$G$7:$EQ$7,0)),"")=0,"",IFERROR(INDEX('CFBG New Line Form'!$G$9:$EQ$105,MATCH(B21,'CFBG New Line Form'!$B$9:$B$105,0),MATCH(VLOOKUP($CJ$11,MAPPING!$H$3:$J$131,3,0),'CFBG New Line Form'!$G$7:$EQ$7,0)),""))</f>
        <v/>
      </c>
      <c r="CK21" s="84" t="str">
        <f>IF(IFERROR(INDEX('CFBG New Line Form'!$G$9:$EQ$105,MATCH(B21,'CFBG New Line Form'!$B$9:$B$105,0),MATCH(VLOOKUP($CK$11,MAPPING!$H$3:$J$131,3,0),'CFBG New Line Form'!$G$7:$EQ$7,0)),"")=0,"",IFERROR(INDEX('CFBG New Line Form'!$G$9:$EQ$105,MATCH(B21,'CFBG New Line Form'!$B$9:$B$105,0),MATCH(VLOOKUP($CK$11,MAPPING!$H$3:$J$131,3,0),'CFBG New Line Form'!$G$7:$EQ$7,0)),""))</f>
        <v/>
      </c>
      <c r="CL21" s="84" t="str">
        <f>IF(IFERROR(INDEX('CFBG New Line Form'!$G$9:$EQ$105,MATCH(B21,'CFBG New Line Form'!$B$9:$B$105,0),MATCH(VLOOKUP($CL$11,MAPPING!$H$3:$J$131,3,0),'CFBG New Line Form'!$G$7:$EQ$7,0)),"")=0,"",IFERROR(INDEX('CFBG New Line Form'!$G$9:$EQ$105,MATCH(B21,'CFBG New Line Form'!$B$9:$B$105,0),MATCH(VLOOKUP($CL$11,MAPPING!$H$3:$J$131,3,0),'CFBG New Line Form'!$G$7:$EQ$7,0)),""))</f>
        <v/>
      </c>
      <c r="CM21" s="84" t="str">
        <f>IF(IFERROR(INDEX('CFBG New Line Form'!$G$9:$EQ$105,MATCH(B21,'CFBG New Line Form'!$B$9:$B$105,0),MATCH(VLOOKUP($CM$11,MAPPING!$H$3:$J$131,3,0),'CFBG New Line Form'!$G$7:$EQ$7,0)),"")=0,"",IFERROR(INDEX('CFBG New Line Form'!$G$9:$EQ$105,MATCH(B21,'CFBG New Line Form'!$B$9:$B$105,0),MATCH(VLOOKUP($CM$11,MAPPING!$H$3:$J$131,3,0),'CFBG New Line Form'!$G$7:$EQ$7,0)),""))</f>
        <v/>
      </c>
      <c r="CN21" s="84" t="str">
        <f>IF(IFERROR(INDEX('CFBG New Line Form'!$G$9:$EQ$105,MATCH(B21,'CFBG New Line Form'!$B$9:$B$105,0),MATCH(VLOOKUP($CN$11,MAPPING!$H$3:$J$131,3,0),'CFBG New Line Form'!$G$7:$EQ$7,0)),"")=0,"",IFERROR(INDEX('CFBG New Line Form'!$G$9:$EQ$105,MATCH(B21,'CFBG New Line Form'!$B$9:$B$105,0),MATCH(VLOOKUP($CN$11,MAPPING!$H$3:$J$131,3,0),'CFBG New Line Form'!$G$7:$EQ$7,0)),""))</f>
        <v/>
      </c>
      <c r="CO21" s="84" t="str">
        <f>IF(IFERROR(INDEX('CFBG New Line Form'!$G$9:$EQ$105,MATCH(B21,'CFBG New Line Form'!$B$9:$B$105,0),MATCH(VLOOKUP($CO$11,MAPPING!$H$3:$J$131,3,0),'CFBG New Line Form'!$G$7:$EQ$7,0)),"")=0,"",IFERROR(INDEX('CFBG New Line Form'!$G$9:$EQ$105,MATCH(B21,'CFBG New Line Form'!$B$9:$B$105,0),MATCH(VLOOKUP($CO$11,MAPPING!$H$3:$J$131,3,0),'CFBG New Line Form'!$G$7:$EQ$7,0)),""))</f>
        <v/>
      </c>
      <c r="CP21" s="84" t="str">
        <f>IF(IFERROR(INDEX('CFBG New Line Form'!$G$9:$EQ$105,MATCH(B21,'CFBG New Line Form'!$B$9:$B$105,0),MATCH(VLOOKUP($CP$11,MAPPING!$H$3:$J$131,3,0),'CFBG New Line Form'!$G$7:$EQ$7,0)),"")=0,"",IFERROR(INDEX('CFBG New Line Form'!$G$9:$EQ$105,MATCH(B21,'CFBG New Line Form'!$B$9:$B$105,0),MATCH(VLOOKUP($CP$11,MAPPING!$H$3:$J$131,3,0),'CFBG New Line Form'!$G$7:$EQ$7,0)),""))</f>
        <v/>
      </c>
      <c r="CQ21" s="84" t="str">
        <f>IF(IFERROR(INDEX('CFBG New Line Form'!$G$9:$EQ$105,MATCH(B21,'CFBG New Line Form'!$B$9:$B$105,0),MATCH(VLOOKUP($CQ$11,MAPPING!$H$3:$J$131,3,0),'CFBG New Line Form'!$G$7:$EQ$7,0)),"")=0,"",IFERROR(INDEX('CFBG New Line Form'!$G$9:$EQ$105,MATCH(B21,'CFBG New Line Form'!$B$9:$B$105,0),MATCH(VLOOKUP($CQ$11,MAPPING!$H$3:$J$131,3,0),'CFBG New Line Form'!$G$7:$EQ$7,0)),""))</f>
        <v/>
      </c>
      <c r="CR21" s="84"/>
      <c r="CS21" s="84"/>
      <c r="CT21" s="84"/>
    </row>
    <row r="22" spans="1:98" s="55" customFormat="1">
      <c r="A22" s="84" t="str">
        <f>IF(
IFERROR(INDEX('CFBG New Line Form'!$G$9:$EQ$105,MATCH(B22,'CFBG New Line Form'!$B$9:$B$105,0),MATCH(VLOOKUP($A$11,MAPPING!$H$3:$J$131,3,0),'CFBG New Line Form'!$G$7:$EQ$7,0)),"")=0,"", IFERROR(INDEX('CFBG New Line Form'!$G$9:$EQ$105,MATCH(B22,'CFBG New Line Form'!$B$9:$B$105,0),MATCH(VLOOKUP($A$11,MAPPING!$H$3:$J$131,3,0),'CFBG New Line Form'!$G$7:$EQ$7,0)),""))</f>
        <v/>
      </c>
      <c r="B22" s="84"/>
      <c r="C22" s="84" t="str">
        <f>IF(
IFERROR(INDEX('CFBG New Line Form'!$G$9:$EQ$105,MATCH(B22,'CFBG New Line Form'!$B$9:$B$105,0),MATCH(VLOOKUP($C$11,MAPPING!$H$3:$J$131,3,0),'CFBG New Line Form'!$G$7:$EQ$7,0)),"")=0,"", IFERROR(INDEX('CFBG New Line Form'!$G$9:$EQ$105,MATCH(B22,'CFBG New Line Form'!$B$9:$B$105,0),MATCH(VLOOKUP($C$11,MAPPING!$H$3:$J$131,3,0),'CFBG New Line Form'!$G$7:$EQ$7,0)),""))</f>
        <v/>
      </c>
      <c r="D22" s="84" t="str">
        <f>IF(
IFERROR(INDEX('CFBG New Line Form'!$G$9:$EQ$105,MATCH(B22,'CFBG New Line Form'!$B$9:$B$105,0),MATCH(VLOOKUP($D$11,MAPPING!$H$3:$J$131,3,0),'CFBG New Line Form'!$G$7:$EQ$7,0)),"")=0,"", IFERROR(INDEX('CFBG New Line Form'!$G$9:$EQ$105,MATCH(B22,'CFBG New Line Form'!$B$9:$B$105,0),MATCH(VLOOKUP($D$11,MAPPING!$H$3:$J$131,3,0),'CFBG New Line Form'!$G$7:$EQ$7,0)),""))</f>
        <v/>
      </c>
      <c r="E22" s="84" t="str">
        <f>IF(IFERROR(INDEX('CFBG New Line Form'!$G$9:$EQ$105,MATCH(B22,'CFBG New Line Form'!$B$9:$B$105,0),MATCH(VLOOKUP($E$11,MAPPING!$H$3:$J$131,3,0),'CFBG New Line Form'!$G$7:$EQ$7,0)),"")=0,"",IFERROR(INDEX('CFBG New Line Form'!$G$9:$EQ$105,MATCH(B22,'CFBG New Line Form'!$B$9:$B$105,0),MATCH(VLOOKUP($E$11,MAPPING!$H$3:$J$131,3,0),'CFBG New Line Form'!$G$7:$EQ$7,0)),""))</f>
        <v/>
      </c>
      <c r="F22" s="84" t="str">
        <f>IF(IFERROR(INDEX('CFBG New Line Form'!$G$9:$EQ$105,MATCH(B22,'CFBG New Line Form'!$B$9:$B$105,0),MATCH(VLOOKUP($F$11,MAPPING!$H$3:$J$131,3,0),'CFBG New Line Form'!$G$7:$EQ$7,0)),"")=0,"",IFERROR(INDEX('CFBG New Line Form'!$G$9:$EQ$105,MATCH(B22,'CFBG New Line Form'!$B$9:$B$105,0),MATCH(VLOOKUP($F$11,MAPPING!$H$3:$J$131,3,0),'CFBG New Line Form'!$G$7:$EQ$7,0)),""))</f>
        <v/>
      </c>
      <c r="G22" s="130" t="str">
        <f>IF(IFERROR(INDEX('CFBG New Line Form'!$G$9:$EQ$105,MATCH(B22,'CFBG New Line Form'!$B$9:$B$105,0),MATCH(VLOOKUP($G$11,MAPPING!$H$3:$J$131,3,0),'CFBG New Line Form'!$G$7:$EQ$7,0)),"")=0,"",IFERROR(INDEX('CFBG New Line Form'!$G$9:$EQ$105,MATCH(B22,'CFBG New Line Form'!$B$9:$B$105,0),MATCH(VLOOKUP($G$11,MAPPING!$H$3:$J$131,3,0),'CFBG New Line Form'!$G$7:$EQ$7,0)),""))</f>
        <v/>
      </c>
      <c r="H22" s="160" t="str">
        <f>IF(IFERROR(INDEX('CFBG New Line Form'!$G$9:$EQ$105,MATCH(B22,'CFBG New Line Form'!$B$9:$B$105,0),MATCH(VLOOKUP($H$11,MAPPING!$H$3:$J$131,3,0),'CFBG New Line Form'!$G$7:$EQ$7,0)),"")=0,"",IFERROR(INDEX('CFBG New Line Form'!$G$9:$EQ$105,MATCH(B22,'CFBG New Line Form'!$B$9:$B$105,0),MATCH(VLOOKUP($H$11,MAPPING!$H$3:$J$131,3,0),'CFBG New Line Form'!$G$7:$EQ$7,0)),""))</f>
        <v/>
      </c>
      <c r="I22" s="161" t="str">
        <f>IF(IFERROR(INDEX('CFBG New Line Form'!$G$9:$EQ$105,MATCH(B22,'CFBG New Line Form'!$B$9:$B$105,0),MATCH(VLOOKUP($I$11,MAPPING!$H$3:$J$131,3,0),'CFBG New Line Form'!$G$7:$EQ$7,0)),"")=0,"",IFERROR(INDEX('CFBG New Line Form'!$G$9:$EQ$105,MATCH(B22,'CFBG New Line Form'!$B$9:$B$105,0),MATCH(VLOOKUP($I$11,MAPPING!$H$3:$J$131,3,0),'CFBG New Line Form'!$G$7:$EQ$7,0)),""))</f>
        <v/>
      </c>
      <c r="J22" s="84" t="str">
        <f>IF(IFERROR(INDEX('CFBG New Line Form'!$G$9:$EQ$105,MATCH(B22,'CFBG New Line Form'!$B$9:$B$105,0),MATCH(VLOOKUP($J$11,MAPPING!$H$3:$J$131,3,0),'CFBG New Line Form'!$G$7:$EQ$7,0)),"")=0,"",IFERROR(INDEX('CFBG New Line Form'!$G$9:$EQ$105,MATCH(B22,'CFBG New Line Form'!$B$9:$B$105,0),MATCH(VLOOKUP($J$11,MAPPING!$H$3:$J$131,3,0),'CFBG New Line Form'!$G$7:$EQ$7,0)),""))</f>
        <v/>
      </c>
      <c r="K22" s="84" t="e">
        <v>#N/A</v>
      </c>
      <c r="L22" s="84" t="e">
        <v>#N/A</v>
      </c>
      <c r="M22" s="84" t="e">
        <v>#N/A</v>
      </c>
      <c r="N22" s="84" t="e">
        <v>#N/A</v>
      </c>
      <c r="O22" s="84" t="e">
        <v>#N/A</v>
      </c>
      <c r="P22" s="84" t="e">
        <v>#N/A</v>
      </c>
      <c r="Q22" s="84" t="e">
        <v>#N/A</v>
      </c>
      <c r="R22" s="162" t="str">
        <f>IF(IFERROR(INDEX('CFBG New Line Form'!$G$9:$EQ$105,MATCH(B22,'CFBG New Line Form'!$B$9:$B$105,0),MATCH(VLOOKUP($R$11,MAPPING!$H$3:$J$131,3,0),'CFBG New Line Form'!$G$7:$EQ$7,0)),"")=0,"",IFERROR(INDEX('CFBG New Line Form'!$G$9:$EQ$105,MATCH(B22,'CFBG New Line Form'!$B$9:$B$105,0),MATCH(VLOOKUP($R$11,MAPPING!$H$3:$J$131,3,0),'CFBG New Line Form'!$G$7:$EQ$7,0)),""))</f>
        <v/>
      </c>
      <c r="S22" s="84" t="str">
        <f>IF(IFERROR(INDEX('CFBG New Line Form'!$G$9:$EQ$105,MATCH(B22,'CFBG New Line Form'!$B$9:$B$105,0),MATCH(VLOOKUP($S$11,MAPPING!$H$3:$J$131,3,0),'CFBG New Line Form'!$G$7:$EQ$7,0)),"")=0,"",IFERROR(INDEX('CFBG New Line Form'!$G$9:$EQ$105,MATCH(B22,'CFBG New Line Form'!$B$9:$B$105,0),MATCH(VLOOKUP($S$11,MAPPING!$H$3:$J$131,3,0),'CFBG New Line Form'!$G$7:$EQ$7,0)),""))</f>
        <v/>
      </c>
      <c r="T22" s="84" t="e">
        <v>#N/A</v>
      </c>
      <c r="U22" s="84" t="e">
        <v>#N/A</v>
      </c>
      <c r="V22" s="84" t="e">
        <v>#N/A</v>
      </c>
      <c r="W22" s="84" t="e">
        <v>#N/A</v>
      </c>
      <c r="X22" s="84" t="e">
        <v>#N/A</v>
      </c>
      <c r="Y22" s="84" t="e">
        <v>#N/A</v>
      </c>
      <c r="Z22" s="84" t="e">
        <v>#N/A</v>
      </c>
      <c r="AA22" s="84" t="e">
        <v>#N/A</v>
      </c>
      <c r="AB22" s="84" t="e">
        <v>#N/A</v>
      </c>
      <c r="AC22" s="84" t="e">
        <v>#N/A</v>
      </c>
      <c r="AD22" s="84" t="e">
        <v>#N/A</v>
      </c>
      <c r="AE22" s="160" t="str">
        <f>IF(IFERROR(INDEX('CFBG New Line Form'!$G$9:$EQ$105,MATCH(B22,'CFBG New Line Form'!$B$9:$B$105,0),MATCH(VLOOKUP($AE$11,MAPPING!$H$3:$J$131,3,0),'CFBG New Line Form'!$G$7:$EQ$7,0)),"")=0,"",IFERROR(INDEX('CFBG New Line Form'!$G$9:$EQ$105,MATCH(B22,'CFBG New Line Form'!$B$9:$B$105,0),MATCH(VLOOKUP($AE$11,MAPPING!$H$3:$J$131,3,0),'CFBG New Line Form'!$G$7:$EQ$7,0)),""))</f>
        <v/>
      </c>
      <c r="AF22" s="84" t="e">
        <v>#N/A</v>
      </c>
      <c r="AG22" s="84" t="e">
        <v>#N/A</v>
      </c>
      <c r="AH22" s="84" t="str">
        <f>IF(IFERROR(INDEX('CFBG New Line Form'!$G$9:$EQ$105,MATCH(B22,'CFBG New Line Form'!$B$9:$B$105,0),MATCH(VLOOKUP($AH$11,MAPPING!$H$3:$J$131,3,0),'CFBG New Line Form'!$G$7:$EQ$7,0)),"")=0,"",IFERROR(INDEX('CFBG New Line Form'!$G$9:$EQ$105,MATCH(B22,'CFBG New Line Form'!$B$9:$B$105,0),MATCH(VLOOKUP($AH$11,MAPPING!$H$3:$J$131,3,0),'CFBG New Line Form'!$G$7:$EQ$7,0)),""))</f>
        <v/>
      </c>
      <c r="AI22" s="84" t="str">
        <f>IF(IFERROR(INDEX('CFBG New Line Form'!$G$9:$EQ$105,MATCH(B22,'CFBG New Line Form'!$B$9:$B$105,0),MATCH(VLOOKUP($AI$11,MAPPING!$H$3:$J$131,3,0),'CFBG New Line Form'!$G$7:$EQ$7,0)),"")=0,"",IFERROR(INDEX('CFBG New Line Form'!$G$9:$EQ$105,MATCH(B22,'CFBG New Line Form'!$B$9:$B$105,0),MATCH(VLOOKUP($AI$11,MAPPING!$H$3:$J$131,3,0),'CFBG New Line Form'!$G$7:$EQ$7,0)),""))</f>
        <v/>
      </c>
      <c r="AJ22" s="84" t="str">
        <f>IF(IFERROR(INDEX('CFBG New Line Form'!$G$9:$EQ$105,MATCH(B22,'CFBG New Line Form'!$B$9:$B$105,0),MATCH(VLOOKUP($AJ$11,MAPPING!$H$3:$J$131,3,0),'CFBG New Line Form'!$G$7:$EQ$7,0)),"")=0,"",IFERROR(INDEX('CFBG New Line Form'!$G$9:$EQ$105,MATCH(B22,'CFBG New Line Form'!$B$9:$B$105,0),MATCH(VLOOKUP($AJ$11,MAPPING!$H$3:$J$131,3,0),'CFBG New Line Form'!$G$7:$EQ$7,0)),""))</f>
        <v/>
      </c>
      <c r="AK22" s="84" t="str">
        <f>IF(IFERROR(INDEX('CFBG New Line Form'!$G$9:$EQ$105,MATCH(B22,'CFBG New Line Form'!$B$9:$B$105,0),MATCH(VLOOKUP($AK$11,MAPPING!$H$3:$J$131,3,0),'CFBG New Line Form'!$G$7:$EQ$7,0)),"")=0,"",IFERROR(INDEX('CFBG New Line Form'!$G$9:$EQ$105,MATCH(B22,'CFBG New Line Form'!$B$9:$B$105,0),MATCH(VLOOKUP($AK$11,MAPPING!$H$3:$J$131,3,0),'CFBG New Line Form'!$G$7:$EQ$7,0)),""))</f>
        <v/>
      </c>
      <c r="AL22" s="84" t="str">
        <f>IF(IFERROR(INDEX('CFBG New Line Form'!$G$9:$EQ$105,MATCH(B22,'CFBG New Line Form'!$B$9:$B$105,0),MATCH(VLOOKUP($AL$11,MAPPING!$H$3:$J$131,3,0),'CFBG New Line Form'!$G$7:$EQ$7,0)),"")=0,"",IFERROR(INDEX('CFBG New Line Form'!$G$9:$EQ$105,MATCH(B22,'CFBG New Line Form'!$B$9:$B$105,0),MATCH(VLOOKUP($AL$11,MAPPING!$H$3:$J$131,3,0),'CFBG New Line Form'!$G$7:$EQ$7,0)),""))</f>
        <v/>
      </c>
      <c r="AM22" s="84" t="str">
        <f>IF(IFERROR(INDEX('CFBG New Line Form'!$G$9:$EQ$105,MATCH(B22,'CFBG New Line Form'!$B$9:$B$105,0),MATCH(VLOOKUP($AM$11,MAPPING!$H$3:$J$131,3,0),'CFBG New Line Form'!$G$7:$EQ$7,0)),"")=0,"",IFERROR(INDEX('CFBG New Line Form'!$G$9:$EQ$105,MATCH(B22,'CFBG New Line Form'!$B$9:$B$105,0),MATCH(VLOOKUP($AM$11,MAPPING!$H$3:$J$131,3,0),'CFBG New Line Form'!$G$7:$EQ$7,0)),""))</f>
        <v/>
      </c>
      <c r="AN22" s="84" t="str">
        <f>IF(IFERROR(INDEX('CFBG New Line Form'!$G$9:$EQ$105,MATCH(B22,'CFBG New Line Form'!$B$9:$B$105,0),MATCH(VLOOKUP($AN$11,MAPPING!$H$3:$J$131,3,0),'CFBG New Line Form'!$G$7:$EQ$7,0)),"")=0,"",IFERROR(INDEX('CFBG New Line Form'!$G$9:$EQ$105,MATCH(B22,'CFBG New Line Form'!$B$9:$B$105,0),MATCH(VLOOKUP($AN$11,MAPPING!$H$3:$J$131,3,0),'CFBG New Line Form'!$G$7:$EQ$7,0)),""))</f>
        <v/>
      </c>
      <c r="AO22" s="84" t="str">
        <f>IF(IFERROR(INDEX('CFBG New Line Form'!$G$9:$EQ$105,MATCH(B22,'CFBG New Line Form'!$B$9:$B$105,0),MATCH(VLOOKUP($AO$11,MAPPING!$H$3:$J$131,3,0),'CFBG New Line Form'!$G$7:$EQ$7,0)),"")=0,"",IFERROR(INDEX('CFBG New Line Form'!$G$9:$EQ$105,MATCH(B22,'CFBG New Line Form'!$B$9:$B$105,0),MATCH(VLOOKUP($AO$11,MAPPING!$H$3:$J$131,3,0),'CFBG New Line Form'!$G$7:$EQ$7,0)),""))</f>
        <v/>
      </c>
      <c r="AP22" s="84" t="str">
        <f>IF(IFERROR(INDEX('CFBG New Line Form'!$G$9:$EQ$105,MATCH(B22,'CFBG New Line Form'!$B$9:$B$105,0),MATCH(VLOOKUP($AP$11,MAPPING!$H$3:$J$131,3,0),'CFBG New Line Form'!$G$7:$EQ$7,0)),"")=0,"",IFERROR(INDEX('CFBG New Line Form'!$G$9:$EQ$105,MATCH(B22,'CFBG New Line Form'!$B$9:$B$105,0),MATCH(VLOOKUP($AP$11,MAPPING!$H$3:$J$131,3,0),'CFBG New Line Form'!$G$7:$EQ$7,0)),""))</f>
        <v/>
      </c>
      <c r="AQ22" s="84" t="str">
        <f>IF(IFERROR(INDEX('CFBG New Line Form'!$G$9:$EQ$105,MATCH(B22,'CFBG New Line Form'!$B$9:$B$105,0),MATCH(VLOOKUP($AQ$11,MAPPING!$H$3:$J$131,3,0),'CFBG New Line Form'!$G$7:$EQ$7,0)),"")=0,"",IFERROR(INDEX('CFBG New Line Form'!$G$9:$EQ$105,MATCH(B22,'CFBG New Line Form'!$B$9:$B$105,0),MATCH(VLOOKUP($AQ$11,MAPPING!$H$3:$J$131,3,0),'CFBG New Line Form'!$G$7:$EQ$7,0)),""))</f>
        <v/>
      </c>
      <c r="AR22" s="84" t="str">
        <f>IF(IFERROR(INDEX('CFBG New Line Form'!$G$9:$EQ$105,MATCH(B22,'CFBG New Line Form'!$B$9:$B$105,0),MATCH(VLOOKUP($AR$11,MAPPING!$H$3:$J$131,3,0),'CFBG New Line Form'!$G$7:$EQ$7,0)),"")=0,"",IFERROR(INDEX('CFBG New Line Form'!$G$9:$EQ$105,MATCH(B22,'CFBG New Line Form'!$B$9:$B$105,0),MATCH(VLOOKUP($AR$11,MAPPING!$H$3:$J$131,3,0),'CFBG New Line Form'!$G$7:$EQ$7,0)),""))</f>
        <v/>
      </c>
      <c r="AS22" s="84" t="str">
        <f>IF(IFERROR(INDEX('CFBG New Line Form'!$G$9:$EQ$105,MATCH(B22,'CFBG New Line Form'!$B$9:$B$105,0),MATCH(VLOOKUP($AS$11,MAPPING!$H$3:$J$131,3,0),'CFBG New Line Form'!$G$7:$EQ$7,0)),"")=0,"",IFERROR(INDEX('CFBG New Line Form'!$G$9:$EQ$105,MATCH(B22,'CFBG New Line Form'!$B$9:$B$105,0),MATCH(VLOOKUP($AS$11,MAPPING!$H$3:$J$131,3,0),'CFBG New Line Form'!$G$7:$EQ$7,0)),""))</f>
        <v/>
      </c>
      <c r="AT22" s="84" t="str">
        <f>IF(IFERROR(INDEX('CFBG New Line Form'!$G$9:$EQ$105,MATCH(B22,'CFBG New Line Form'!$B$9:$B$105,0),MATCH(VLOOKUP($AT$11,MAPPING!$H$3:$J$131,3,0),'CFBG New Line Form'!$G$7:$EQ$7,0)),"")=0,"",IFERROR(INDEX('CFBG New Line Form'!$G$9:$EQ$105,MATCH(B22,'CFBG New Line Form'!$B$9:$B$105,0),MATCH(VLOOKUP($AT$11,MAPPING!$H$3:$J$131,3,0),'CFBG New Line Form'!$G$7:$EQ$7,0)),""))</f>
        <v/>
      </c>
      <c r="AU22" s="84" t="str">
        <f>IF(IFERROR(INDEX('CFBG New Line Form'!$G$9:$EQ$105,MATCH(B22,'CFBG New Line Form'!$B$9:$B$105,0),MATCH(VLOOKUP($AU$11,MAPPING!$H$3:$J$131,3,0),'CFBG New Line Form'!$G$7:$EQ$7,0)),"")=0,"",IFERROR(INDEX('CFBG New Line Form'!$G$9:$EQ$105,MATCH(B22,'CFBG New Line Form'!$B$9:$B$105,0),MATCH(VLOOKUP($AU$11,MAPPING!$H$3:$J$131,3,0),'CFBG New Line Form'!$G$7:$EQ$7,0)),""))</f>
        <v/>
      </c>
      <c r="AV22" s="84" t="str">
        <f>IF(IFERROR(INDEX('CFBG New Line Form'!$G$9:$EQ$105,MATCH(B22,'CFBG New Line Form'!$B$9:$B$105,0),MATCH(VLOOKUP($AV$11,MAPPING!$H$3:$J$131,3,0),'CFBG New Line Form'!$G$7:$EQ$7,0)),"")=0,"",IFERROR(INDEX('CFBG New Line Form'!$G$9:$EQ$105,MATCH(B22,'CFBG New Line Form'!$B$9:$B$105,0),MATCH(VLOOKUP($AV$11,MAPPING!$H$3:$J$131,3,0),'CFBG New Line Form'!$G$7:$EQ$7,0)),""))</f>
        <v/>
      </c>
      <c r="AW22" s="84" t="str">
        <f>IF(IFERROR(INDEX('CFBG New Line Form'!$G$9:$EQ$105,MATCH(B22,'CFBG New Line Form'!$B$9:$B$105,0),MATCH(VLOOKUP($AW$11,MAPPING!$H$3:$J$131,3,0),'CFBG New Line Form'!$G$7:$EQ$7,0)),"")=0,"",IFERROR(INDEX('CFBG New Line Form'!$G$9:$EQ$105,MATCH(B22,'CFBG New Line Form'!$B$9:$B$105,0),MATCH(VLOOKUP($AW$11,MAPPING!$H$3:$J$131,3,0),'CFBG New Line Form'!$G$7:$EQ$7,0)),""))</f>
        <v/>
      </c>
      <c r="AX22" s="84" t="str">
        <f>IF(IFERROR(INDEX('CFBG New Line Form'!$G$9:$EQ$105,MATCH(B22,'CFBG New Line Form'!$B$9:$B$105,0),MATCH(VLOOKUP($AX$11,MAPPING!$H$3:$J$131,3,0),'CFBG New Line Form'!$G$7:$EQ$7,0)),"")=0,"",IFERROR(INDEX('CFBG New Line Form'!$G$9:$EQ$105,MATCH(B22,'CFBG New Line Form'!$B$9:$B$105,0),MATCH(VLOOKUP($AX$11,MAPPING!$H$3:$J$131,3,0),'CFBG New Line Form'!$G$7:$EQ$7,0)),""))</f>
        <v/>
      </c>
      <c r="AY22" s="84" t="str">
        <f>IF(IFERROR(INDEX('CFBG New Line Form'!$G$9:$EQ$105,MATCH(B22,'CFBG New Line Form'!$B$9:$B$105,0),MATCH(VLOOKUP($AY$11,MAPPING!$H$3:$J$131,3,0),'CFBG New Line Form'!$G$7:$EQ$7,0)),"")=0,"",IFERROR(INDEX('CFBG New Line Form'!$G$9:$EQ$105,MATCH(B22,'CFBG New Line Form'!$B$9:$B$105,0),MATCH(VLOOKUP($AY$11,MAPPING!$H$3:$J$131,3,0),'CFBG New Line Form'!$G$7:$EQ$7,0)),""))</f>
        <v/>
      </c>
      <c r="AZ22" s="84" t="str">
        <f>IF(IFERROR(INDEX('CFBG New Line Form'!$G$9:$EQ$105,MATCH(B22,'CFBG New Line Form'!$B$9:$B$105,0),MATCH(VLOOKUP($AZ$11,MAPPING!$H$3:$J$131,3,0),'CFBG New Line Form'!$G$7:$EQ$7,0)),"")=0,"",IFERROR(INDEX('CFBG New Line Form'!$G$9:$EQ$105,MATCH(B22,'CFBG New Line Form'!$B$9:$B$105,0),MATCH(VLOOKUP($AZ$11,MAPPING!$H$3:$J$131,3,0),'CFBG New Line Form'!$G$7:$EQ$7,0)),""))</f>
        <v/>
      </c>
      <c r="BA22" s="84" t="str">
        <f>IF(IFERROR(INDEX('CFBG New Line Form'!$G$9:$EQ$105,MATCH(B22,'CFBG New Line Form'!$B$9:$B$105,0),MATCH(VLOOKUP($BA$11,MAPPING!$H$3:$J$131,3,0),'CFBG New Line Form'!$G$7:$EQ$7,0)),"")=0,"",IFERROR(INDEX('CFBG New Line Form'!$G$9:$EQ$105,MATCH(B22,'CFBG New Line Form'!$B$9:$B$105,0),MATCH(VLOOKUP($BA$11,MAPPING!$H$3:$J$131,3,0),'CFBG New Line Form'!$G$7:$EQ$7,0)),""))</f>
        <v/>
      </c>
      <c r="BB22" s="84" t="str">
        <f>IF(IFERROR(INDEX('CFBG New Line Form'!$G$9:$EQ$105,MATCH(B22,'CFBG New Line Form'!$B$9:$B$105,0),MATCH(VLOOKUP($BB$11,MAPPING!$H$3:$J$131,3,0),'CFBG New Line Form'!$G$7:$EQ$7,0)),"")=0,"",IFERROR(INDEX('CFBG New Line Form'!$G$9:$EQ$105,MATCH(B22,'CFBG New Line Form'!$B$9:$B$105,0),MATCH(VLOOKUP($BB$11,MAPPING!$H$3:$J$131,3,0),'CFBG New Line Form'!$G$7:$EQ$7,0)),""))</f>
        <v/>
      </c>
      <c r="BC22" s="84" t="str">
        <f>IF(IFERROR(INDEX('CFBG New Line Form'!$G$9:$EQ$105,MATCH(B22,'CFBG New Line Form'!$B$9:$B$105,0),MATCH(VLOOKUP($BC$11,MAPPING!$H$3:$J$131,3,0),'CFBG New Line Form'!$G$7:$EQ$7,0)),"")=0,"",IFERROR(INDEX('CFBG New Line Form'!$G$9:$EQ$105,MATCH(B22,'CFBG New Line Form'!$B$9:$B$105,0),MATCH(VLOOKUP($BC$11,MAPPING!$H$3:$J$131,3,0),'CFBG New Line Form'!$G$7:$EQ$7,0)),""))</f>
        <v/>
      </c>
      <c r="BD22" s="84" t="str">
        <f>IF(IFERROR(INDEX('CFBG New Line Form'!$G$9:$EQ$105,MATCH(B22,'CFBG New Line Form'!$B$9:$B$105,0),MATCH(VLOOKUP($BD$11,MAPPING!$H$3:$J$131,3,0),'CFBG New Line Form'!$G$7:$EQ$7,0)),"")=0,"",IFERROR(INDEX('CFBG New Line Form'!$G$9:$EQ$105,MATCH(B22,'CFBG New Line Form'!$B$9:$B$105,0),MATCH(VLOOKUP($BD$11,MAPPING!$H$3:$J$131,3,0),'CFBG New Line Form'!$G$7:$EQ$7,0)),""))</f>
        <v/>
      </c>
      <c r="BE22" s="84" t="str">
        <f>IF(IFERROR(INDEX('CFBG New Line Form'!$G$9:$EQ$105,MATCH(B22,'CFBG New Line Form'!$B$9:$B$105,0),MATCH(VLOOKUP($BE$11,MAPPING!$H$3:$J$131,3,0),'CFBG New Line Form'!$G$7:$EQ$7,0)),"")=0,"",IFERROR(INDEX('CFBG New Line Form'!$G$9:$EQ$105,MATCH(B22,'CFBG New Line Form'!$B$9:$B$105,0),MATCH(VLOOKUP($BE$11,MAPPING!$H$3:$J$131,3,0),'CFBG New Line Form'!$G$7:$EQ$7,0)),""))</f>
        <v/>
      </c>
      <c r="BF22" s="84" t="str">
        <f>IF(IFERROR(INDEX('CFBG New Line Form'!$G$9:$EQ$105,MATCH(B22,'CFBG New Line Form'!$B$9:$B$105,0),MATCH(VLOOKUP($BE$11,MAPPING!$H$3:$J$131,3,0),'CFBG New Line Form'!$G$7:$EQ$7,0)),"")=0,"",IFERROR(INDEX('CFBG New Line Form'!$G$9:$EQ$105,MATCH(B22,'CFBG New Line Form'!$B$9:$B$105,0),MATCH(VLOOKUP($BE$11,MAPPING!$H$3:$J$131,3,0),'CFBG New Line Form'!$G$7:$EQ$7,0)),""))</f>
        <v/>
      </c>
      <c r="BG22" s="84" t="str">
        <f>IF(IFERROR(INDEX('CFBG New Line Form'!$G$9:$EQ$105,MATCH(B22,'CFBG New Line Form'!$B$9:$B$105,0),MATCH(VLOOKUP($BG$11,MAPPING!$H$3:$J$131,3,0),'CFBG New Line Form'!$G$7:$EQ$7,0)),"")=0,"",IFERROR(INDEX('CFBG New Line Form'!$G$9:$EQ$105,MATCH(B22,'CFBG New Line Form'!$B$9:$B$105,0),MATCH(VLOOKUP($BG$11,MAPPING!$H$3:$J$131,3,0),'CFBG New Line Form'!$G$7:$EQ$7,0)),""))</f>
        <v/>
      </c>
      <c r="BH22" s="84" t="str">
        <f>IF(IFERROR(INDEX('CFBG New Line Form'!$G$9:$EQ$105,MATCH(B22,'CFBG New Line Form'!$B$9:$B$105,0),MATCH(VLOOKUP($BH$11,MAPPING!$H$3:$J$131,3,0),'CFBG New Line Form'!$G$7:$EQ$7,0)),"")=0,"",IFERROR(INDEX('CFBG New Line Form'!$G$9:$EQ$105,MATCH(B22,'CFBG New Line Form'!$B$9:$B$105,0),MATCH(VLOOKUP($BH$11,MAPPING!$H$3:$J$131,3,0),'CFBG New Line Form'!$G$7:$EQ$7,0)),""))</f>
        <v/>
      </c>
      <c r="BI22" s="84" t="str">
        <f>IF(IFERROR(INDEX('CFBG New Line Form'!$G$9:$EQ$105,MATCH(B22,'CFBG New Line Form'!$B$9:$B$105,0),MATCH(VLOOKUP($BI$11,MAPPING!$H$3:$J$131,3,0),'CFBG New Line Form'!$G$7:$EQ$7,0)),"")=0,"",IFERROR(INDEX('CFBG New Line Form'!$G$9:$EQ$105,MATCH(B22,'CFBG New Line Form'!$B$9:$B$105,0),MATCH(VLOOKUP($BI$11,MAPPING!$H$3:$J$131,3,0),'CFBG New Line Form'!$G$7:$EQ$7,0)),""))</f>
        <v/>
      </c>
      <c r="BJ22" s="84" t="str">
        <f>IF(IFERROR(INDEX('CFBG New Line Form'!$G$9:$EQ$105,MATCH(B22,'CFBG New Line Form'!$B$9:$B$105,0),MATCH(VLOOKUP($BJ$11,MAPPING!$H$3:$J$131,3,0),'CFBG New Line Form'!$G$7:$EQ$7,0)),"")=0,"",IFERROR(INDEX('CFBG New Line Form'!$G$9:$EQ$105,MATCH(B22,'CFBG New Line Form'!$B$9:$B$105,0),MATCH(VLOOKUP($BJ$11,MAPPING!$H$3:$J$131,3,0),'CFBG New Line Form'!$G$7:$EQ$7,0)),""))</f>
        <v/>
      </c>
      <c r="BK22" s="84" t="str">
        <f>IF(IFERROR(INDEX('CFBG New Line Form'!$G$9:$EQ$105,MATCH(B22,'CFBG New Line Form'!$B$9:$B$105,0),MATCH(VLOOKUP($BK$11,MAPPING!$H$3:$J$131,3,0),'CFBG New Line Form'!$G$7:$EQ$7,0)),"")=0,"",IFERROR(INDEX('CFBG New Line Form'!$G$9:$EQ$105,MATCH(B22,'CFBG New Line Form'!$B$9:$B$105,0),MATCH(VLOOKUP($BK$11,MAPPING!$H$3:$J$131,3,0),'CFBG New Line Form'!$G$7:$EQ$7,0)),""))</f>
        <v/>
      </c>
      <c r="BL22" s="84" t="str">
        <f>IF(IFERROR(INDEX('CFBG New Line Form'!$G$9:$EQ$105,MATCH(B22,'CFBG New Line Form'!$B$9:$B$105,0),MATCH(VLOOKUP($BL$11,MAPPING!$H$3:$J$131,3,0),'CFBG New Line Form'!$G$7:$EQ$7,0)),"")=0,"",IFERROR(INDEX('CFBG New Line Form'!$G$9:$EQ$105,MATCH(B22,'CFBG New Line Form'!$B$9:$B$105,0),MATCH(VLOOKUP($BL$11,MAPPING!$H$3:$J$131,3,0),'CFBG New Line Form'!$G$7:$EQ$7,0)),""))</f>
        <v/>
      </c>
      <c r="BM22" s="84" t="str">
        <f>IF(IFERROR(INDEX('CFBG New Line Form'!$G$9:$EQ$105,MATCH(B22,'CFBG New Line Form'!$B$9:$B$105,0),MATCH(VLOOKUP($BM$11,MAPPING!$H$3:$J$131,3,0),'CFBG New Line Form'!$G$7:$EQ$7,0)),"")=0,"",IFERROR(INDEX('CFBG New Line Form'!$G$9:$EQ$105,MATCH(B22,'CFBG New Line Form'!$B$9:$B$105,0),MATCH(VLOOKUP($BM$11,MAPPING!$H$3:$J$131,3,0),'CFBG New Line Form'!$G$7:$EQ$7,0)),""))</f>
        <v/>
      </c>
      <c r="BN22" s="84" t="str">
        <f>IF(IFERROR(INDEX('CFBG New Line Form'!$G$9:$EQ$105,MATCH(B22,'CFBG New Line Form'!$B$9:$B$105,0),MATCH(VLOOKUP($BN$11,MAPPING!$H$3:$J$131,3,0),'CFBG New Line Form'!$G$7:$EQ$7,0)),"")=0,"",IFERROR(INDEX('CFBG New Line Form'!$G$9:$EQ$105,MATCH(B22,'CFBG New Line Form'!$B$9:$B$105,0),MATCH(VLOOKUP($BN$11,MAPPING!$H$3:$J$131,3,0),'CFBG New Line Form'!$G$7:$EQ$7,0)),""))</f>
        <v/>
      </c>
      <c r="BO22" s="84" t="str">
        <f>IF(IFERROR(INDEX('CFBG New Line Form'!$G$9:$EQ$105,MATCH(B22,'CFBG New Line Form'!$B$9:$B$105,0),MATCH(VLOOKUP($BO$11,MAPPING!$H$3:$J$131,3,0),'CFBG New Line Form'!$G$7:$EQ$7,0)),"")=0,"",IFERROR(INDEX('CFBG New Line Form'!$G$9:$EQ$105,MATCH(B22,'CFBG New Line Form'!$B$9:$B$105,0),MATCH(VLOOKUP($BO$11,MAPPING!$H$3:$J$131,3,0),'CFBG New Line Form'!$G$7:$EQ$7,0)),""))</f>
        <v/>
      </c>
      <c r="BP22" s="84" t="str">
        <f>IF(IFERROR(INDEX('CFBG New Line Form'!$G$9:$EQ$105,MATCH(B22,'CFBG New Line Form'!$B$9:$B$105,0),MATCH(VLOOKUP($BP$11,MAPPING!$H$3:$J$131,3,0),'CFBG New Line Form'!$G$7:$EQ$7,0)),"")=0,"",IFERROR(INDEX('CFBG New Line Form'!$G$9:$EQ$105,MATCH(B22,'CFBG New Line Form'!$B$9:$B$105,0),MATCH(VLOOKUP($BP$11,MAPPING!$H$3:$J$131,3,0),'CFBG New Line Form'!$G$7:$EQ$7,0)),""))</f>
        <v/>
      </c>
      <c r="BQ22" s="84" t="str">
        <f>IF(IFERROR(INDEX('CFBG New Line Form'!$G$9:$EQ$105,MATCH(B22,'CFBG New Line Form'!$B$9:$B$105,0),MATCH(VLOOKUP($BQ$11,MAPPING!$H$3:$J$131,3,0),'CFBG New Line Form'!$G$7:$EQ$7,0)),"")=0,"",IFERROR(INDEX('CFBG New Line Form'!$G$9:$EQ$105,MATCH(B22,'CFBG New Line Form'!$B$9:$B$105,0),MATCH(VLOOKUP($BQ$11,MAPPING!$H$3:$J$131,3,0),'CFBG New Line Form'!$G$7:$EQ$7,0)),""))</f>
        <v/>
      </c>
      <c r="BR22" s="84" t="str">
        <f>IF(IFERROR(INDEX('CFBG New Line Form'!$G$9:$EQ$105,MATCH(B22,'CFBG New Line Form'!$B$9:$B$105,0),MATCH(VLOOKUP($BR$11,MAPPING!$H$3:$J$131,3,0),'CFBG New Line Form'!$G$7:$EQ$7,0)),"")=0,"",IFERROR(INDEX('CFBG New Line Form'!$G$9:$EQ$105,MATCH(B22,'CFBG New Line Form'!$B$9:$B$105,0),MATCH(VLOOKUP($BR$11,MAPPING!$H$3:$J$131,3,0),'CFBG New Line Form'!$G$7:$EQ$7,0)),""))</f>
        <v/>
      </c>
      <c r="BS22" s="84" t="str">
        <f>IF(IFERROR(INDEX('CFBG New Line Form'!$G$9:$EQ$105,MATCH(B22,'CFBG New Line Form'!$B$9:$B$105,0),MATCH(VLOOKUP($BS$11,MAPPING!$H$3:$J$131,3,0),'CFBG New Line Form'!$G$7:$EQ$7,0)),"")=0,"",IFERROR(INDEX('CFBG New Line Form'!$G$9:$EQ$105,MATCH(B22,'CFBG New Line Form'!$B$9:$B$105,0),MATCH(VLOOKUP($BS$11,MAPPING!$H$3:$J$131,3,0),'CFBG New Line Form'!$G$7:$EQ$7,0)),""))</f>
        <v/>
      </c>
      <c r="BT22" s="84" t="str">
        <f>IF(IFERROR(INDEX('CFBG New Line Form'!$G$9:$EQ$105,MATCH(B22,'CFBG New Line Form'!$B$9:$B$105,0),MATCH(VLOOKUP($BT$11,MAPPING!$H$3:$J$131,3,0),'CFBG New Line Form'!$G$7:$EQ$7,0)),"")=0,"",IFERROR(INDEX('CFBG New Line Form'!$G$9:$EQ$105,MATCH(B22,'CFBG New Line Form'!$B$9:$B$105,0),MATCH(VLOOKUP($BT$11,MAPPING!$H$3:$J$131,3,0),'CFBG New Line Form'!$G$7:$EQ$7,0)),""))</f>
        <v/>
      </c>
      <c r="BU22" s="84" t="str">
        <f>IF(IFERROR(INDEX('CFBG New Line Form'!$G$9:$EQ$105,MATCH(B22,'CFBG New Line Form'!$B$9:$B$105,0),MATCH(VLOOKUP($BU$11,MAPPING!$H$3:$J$131,3,0),'CFBG New Line Form'!$G$7:$EQ$7,0)),"")=0,"",IFERROR(INDEX('CFBG New Line Form'!$G$9:$EQ$105,MATCH(B22,'CFBG New Line Form'!$B$9:$B$105,0),MATCH(VLOOKUP($BU$11,MAPPING!$H$3:$J$131,3,0),'CFBG New Line Form'!$G$7:$EQ$7,0)),""))</f>
        <v/>
      </c>
      <c r="BV22" s="84" t="str">
        <f>IF(IFERROR(INDEX('CFBG New Line Form'!$G$9:$EQ$105,MATCH(B22,'CFBG New Line Form'!$B$9:$B$105,0),MATCH(VLOOKUP($BV$11,MAPPING!$H$3:$J$131,3,0),'CFBG New Line Form'!$G$7:$EQ$7,0)),"")=0,"",IFERROR(INDEX('CFBG New Line Form'!$G$9:$EQ$105,MATCH(B22,'CFBG New Line Form'!$B$9:$B$105,0),MATCH(VLOOKUP($BV$11,MAPPING!$H$3:$J$131,3,0),'CFBG New Line Form'!$G$7:$EQ$7,0)),""))</f>
        <v/>
      </c>
      <c r="BW22" s="84" t="str">
        <f>IF(IFERROR(INDEX('CFBG New Line Form'!$G$9:$EQ$105,MATCH(B22,'CFBG New Line Form'!$B$9:$B$105,0),MATCH(VLOOKUP($BW$11,MAPPING!$H$3:$J$131,3,0),'CFBG New Line Form'!$G$7:$EQ$7,0)),"")=0,"",IFERROR(INDEX('CFBG New Line Form'!$G$9:$EQ$105,MATCH(B22,'CFBG New Line Form'!$B$9:$B$105,0),MATCH(VLOOKUP($BW$11,MAPPING!$H$3:$J$131,3,0),'CFBG New Line Form'!$G$7:$EQ$7,0)),""))</f>
        <v/>
      </c>
      <c r="BX22" s="84" t="str">
        <f>IF(IFERROR(INDEX('CFBG New Line Form'!$G$9:$EQ$105,MATCH(B22,'CFBG New Line Form'!$B$9:$B$105,0),MATCH(VLOOKUP($BX$11,MAPPING!$H$3:$J$131,3,0),'CFBG New Line Form'!$G$7:$EQ$7,0)),"")=0,"",IFERROR(INDEX('CFBG New Line Form'!$G$9:$EQ$105,MATCH(B22,'CFBG New Line Form'!$B$9:$B$105,0),MATCH(VLOOKUP($BX$11,MAPPING!$H$3:$J$131,3,0),'CFBG New Line Form'!$G$7:$EQ$7,0)),""))</f>
        <v/>
      </c>
      <c r="BY22" s="84" t="str">
        <f>IF(IFERROR(INDEX('CFBG New Line Form'!$G$9:$EQ$105,MATCH(B22,'CFBG New Line Form'!$B$9:$B$105,0),MATCH(VLOOKUP($BY$11,MAPPING!$H$3:$J$131,3,0),'CFBG New Line Form'!$G$7:$EQ$7,0)),"")=0,"",IFERROR(INDEX('CFBG New Line Form'!$G$9:$EQ$105,MATCH(B22,'CFBG New Line Form'!$B$9:$B$105,0),MATCH(VLOOKUP($BY$11,MAPPING!$H$3:$J$131,3,0),'CFBG New Line Form'!$G$7:$EQ$7,0)),""))</f>
        <v/>
      </c>
      <c r="BZ22" s="84" t="str">
        <f>IF(IFERROR(INDEX('CFBG New Line Form'!$G$9:$EQ$105,MATCH(B22,'CFBG New Line Form'!$B$9:$B$105,0),MATCH(VLOOKUP($BZ$11,MAPPING!$H$3:$J$131,3,0),'CFBG New Line Form'!$G$7:$EQ$7,0)),"")=0,"",IFERROR(INDEX('CFBG New Line Form'!$G$9:$EQ$105,MATCH(B22,'CFBG New Line Form'!$B$9:$B$105,0),MATCH(VLOOKUP($BZ$11,MAPPING!$H$3:$J$131,3,0),'CFBG New Line Form'!$G$7:$EQ$7,0)),""))</f>
        <v/>
      </c>
      <c r="CA22" s="84" t="str">
        <f>IF(IFERROR(INDEX('CFBG New Line Form'!$G$9:$EQ$105,MATCH(B22,'CFBG New Line Form'!$B$9:$B$105,0),MATCH(VLOOKUP($CA$11,MAPPING!$H$3:$J$131,3,0),'CFBG New Line Form'!$G$7:$EQ$7,0)),"")=0,"",IFERROR(INDEX('CFBG New Line Form'!$G$9:$EQ$105,MATCH(B22,'CFBG New Line Form'!$B$9:$B$105,0),MATCH(VLOOKUP($CA$11,MAPPING!$H$3:$J$131,3,0),'CFBG New Line Form'!$G$7:$EQ$7,0)),""))</f>
        <v/>
      </c>
      <c r="CB22" s="84" t="str">
        <f>IF(IFERROR(INDEX('CFBG New Line Form'!$G$9:$EQ$105,MATCH(B22,'CFBG New Line Form'!$B$9:$B$105,0),MATCH(VLOOKUP($CB$11,MAPPING!$H$3:$J$131,3,0),'CFBG New Line Form'!$G$7:$EQ$7,0)),"")=0,"",IFERROR(INDEX('CFBG New Line Form'!$G$9:$EQ$105,MATCH(B22,'CFBG New Line Form'!$B$9:$B$105,0),MATCH(VLOOKUP($CB$11,MAPPING!$H$3:$J$131,3,0),'CFBG New Line Form'!$G$7:$EQ$7,0)),""))</f>
        <v/>
      </c>
      <c r="CC22" s="84" t="str">
        <f>IF(IFERROR(INDEX('CFBG New Line Form'!$G$9:$EQ$105,MATCH(B22,'CFBG New Line Form'!$B$9:$B$105,0),MATCH(VLOOKUP($CC$11,MAPPING!$H$3:$J$131,3,0),'CFBG New Line Form'!$G$7:$EQ$7,0)),"")=0,"",IFERROR(INDEX('CFBG New Line Form'!$G$9:$EQ$105,MATCH(B22,'CFBG New Line Form'!$B$9:$B$105,0),MATCH(VLOOKUP($CC$11,MAPPING!$H$3:$J$131,3,0),'CFBG New Line Form'!$G$7:$EQ$7,0)),""))</f>
        <v/>
      </c>
      <c r="CD22" s="84" t="str">
        <f>IF(IFERROR(INDEX('CFBG New Line Form'!$G$9:$EQ$105,MATCH(B22,'CFBG New Line Form'!$B$9:$B$105,0),MATCH(VLOOKUP($CD$11,MAPPING!$H$3:$J$131,3,0),'CFBG New Line Form'!$G$7:$EQ$7,0)),"")=0,"",IFERROR(INDEX('CFBG New Line Form'!$G$9:$EQ$105,MATCH(B22,'CFBG New Line Form'!$B$9:$B$105,0),MATCH(VLOOKUP($CD$11,MAPPING!$H$3:$J$131,3,0),'CFBG New Line Form'!$G$7:$EQ$7,0)),""))</f>
        <v/>
      </c>
      <c r="CE22" s="84" t="str">
        <f>IF(IFERROR(INDEX('CFBG New Line Form'!$G$9:$EQ$105,MATCH(B22,'CFBG New Line Form'!$B$9:$B$105,0),MATCH(VLOOKUP($CE$11,MAPPING!$H$3:$J$131,3,0),'CFBG New Line Form'!$G$7:$EQ$7,0)),"")=0,"",IFERROR(INDEX('CFBG New Line Form'!$G$9:$EQ$105,MATCH(B22,'CFBG New Line Form'!$B$9:$B$105,0),MATCH(VLOOKUP($CE$11,MAPPING!$H$3:$J$131,3,0),'CFBG New Line Form'!$G$7:$EQ$7,0)),""))</f>
        <v/>
      </c>
      <c r="CF22" s="84" t="str">
        <f>IF(IFERROR(INDEX('CFBG New Line Form'!$G$9:$EQ$105,MATCH(B22,'CFBG New Line Form'!$B$9:$B$105,0),MATCH(VLOOKUP($CF$11,MAPPING!$H$3:$J$131,3,0),'CFBG New Line Form'!$G$7:$EQ$7,0)),"")=0,"",IFERROR(INDEX('CFBG New Line Form'!$G$9:$EQ$105,MATCH(B22,'CFBG New Line Form'!$B$9:$B$105,0),MATCH(VLOOKUP($CF$11,MAPPING!$H$3:$J$131,3,0),'CFBG New Line Form'!$G$7:$EQ$7,0)),""))</f>
        <v/>
      </c>
      <c r="CG22" s="84" t="str">
        <f>IF(IFERROR(INDEX('CFBG New Line Form'!$G$9:$EQ$105,MATCH(B22,'CFBG New Line Form'!$B$9:$B$105,0),MATCH(VLOOKUP($CG$11,MAPPING!$H$3:$J$131,3,0),'CFBG New Line Form'!$G$7:$EQ$7,0)),"")=0,"",IFERROR(INDEX('CFBG New Line Form'!$G$9:$EQ$105,MATCH(B22,'CFBG New Line Form'!$B$9:$B$105,0),MATCH(VLOOKUP($CG$11,MAPPING!$H$3:$J$131,3,0),'CFBG New Line Form'!$G$7:$EQ$7,0)),""))</f>
        <v/>
      </c>
      <c r="CH22" s="84" t="str">
        <f>IF(IFERROR(INDEX('CFBG New Line Form'!$G$9:$EQ$105,MATCH(B22,'CFBG New Line Form'!$B$9:$B$105,0),MATCH(VLOOKUP($CH$11,MAPPING!$H$3:$J$131,3,0),'CFBG New Line Form'!$G$7:$EQ$7,0)),"")=0,"",IFERROR(INDEX('CFBG New Line Form'!$G$9:$EQ$105,MATCH(B22,'CFBG New Line Form'!$B$9:$B$105,0),MATCH(VLOOKUP($CH$11,MAPPING!$H$3:$J$131,3,0),'CFBG New Line Form'!$G$7:$EQ$7,0)),""))</f>
        <v/>
      </c>
      <c r="CI22" s="84" t="str">
        <f>IF(IFERROR(INDEX('CFBG New Line Form'!$G$9:$EQ$105,MATCH(B22,'CFBG New Line Form'!$B$9:$B$105,0),MATCH(VLOOKUP($CI$11,MAPPING!$H$3:$J$131,3,0),'CFBG New Line Form'!$G$7:$EQ$7,0)),"")=0,"",IFERROR(INDEX('CFBG New Line Form'!$G$9:$EQ$105,MATCH(B22,'CFBG New Line Form'!$B$9:$B$105,0),MATCH(VLOOKUP($CI$11,MAPPING!$H$3:$J$131,3,0),'CFBG New Line Form'!$G$7:$EQ$7,0)),""))</f>
        <v/>
      </c>
      <c r="CJ22" s="84" t="str">
        <f>IF(IFERROR(INDEX('CFBG New Line Form'!$G$9:$EQ$105,MATCH(B22,'CFBG New Line Form'!$B$9:$B$105,0),MATCH(VLOOKUP($CJ$11,MAPPING!$H$3:$J$131,3,0),'CFBG New Line Form'!$G$7:$EQ$7,0)),"")=0,"",IFERROR(INDEX('CFBG New Line Form'!$G$9:$EQ$105,MATCH(B22,'CFBG New Line Form'!$B$9:$B$105,0),MATCH(VLOOKUP($CJ$11,MAPPING!$H$3:$J$131,3,0),'CFBG New Line Form'!$G$7:$EQ$7,0)),""))</f>
        <v/>
      </c>
      <c r="CK22" s="84" t="str">
        <f>IF(IFERROR(INDEX('CFBG New Line Form'!$G$9:$EQ$105,MATCH(B22,'CFBG New Line Form'!$B$9:$B$105,0),MATCH(VLOOKUP($CK$11,MAPPING!$H$3:$J$131,3,0),'CFBG New Line Form'!$G$7:$EQ$7,0)),"")=0,"",IFERROR(INDEX('CFBG New Line Form'!$G$9:$EQ$105,MATCH(B22,'CFBG New Line Form'!$B$9:$B$105,0),MATCH(VLOOKUP($CK$11,MAPPING!$H$3:$J$131,3,0),'CFBG New Line Form'!$G$7:$EQ$7,0)),""))</f>
        <v/>
      </c>
      <c r="CL22" s="84" t="str">
        <f>IF(IFERROR(INDEX('CFBG New Line Form'!$G$9:$EQ$105,MATCH(B22,'CFBG New Line Form'!$B$9:$B$105,0),MATCH(VLOOKUP($CL$11,MAPPING!$H$3:$J$131,3,0),'CFBG New Line Form'!$G$7:$EQ$7,0)),"")=0,"",IFERROR(INDEX('CFBG New Line Form'!$G$9:$EQ$105,MATCH(B22,'CFBG New Line Form'!$B$9:$B$105,0),MATCH(VLOOKUP($CL$11,MAPPING!$H$3:$J$131,3,0),'CFBG New Line Form'!$G$7:$EQ$7,0)),""))</f>
        <v/>
      </c>
      <c r="CM22" s="84" t="str">
        <f>IF(IFERROR(INDEX('CFBG New Line Form'!$G$9:$EQ$105,MATCH(B22,'CFBG New Line Form'!$B$9:$B$105,0),MATCH(VLOOKUP($CM$11,MAPPING!$H$3:$J$131,3,0),'CFBG New Line Form'!$G$7:$EQ$7,0)),"")=0,"",IFERROR(INDEX('CFBG New Line Form'!$G$9:$EQ$105,MATCH(B22,'CFBG New Line Form'!$B$9:$B$105,0),MATCH(VLOOKUP($CM$11,MAPPING!$H$3:$J$131,3,0),'CFBG New Line Form'!$G$7:$EQ$7,0)),""))</f>
        <v/>
      </c>
      <c r="CN22" s="84" t="str">
        <f>IF(IFERROR(INDEX('CFBG New Line Form'!$G$9:$EQ$105,MATCH(B22,'CFBG New Line Form'!$B$9:$B$105,0),MATCH(VLOOKUP($CN$11,MAPPING!$H$3:$J$131,3,0),'CFBG New Line Form'!$G$7:$EQ$7,0)),"")=0,"",IFERROR(INDEX('CFBG New Line Form'!$G$9:$EQ$105,MATCH(B22,'CFBG New Line Form'!$B$9:$B$105,0),MATCH(VLOOKUP($CN$11,MAPPING!$H$3:$J$131,3,0),'CFBG New Line Form'!$G$7:$EQ$7,0)),""))</f>
        <v/>
      </c>
      <c r="CO22" s="84" t="str">
        <f>IF(IFERROR(INDEX('CFBG New Line Form'!$G$9:$EQ$105,MATCH(B22,'CFBG New Line Form'!$B$9:$B$105,0),MATCH(VLOOKUP($CO$11,MAPPING!$H$3:$J$131,3,0),'CFBG New Line Form'!$G$7:$EQ$7,0)),"")=0,"",IFERROR(INDEX('CFBG New Line Form'!$G$9:$EQ$105,MATCH(B22,'CFBG New Line Form'!$B$9:$B$105,0),MATCH(VLOOKUP($CO$11,MAPPING!$H$3:$J$131,3,0),'CFBG New Line Form'!$G$7:$EQ$7,0)),""))</f>
        <v/>
      </c>
      <c r="CP22" s="84" t="str">
        <f>IF(IFERROR(INDEX('CFBG New Line Form'!$G$9:$EQ$105,MATCH(B22,'CFBG New Line Form'!$B$9:$B$105,0),MATCH(VLOOKUP($CP$11,MAPPING!$H$3:$J$131,3,0),'CFBG New Line Form'!$G$7:$EQ$7,0)),"")=0,"",IFERROR(INDEX('CFBG New Line Form'!$G$9:$EQ$105,MATCH(B22,'CFBG New Line Form'!$B$9:$B$105,0),MATCH(VLOOKUP($CP$11,MAPPING!$H$3:$J$131,3,0),'CFBG New Line Form'!$G$7:$EQ$7,0)),""))</f>
        <v/>
      </c>
      <c r="CQ22" s="84" t="str">
        <f>IF(IFERROR(INDEX('CFBG New Line Form'!$G$9:$EQ$105,MATCH(B22,'CFBG New Line Form'!$B$9:$B$105,0),MATCH(VLOOKUP($CQ$11,MAPPING!$H$3:$J$131,3,0),'CFBG New Line Form'!$G$7:$EQ$7,0)),"")=0,"",IFERROR(INDEX('CFBG New Line Form'!$G$9:$EQ$105,MATCH(B22,'CFBG New Line Form'!$B$9:$B$105,0),MATCH(VLOOKUP($CQ$11,MAPPING!$H$3:$J$131,3,0),'CFBG New Line Form'!$G$7:$EQ$7,0)),""))</f>
        <v/>
      </c>
      <c r="CR22" s="84"/>
      <c r="CS22" s="84"/>
      <c r="CT22" s="84"/>
    </row>
    <row r="23" spans="1:98" s="55" customFormat="1">
      <c r="A23" s="84" t="str">
        <f>IF(
IFERROR(INDEX('CFBG New Line Form'!$G$9:$EQ$105,MATCH(B23,'CFBG New Line Form'!$B$9:$B$105,0),MATCH(VLOOKUP($A$11,MAPPING!$H$3:$J$131,3,0),'CFBG New Line Form'!$G$7:$EQ$7,0)),"")=0,"", IFERROR(INDEX('CFBG New Line Form'!$G$9:$EQ$105,MATCH(B23,'CFBG New Line Form'!$B$9:$B$105,0),MATCH(VLOOKUP($A$11,MAPPING!$H$3:$J$131,3,0),'CFBG New Line Form'!$G$7:$EQ$7,0)),""))</f>
        <v/>
      </c>
      <c r="B23" s="84"/>
      <c r="C23" s="84" t="str">
        <f>IF(
IFERROR(INDEX('CFBG New Line Form'!$G$9:$EQ$105,MATCH(B23,'CFBG New Line Form'!$B$9:$B$105,0),MATCH(VLOOKUP($C$11,MAPPING!$H$3:$J$131,3,0),'CFBG New Line Form'!$G$7:$EQ$7,0)),"")=0,"", IFERROR(INDEX('CFBG New Line Form'!$G$9:$EQ$105,MATCH(B23,'CFBG New Line Form'!$B$9:$B$105,0),MATCH(VLOOKUP($C$11,MAPPING!$H$3:$J$131,3,0),'CFBG New Line Form'!$G$7:$EQ$7,0)),""))</f>
        <v/>
      </c>
      <c r="D23" s="84" t="str">
        <f>IF(
IFERROR(INDEX('CFBG New Line Form'!$G$9:$EQ$105,MATCH(B23,'CFBG New Line Form'!$B$9:$B$105,0),MATCH(VLOOKUP($D$11,MAPPING!$H$3:$J$131,3,0),'CFBG New Line Form'!$G$7:$EQ$7,0)),"")=0,"", IFERROR(INDEX('CFBG New Line Form'!$G$9:$EQ$105,MATCH(B23,'CFBG New Line Form'!$B$9:$B$105,0),MATCH(VLOOKUP($D$11,MAPPING!$H$3:$J$131,3,0),'CFBG New Line Form'!$G$7:$EQ$7,0)),""))</f>
        <v/>
      </c>
      <c r="E23" s="84" t="str">
        <f>IF(IFERROR(INDEX('CFBG New Line Form'!$G$9:$EQ$105,MATCH(B23,'CFBG New Line Form'!$B$9:$B$105,0),MATCH(VLOOKUP($E$11,MAPPING!$H$3:$J$131,3,0),'CFBG New Line Form'!$G$7:$EQ$7,0)),"")=0,"",IFERROR(INDEX('CFBG New Line Form'!$G$9:$EQ$105,MATCH(B23,'CFBG New Line Form'!$B$9:$B$105,0),MATCH(VLOOKUP($E$11,MAPPING!$H$3:$J$131,3,0),'CFBG New Line Form'!$G$7:$EQ$7,0)),""))</f>
        <v/>
      </c>
      <c r="F23" s="84" t="str">
        <f>IF(IFERROR(INDEX('CFBG New Line Form'!$G$9:$EQ$105,MATCH(B23,'CFBG New Line Form'!$B$9:$B$105,0),MATCH(VLOOKUP($F$11,MAPPING!$H$3:$J$131,3,0),'CFBG New Line Form'!$G$7:$EQ$7,0)),"")=0,"",IFERROR(INDEX('CFBG New Line Form'!$G$9:$EQ$105,MATCH(B23,'CFBG New Line Form'!$B$9:$B$105,0),MATCH(VLOOKUP($F$11,MAPPING!$H$3:$J$131,3,0),'CFBG New Line Form'!$G$7:$EQ$7,0)),""))</f>
        <v/>
      </c>
      <c r="G23" s="130" t="str">
        <f>IF(IFERROR(INDEX('CFBG New Line Form'!$G$9:$EQ$105,MATCH(B23,'CFBG New Line Form'!$B$9:$B$105,0),MATCH(VLOOKUP($G$11,MAPPING!$H$3:$J$131,3,0),'CFBG New Line Form'!$G$7:$EQ$7,0)),"")=0,"",IFERROR(INDEX('CFBG New Line Form'!$G$9:$EQ$105,MATCH(B23,'CFBG New Line Form'!$B$9:$B$105,0),MATCH(VLOOKUP($G$11,MAPPING!$H$3:$J$131,3,0),'CFBG New Line Form'!$G$7:$EQ$7,0)),""))</f>
        <v/>
      </c>
      <c r="H23" s="160" t="str">
        <f>IF(IFERROR(INDEX('CFBG New Line Form'!$G$9:$EQ$105,MATCH(B23,'CFBG New Line Form'!$B$9:$B$105,0),MATCH(VLOOKUP($H$11,MAPPING!$H$3:$J$131,3,0),'CFBG New Line Form'!$G$7:$EQ$7,0)),"")=0,"",IFERROR(INDEX('CFBG New Line Form'!$G$9:$EQ$105,MATCH(B23,'CFBG New Line Form'!$B$9:$B$105,0),MATCH(VLOOKUP($H$11,MAPPING!$H$3:$J$131,3,0),'CFBG New Line Form'!$G$7:$EQ$7,0)),""))</f>
        <v/>
      </c>
      <c r="I23" s="161" t="str">
        <f>IF(IFERROR(INDEX('CFBG New Line Form'!$G$9:$EQ$105,MATCH(B23,'CFBG New Line Form'!$B$9:$B$105,0),MATCH(VLOOKUP($I$11,MAPPING!$H$3:$J$131,3,0),'CFBG New Line Form'!$G$7:$EQ$7,0)),"")=0,"",IFERROR(INDEX('CFBG New Line Form'!$G$9:$EQ$105,MATCH(B23,'CFBG New Line Form'!$B$9:$B$105,0),MATCH(VLOOKUP($I$11,MAPPING!$H$3:$J$131,3,0),'CFBG New Line Form'!$G$7:$EQ$7,0)),""))</f>
        <v/>
      </c>
      <c r="J23" s="84" t="str">
        <f>IF(IFERROR(INDEX('CFBG New Line Form'!$G$9:$EQ$105,MATCH(B23,'CFBG New Line Form'!$B$9:$B$105,0),MATCH(VLOOKUP($J$11,MAPPING!$H$3:$J$131,3,0),'CFBG New Line Form'!$G$7:$EQ$7,0)),"")=0,"",IFERROR(INDEX('CFBG New Line Form'!$G$9:$EQ$105,MATCH(B23,'CFBG New Line Form'!$B$9:$B$105,0),MATCH(VLOOKUP($J$11,MAPPING!$H$3:$J$131,3,0),'CFBG New Line Form'!$G$7:$EQ$7,0)),""))</f>
        <v/>
      </c>
      <c r="K23" s="84" t="e">
        <v>#N/A</v>
      </c>
      <c r="L23" s="84" t="e">
        <v>#N/A</v>
      </c>
      <c r="M23" s="84" t="e">
        <v>#N/A</v>
      </c>
      <c r="N23" s="84" t="e">
        <v>#N/A</v>
      </c>
      <c r="O23" s="84" t="e">
        <v>#N/A</v>
      </c>
      <c r="P23" s="84" t="e">
        <v>#N/A</v>
      </c>
      <c r="Q23" s="84" t="e">
        <v>#N/A</v>
      </c>
      <c r="R23" s="162" t="str">
        <f>IF(IFERROR(INDEX('CFBG New Line Form'!$G$9:$EQ$105,MATCH(B23,'CFBG New Line Form'!$B$9:$B$105,0),MATCH(VLOOKUP($R$11,MAPPING!$H$3:$J$131,3,0),'CFBG New Line Form'!$G$7:$EQ$7,0)),"")=0,"",IFERROR(INDEX('CFBG New Line Form'!$G$9:$EQ$105,MATCH(B23,'CFBG New Line Form'!$B$9:$B$105,0),MATCH(VLOOKUP($R$11,MAPPING!$H$3:$J$131,3,0),'CFBG New Line Form'!$G$7:$EQ$7,0)),""))</f>
        <v/>
      </c>
      <c r="S23" s="84" t="str">
        <f>IF(IFERROR(INDEX('CFBG New Line Form'!$G$9:$EQ$105,MATCH(B23,'CFBG New Line Form'!$B$9:$B$105,0),MATCH(VLOOKUP($S$11,MAPPING!$H$3:$J$131,3,0),'CFBG New Line Form'!$G$7:$EQ$7,0)),"")=0,"",IFERROR(INDEX('CFBG New Line Form'!$G$9:$EQ$105,MATCH(B23,'CFBG New Line Form'!$B$9:$B$105,0),MATCH(VLOOKUP($S$11,MAPPING!$H$3:$J$131,3,0),'CFBG New Line Form'!$G$7:$EQ$7,0)),""))</f>
        <v/>
      </c>
      <c r="T23" s="84" t="e">
        <v>#N/A</v>
      </c>
      <c r="U23" s="84" t="e">
        <v>#N/A</v>
      </c>
      <c r="V23" s="84" t="e">
        <v>#N/A</v>
      </c>
      <c r="W23" s="84" t="e">
        <v>#N/A</v>
      </c>
      <c r="X23" s="84" t="e">
        <v>#N/A</v>
      </c>
      <c r="Y23" s="84" t="e">
        <v>#N/A</v>
      </c>
      <c r="Z23" s="84" t="e">
        <v>#N/A</v>
      </c>
      <c r="AA23" s="84" t="e">
        <v>#N/A</v>
      </c>
      <c r="AB23" s="84" t="e">
        <v>#N/A</v>
      </c>
      <c r="AC23" s="84" t="e">
        <v>#N/A</v>
      </c>
      <c r="AD23" s="84" t="e">
        <v>#N/A</v>
      </c>
      <c r="AE23" s="160" t="str">
        <f>IF(IFERROR(INDEX('CFBG New Line Form'!$G$9:$EQ$105,MATCH(B23,'CFBG New Line Form'!$B$9:$B$105,0),MATCH(VLOOKUP($AE$11,MAPPING!$H$3:$J$131,3,0),'CFBG New Line Form'!$G$7:$EQ$7,0)),"")=0,"",IFERROR(INDEX('CFBG New Line Form'!$G$9:$EQ$105,MATCH(B23,'CFBG New Line Form'!$B$9:$B$105,0),MATCH(VLOOKUP($AE$11,MAPPING!$H$3:$J$131,3,0),'CFBG New Line Form'!$G$7:$EQ$7,0)),""))</f>
        <v/>
      </c>
      <c r="AF23" s="84" t="e">
        <v>#N/A</v>
      </c>
      <c r="AG23" s="84" t="e">
        <v>#N/A</v>
      </c>
      <c r="AH23" s="84" t="str">
        <f>IF(IFERROR(INDEX('CFBG New Line Form'!$G$9:$EQ$105,MATCH(B23,'CFBG New Line Form'!$B$9:$B$105,0),MATCH(VLOOKUP($AH$11,MAPPING!$H$3:$J$131,3,0),'CFBG New Line Form'!$G$7:$EQ$7,0)),"")=0,"",IFERROR(INDEX('CFBG New Line Form'!$G$9:$EQ$105,MATCH(B23,'CFBG New Line Form'!$B$9:$B$105,0),MATCH(VLOOKUP($AH$11,MAPPING!$H$3:$J$131,3,0),'CFBG New Line Form'!$G$7:$EQ$7,0)),""))</f>
        <v/>
      </c>
      <c r="AI23" s="84" t="str">
        <f>IF(IFERROR(INDEX('CFBG New Line Form'!$G$9:$EQ$105,MATCH(B23,'CFBG New Line Form'!$B$9:$B$105,0),MATCH(VLOOKUP($AI$11,MAPPING!$H$3:$J$131,3,0),'CFBG New Line Form'!$G$7:$EQ$7,0)),"")=0,"",IFERROR(INDEX('CFBG New Line Form'!$G$9:$EQ$105,MATCH(B23,'CFBG New Line Form'!$B$9:$B$105,0),MATCH(VLOOKUP($AI$11,MAPPING!$H$3:$J$131,3,0),'CFBG New Line Form'!$G$7:$EQ$7,0)),""))</f>
        <v/>
      </c>
      <c r="AJ23" s="84" t="str">
        <f>IF(IFERROR(INDEX('CFBG New Line Form'!$G$9:$EQ$105,MATCH(B23,'CFBG New Line Form'!$B$9:$B$105,0),MATCH(VLOOKUP($AJ$11,MAPPING!$H$3:$J$131,3,0),'CFBG New Line Form'!$G$7:$EQ$7,0)),"")=0,"",IFERROR(INDEX('CFBG New Line Form'!$G$9:$EQ$105,MATCH(B23,'CFBG New Line Form'!$B$9:$B$105,0),MATCH(VLOOKUP($AJ$11,MAPPING!$H$3:$J$131,3,0),'CFBG New Line Form'!$G$7:$EQ$7,0)),""))</f>
        <v/>
      </c>
      <c r="AK23" s="84" t="str">
        <f>IF(IFERROR(INDEX('CFBG New Line Form'!$G$9:$EQ$105,MATCH(B23,'CFBG New Line Form'!$B$9:$B$105,0),MATCH(VLOOKUP($AK$11,MAPPING!$H$3:$J$131,3,0),'CFBG New Line Form'!$G$7:$EQ$7,0)),"")=0,"",IFERROR(INDEX('CFBG New Line Form'!$G$9:$EQ$105,MATCH(B23,'CFBG New Line Form'!$B$9:$B$105,0),MATCH(VLOOKUP($AK$11,MAPPING!$H$3:$J$131,3,0),'CFBG New Line Form'!$G$7:$EQ$7,0)),""))</f>
        <v/>
      </c>
      <c r="AL23" s="84" t="str">
        <f>IF(IFERROR(INDEX('CFBG New Line Form'!$G$9:$EQ$105,MATCH(B23,'CFBG New Line Form'!$B$9:$B$105,0),MATCH(VLOOKUP($AL$11,MAPPING!$H$3:$J$131,3,0),'CFBG New Line Form'!$G$7:$EQ$7,0)),"")=0,"",IFERROR(INDEX('CFBG New Line Form'!$G$9:$EQ$105,MATCH(B23,'CFBG New Line Form'!$B$9:$B$105,0),MATCH(VLOOKUP($AL$11,MAPPING!$H$3:$J$131,3,0),'CFBG New Line Form'!$G$7:$EQ$7,0)),""))</f>
        <v/>
      </c>
      <c r="AM23" s="84" t="str">
        <f>IF(IFERROR(INDEX('CFBG New Line Form'!$G$9:$EQ$105,MATCH(B23,'CFBG New Line Form'!$B$9:$B$105,0),MATCH(VLOOKUP($AM$11,MAPPING!$H$3:$J$131,3,0),'CFBG New Line Form'!$G$7:$EQ$7,0)),"")=0,"",IFERROR(INDEX('CFBG New Line Form'!$G$9:$EQ$105,MATCH(B23,'CFBG New Line Form'!$B$9:$B$105,0),MATCH(VLOOKUP($AM$11,MAPPING!$H$3:$J$131,3,0),'CFBG New Line Form'!$G$7:$EQ$7,0)),""))</f>
        <v/>
      </c>
      <c r="AN23" s="84" t="str">
        <f>IF(IFERROR(INDEX('CFBG New Line Form'!$G$9:$EQ$105,MATCH(B23,'CFBG New Line Form'!$B$9:$B$105,0),MATCH(VLOOKUP($AN$11,MAPPING!$H$3:$J$131,3,0),'CFBG New Line Form'!$G$7:$EQ$7,0)),"")=0,"",IFERROR(INDEX('CFBG New Line Form'!$G$9:$EQ$105,MATCH(B23,'CFBG New Line Form'!$B$9:$B$105,0),MATCH(VLOOKUP($AN$11,MAPPING!$H$3:$J$131,3,0),'CFBG New Line Form'!$G$7:$EQ$7,0)),""))</f>
        <v/>
      </c>
      <c r="AO23" s="84" t="str">
        <f>IF(IFERROR(INDEX('CFBG New Line Form'!$G$9:$EQ$105,MATCH(B23,'CFBG New Line Form'!$B$9:$B$105,0),MATCH(VLOOKUP($AO$11,MAPPING!$H$3:$J$131,3,0),'CFBG New Line Form'!$G$7:$EQ$7,0)),"")=0,"",IFERROR(INDEX('CFBG New Line Form'!$G$9:$EQ$105,MATCH(B23,'CFBG New Line Form'!$B$9:$B$105,0),MATCH(VLOOKUP($AO$11,MAPPING!$H$3:$J$131,3,0),'CFBG New Line Form'!$G$7:$EQ$7,0)),""))</f>
        <v/>
      </c>
      <c r="AP23" s="84" t="str">
        <f>IF(IFERROR(INDEX('CFBG New Line Form'!$G$9:$EQ$105,MATCH(B23,'CFBG New Line Form'!$B$9:$B$105,0),MATCH(VLOOKUP($AP$11,MAPPING!$H$3:$J$131,3,0),'CFBG New Line Form'!$G$7:$EQ$7,0)),"")=0,"",IFERROR(INDEX('CFBG New Line Form'!$G$9:$EQ$105,MATCH(B23,'CFBG New Line Form'!$B$9:$B$105,0),MATCH(VLOOKUP($AP$11,MAPPING!$H$3:$J$131,3,0),'CFBG New Line Form'!$G$7:$EQ$7,0)),""))</f>
        <v/>
      </c>
      <c r="AQ23" s="84" t="str">
        <f>IF(IFERROR(INDEX('CFBG New Line Form'!$G$9:$EQ$105,MATCH(B23,'CFBG New Line Form'!$B$9:$B$105,0),MATCH(VLOOKUP($AQ$11,MAPPING!$H$3:$J$131,3,0),'CFBG New Line Form'!$G$7:$EQ$7,0)),"")=0,"",IFERROR(INDEX('CFBG New Line Form'!$G$9:$EQ$105,MATCH(B23,'CFBG New Line Form'!$B$9:$B$105,0),MATCH(VLOOKUP($AQ$11,MAPPING!$H$3:$J$131,3,0),'CFBG New Line Form'!$G$7:$EQ$7,0)),""))</f>
        <v/>
      </c>
      <c r="AR23" s="84" t="str">
        <f>IF(IFERROR(INDEX('CFBG New Line Form'!$G$9:$EQ$105,MATCH(B23,'CFBG New Line Form'!$B$9:$B$105,0),MATCH(VLOOKUP($AR$11,MAPPING!$H$3:$J$131,3,0),'CFBG New Line Form'!$G$7:$EQ$7,0)),"")=0,"",IFERROR(INDEX('CFBG New Line Form'!$G$9:$EQ$105,MATCH(B23,'CFBG New Line Form'!$B$9:$B$105,0),MATCH(VLOOKUP($AR$11,MAPPING!$H$3:$J$131,3,0),'CFBG New Line Form'!$G$7:$EQ$7,0)),""))</f>
        <v/>
      </c>
      <c r="AS23" s="84" t="str">
        <f>IF(IFERROR(INDEX('CFBG New Line Form'!$G$9:$EQ$105,MATCH(B23,'CFBG New Line Form'!$B$9:$B$105,0),MATCH(VLOOKUP($AS$11,MAPPING!$H$3:$J$131,3,0),'CFBG New Line Form'!$G$7:$EQ$7,0)),"")=0,"",IFERROR(INDEX('CFBG New Line Form'!$G$9:$EQ$105,MATCH(B23,'CFBG New Line Form'!$B$9:$B$105,0),MATCH(VLOOKUP($AS$11,MAPPING!$H$3:$J$131,3,0),'CFBG New Line Form'!$G$7:$EQ$7,0)),""))</f>
        <v/>
      </c>
      <c r="AT23" s="84" t="str">
        <f>IF(IFERROR(INDEX('CFBG New Line Form'!$G$9:$EQ$105,MATCH(B23,'CFBG New Line Form'!$B$9:$B$105,0),MATCH(VLOOKUP($AT$11,MAPPING!$H$3:$J$131,3,0),'CFBG New Line Form'!$G$7:$EQ$7,0)),"")=0,"",IFERROR(INDEX('CFBG New Line Form'!$G$9:$EQ$105,MATCH(B23,'CFBG New Line Form'!$B$9:$B$105,0),MATCH(VLOOKUP($AT$11,MAPPING!$H$3:$J$131,3,0),'CFBG New Line Form'!$G$7:$EQ$7,0)),""))</f>
        <v/>
      </c>
      <c r="AU23" s="84" t="str">
        <f>IF(IFERROR(INDEX('CFBG New Line Form'!$G$9:$EQ$105,MATCH(B23,'CFBG New Line Form'!$B$9:$B$105,0),MATCH(VLOOKUP($AU$11,MAPPING!$H$3:$J$131,3,0),'CFBG New Line Form'!$G$7:$EQ$7,0)),"")=0,"",IFERROR(INDEX('CFBG New Line Form'!$G$9:$EQ$105,MATCH(B23,'CFBG New Line Form'!$B$9:$B$105,0),MATCH(VLOOKUP($AU$11,MAPPING!$H$3:$J$131,3,0),'CFBG New Line Form'!$G$7:$EQ$7,0)),""))</f>
        <v/>
      </c>
      <c r="AV23" s="84" t="str">
        <f>IF(IFERROR(INDEX('CFBG New Line Form'!$G$9:$EQ$105,MATCH(B23,'CFBG New Line Form'!$B$9:$B$105,0),MATCH(VLOOKUP($AV$11,MAPPING!$H$3:$J$131,3,0),'CFBG New Line Form'!$G$7:$EQ$7,0)),"")=0,"",IFERROR(INDEX('CFBG New Line Form'!$G$9:$EQ$105,MATCH(B23,'CFBG New Line Form'!$B$9:$B$105,0),MATCH(VLOOKUP($AV$11,MAPPING!$H$3:$J$131,3,0),'CFBG New Line Form'!$G$7:$EQ$7,0)),""))</f>
        <v/>
      </c>
      <c r="AW23" s="84" t="str">
        <f>IF(IFERROR(INDEX('CFBG New Line Form'!$G$9:$EQ$105,MATCH(B23,'CFBG New Line Form'!$B$9:$B$105,0),MATCH(VLOOKUP($AW$11,MAPPING!$H$3:$J$131,3,0),'CFBG New Line Form'!$G$7:$EQ$7,0)),"")=0,"",IFERROR(INDEX('CFBG New Line Form'!$G$9:$EQ$105,MATCH(B23,'CFBG New Line Form'!$B$9:$B$105,0),MATCH(VLOOKUP($AW$11,MAPPING!$H$3:$J$131,3,0),'CFBG New Line Form'!$G$7:$EQ$7,0)),""))</f>
        <v/>
      </c>
      <c r="AX23" s="84" t="str">
        <f>IF(IFERROR(INDEX('CFBG New Line Form'!$G$9:$EQ$105,MATCH(B23,'CFBG New Line Form'!$B$9:$B$105,0),MATCH(VLOOKUP($AX$11,MAPPING!$H$3:$J$131,3,0),'CFBG New Line Form'!$G$7:$EQ$7,0)),"")=0,"",IFERROR(INDEX('CFBG New Line Form'!$G$9:$EQ$105,MATCH(B23,'CFBG New Line Form'!$B$9:$B$105,0),MATCH(VLOOKUP($AX$11,MAPPING!$H$3:$J$131,3,0),'CFBG New Line Form'!$G$7:$EQ$7,0)),""))</f>
        <v/>
      </c>
      <c r="AY23" s="84" t="str">
        <f>IF(IFERROR(INDEX('CFBG New Line Form'!$G$9:$EQ$105,MATCH(B23,'CFBG New Line Form'!$B$9:$B$105,0),MATCH(VLOOKUP($AY$11,MAPPING!$H$3:$J$131,3,0),'CFBG New Line Form'!$G$7:$EQ$7,0)),"")=0,"",IFERROR(INDEX('CFBG New Line Form'!$G$9:$EQ$105,MATCH(B23,'CFBG New Line Form'!$B$9:$B$105,0),MATCH(VLOOKUP($AY$11,MAPPING!$H$3:$J$131,3,0),'CFBG New Line Form'!$G$7:$EQ$7,0)),""))</f>
        <v/>
      </c>
      <c r="AZ23" s="84" t="str">
        <f>IF(IFERROR(INDEX('CFBG New Line Form'!$G$9:$EQ$105,MATCH(B23,'CFBG New Line Form'!$B$9:$B$105,0),MATCH(VLOOKUP($AZ$11,MAPPING!$H$3:$J$131,3,0),'CFBG New Line Form'!$G$7:$EQ$7,0)),"")=0,"",IFERROR(INDEX('CFBG New Line Form'!$G$9:$EQ$105,MATCH(B23,'CFBG New Line Form'!$B$9:$B$105,0),MATCH(VLOOKUP($AZ$11,MAPPING!$H$3:$J$131,3,0),'CFBG New Line Form'!$G$7:$EQ$7,0)),""))</f>
        <v/>
      </c>
      <c r="BA23" s="84" t="str">
        <f>IF(IFERROR(INDEX('CFBG New Line Form'!$G$9:$EQ$105,MATCH(B23,'CFBG New Line Form'!$B$9:$B$105,0),MATCH(VLOOKUP($BA$11,MAPPING!$H$3:$J$131,3,0),'CFBG New Line Form'!$G$7:$EQ$7,0)),"")=0,"",IFERROR(INDEX('CFBG New Line Form'!$G$9:$EQ$105,MATCH(B23,'CFBG New Line Form'!$B$9:$B$105,0),MATCH(VLOOKUP($BA$11,MAPPING!$H$3:$J$131,3,0),'CFBG New Line Form'!$G$7:$EQ$7,0)),""))</f>
        <v/>
      </c>
      <c r="BB23" s="84" t="str">
        <f>IF(IFERROR(INDEX('CFBG New Line Form'!$G$9:$EQ$105,MATCH(B23,'CFBG New Line Form'!$B$9:$B$105,0),MATCH(VLOOKUP($BB$11,MAPPING!$H$3:$J$131,3,0),'CFBG New Line Form'!$G$7:$EQ$7,0)),"")=0,"",IFERROR(INDEX('CFBG New Line Form'!$G$9:$EQ$105,MATCH(B23,'CFBG New Line Form'!$B$9:$B$105,0),MATCH(VLOOKUP($BB$11,MAPPING!$H$3:$J$131,3,0),'CFBG New Line Form'!$G$7:$EQ$7,0)),""))</f>
        <v/>
      </c>
      <c r="BC23" s="84" t="str">
        <f>IF(IFERROR(INDEX('CFBG New Line Form'!$G$9:$EQ$105,MATCH(B23,'CFBG New Line Form'!$B$9:$B$105,0),MATCH(VLOOKUP($BC$11,MAPPING!$H$3:$J$131,3,0),'CFBG New Line Form'!$G$7:$EQ$7,0)),"")=0,"",IFERROR(INDEX('CFBG New Line Form'!$G$9:$EQ$105,MATCH(B23,'CFBG New Line Form'!$B$9:$B$105,0),MATCH(VLOOKUP($BC$11,MAPPING!$H$3:$J$131,3,0),'CFBG New Line Form'!$G$7:$EQ$7,0)),""))</f>
        <v/>
      </c>
      <c r="BD23" s="84" t="str">
        <f>IF(IFERROR(INDEX('CFBG New Line Form'!$G$9:$EQ$105,MATCH(B23,'CFBG New Line Form'!$B$9:$B$105,0),MATCH(VLOOKUP($BD$11,MAPPING!$H$3:$J$131,3,0),'CFBG New Line Form'!$G$7:$EQ$7,0)),"")=0,"",IFERROR(INDEX('CFBG New Line Form'!$G$9:$EQ$105,MATCH(B23,'CFBG New Line Form'!$B$9:$B$105,0),MATCH(VLOOKUP($BD$11,MAPPING!$H$3:$J$131,3,0),'CFBG New Line Form'!$G$7:$EQ$7,0)),""))</f>
        <v/>
      </c>
      <c r="BE23" s="84" t="str">
        <f>IF(IFERROR(INDEX('CFBG New Line Form'!$G$9:$EQ$105,MATCH(B23,'CFBG New Line Form'!$B$9:$B$105,0),MATCH(VLOOKUP($BE$11,MAPPING!$H$3:$J$131,3,0),'CFBG New Line Form'!$G$7:$EQ$7,0)),"")=0,"",IFERROR(INDEX('CFBG New Line Form'!$G$9:$EQ$105,MATCH(B23,'CFBG New Line Form'!$B$9:$B$105,0),MATCH(VLOOKUP($BE$11,MAPPING!$H$3:$J$131,3,0),'CFBG New Line Form'!$G$7:$EQ$7,0)),""))</f>
        <v/>
      </c>
      <c r="BF23" s="84" t="str">
        <f>IF(IFERROR(INDEX('CFBG New Line Form'!$G$9:$EQ$105,MATCH(B23,'CFBG New Line Form'!$B$9:$B$105,0),MATCH(VLOOKUP($BE$11,MAPPING!$H$3:$J$131,3,0),'CFBG New Line Form'!$G$7:$EQ$7,0)),"")=0,"",IFERROR(INDEX('CFBG New Line Form'!$G$9:$EQ$105,MATCH(B23,'CFBG New Line Form'!$B$9:$B$105,0),MATCH(VLOOKUP($BE$11,MAPPING!$H$3:$J$131,3,0),'CFBG New Line Form'!$G$7:$EQ$7,0)),""))</f>
        <v/>
      </c>
      <c r="BG23" s="84" t="str">
        <f>IF(IFERROR(INDEX('CFBG New Line Form'!$G$9:$EQ$105,MATCH(B23,'CFBG New Line Form'!$B$9:$B$105,0),MATCH(VLOOKUP($BG$11,MAPPING!$H$3:$J$131,3,0),'CFBG New Line Form'!$G$7:$EQ$7,0)),"")=0,"",IFERROR(INDEX('CFBG New Line Form'!$G$9:$EQ$105,MATCH(B23,'CFBG New Line Form'!$B$9:$B$105,0),MATCH(VLOOKUP($BG$11,MAPPING!$H$3:$J$131,3,0),'CFBG New Line Form'!$G$7:$EQ$7,0)),""))</f>
        <v/>
      </c>
      <c r="BH23" s="84" t="str">
        <f>IF(IFERROR(INDEX('CFBG New Line Form'!$G$9:$EQ$105,MATCH(B23,'CFBG New Line Form'!$B$9:$B$105,0),MATCH(VLOOKUP($BH$11,MAPPING!$H$3:$J$131,3,0),'CFBG New Line Form'!$G$7:$EQ$7,0)),"")=0,"",IFERROR(INDEX('CFBG New Line Form'!$G$9:$EQ$105,MATCH(B23,'CFBG New Line Form'!$B$9:$B$105,0),MATCH(VLOOKUP($BH$11,MAPPING!$H$3:$J$131,3,0),'CFBG New Line Form'!$G$7:$EQ$7,0)),""))</f>
        <v/>
      </c>
      <c r="BI23" s="84" t="str">
        <f>IF(IFERROR(INDEX('CFBG New Line Form'!$G$9:$EQ$105,MATCH(B23,'CFBG New Line Form'!$B$9:$B$105,0),MATCH(VLOOKUP($BI$11,MAPPING!$H$3:$J$131,3,0),'CFBG New Line Form'!$G$7:$EQ$7,0)),"")=0,"",IFERROR(INDEX('CFBG New Line Form'!$G$9:$EQ$105,MATCH(B23,'CFBG New Line Form'!$B$9:$B$105,0),MATCH(VLOOKUP($BI$11,MAPPING!$H$3:$J$131,3,0),'CFBG New Line Form'!$G$7:$EQ$7,0)),""))</f>
        <v/>
      </c>
      <c r="BJ23" s="84" t="str">
        <f>IF(IFERROR(INDEX('CFBG New Line Form'!$G$9:$EQ$105,MATCH(B23,'CFBG New Line Form'!$B$9:$B$105,0),MATCH(VLOOKUP($BJ$11,MAPPING!$H$3:$J$131,3,0),'CFBG New Line Form'!$G$7:$EQ$7,0)),"")=0,"",IFERROR(INDEX('CFBG New Line Form'!$G$9:$EQ$105,MATCH(B23,'CFBG New Line Form'!$B$9:$B$105,0),MATCH(VLOOKUP($BJ$11,MAPPING!$H$3:$J$131,3,0),'CFBG New Line Form'!$G$7:$EQ$7,0)),""))</f>
        <v/>
      </c>
      <c r="BK23" s="84" t="str">
        <f>IF(IFERROR(INDEX('CFBG New Line Form'!$G$9:$EQ$105,MATCH(B23,'CFBG New Line Form'!$B$9:$B$105,0),MATCH(VLOOKUP($BK$11,MAPPING!$H$3:$J$131,3,0),'CFBG New Line Form'!$G$7:$EQ$7,0)),"")=0,"",IFERROR(INDEX('CFBG New Line Form'!$G$9:$EQ$105,MATCH(B23,'CFBG New Line Form'!$B$9:$B$105,0),MATCH(VLOOKUP($BK$11,MAPPING!$H$3:$J$131,3,0),'CFBG New Line Form'!$G$7:$EQ$7,0)),""))</f>
        <v/>
      </c>
      <c r="BL23" s="84" t="str">
        <f>IF(IFERROR(INDEX('CFBG New Line Form'!$G$9:$EQ$105,MATCH(B23,'CFBG New Line Form'!$B$9:$B$105,0),MATCH(VLOOKUP($BL$11,MAPPING!$H$3:$J$131,3,0),'CFBG New Line Form'!$G$7:$EQ$7,0)),"")=0,"",IFERROR(INDEX('CFBG New Line Form'!$G$9:$EQ$105,MATCH(B23,'CFBG New Line Form'!$B$9:$B$105,0),MATCH(VLOOKUP($BL$11,MAPPING!$H$3:$J$131,3,0),'CFBG New Line Form'!$G$7:$EQ$7,0)),""))</f>
        <v/>
      </c>
      <c r="BM23" s="84" t="str">
        <f>IF(IFERROR(INDEX('CFBG New Line Form'!$G$9:$EQ$105,MATCH(B23,'CFBG New Line Form'!$B$9:$B$105,0),MATCH(VLOOKUP($BM$11,MAPPING!$H$3:$J$131,3,0),'CFBG New Line Form'!$G$7:$EQ$7,0)),"")=0,"",IFERROR(INDEX('CFBG New Line Form'!$G$9:$EQ$105,MATCH(B23,'CFBG New Line Form'!$B$9:$B$105,0),MATCH(VLOOKUP($BM$11,MAPPING!$H$3:$J$131,3,0),'CFBG New Line Form'!$G$7:$EQ$7,0)),""))</f>
        <v/>
      </c>
      <c r="BN23" s="84" t="str">
        <f>IF(IFERROR(INDEX('CFBG New Line Form'!$G$9:$EQ$105,MATCH(B23,'CFBG New Line Form'!$B$9:$B$105,0),MATCH(VLOOKUP($BN$11,MAPPING!$H$3:$J$131,3,0),'CFBG New Line Form'!$G$7:$EQ$7,0)),"")=0,"",IFERROR(INDEX('CFBG New Line Form'!$G$9:$EQ$105,MATCH(B23,'CFBG New Line Form'!$B$9:$B$105,0),MATCH(VLOOKUP($BN$11,MAPPING!$H$3:$J$131,3,0),'CFBG New Line Form'!$G$7:$EQ$7,0)),""))</f>
        <v/>
      </c>
      <c r="BO23" s="84" t="str">
        <f>IF(IFERROR(INDEX('CFBG New Line Form'!$G$9:$EQ$105,MATCH(B23,'CFBG New Line Form'!$B$9:$B$105,0),MATCH(VLOOKUP($BO$11,MAPPING!$H$3:$J$131,3,0),'CFBG New Line Form'!$G$7:$EQ$7,0)),"")=0,"",IFERROR(INDEX('CFBG New Line Form'!$G$9:$EQ$105,MATCH(B23,'CFBG New Line Form'!$B$9:$B$105,0),MATCH(VLOOKUP($BO$11,MAPPING!$H$3:$J$131,3,0),'CFBG New Line Form'!$G$7:$EQ$7,0)),""))</f>
        <v/>
      </c>
      <c r="BP23" s="84" t="str">
        <f>IF(IFERROR(INDEX('CFBG New Line Form'!$G$9:$EQ$105,MATCH(B23,'CFBG New Line Form'!$B$9:$B$105,0),MATCH(VLOOKUP($BP$11,MAPPING!$H$3:$J$131,3,0),'CFBG New Line Form'!$G$7:$EQ$7,0)),"")=0,"",IFERROR(INDEX('CFBG New Line Form'!$G$9:$EQ$105,MATCH(B23,'CFBG New Line Form'!$B$9:$B$105,0),MATCH(VLOOKUP($BP$11,MAPPING!$H$3:$J$131,3,0),'CFBG New Line Form'!$G$7:$EQ$7,0)),""))</f>
        <v/>
      </c>
      <c r="BQ23" s="84" t="str">
        <f>IF(IFERROR(INDEX('CFBG New Line Form'!$G$9:$EQ$105,MATCH(B23,'CFBG New Line Form'!$B$9:$B$105,0),MATCH(VLOOKUP($BQ$11,MAPPING!$H$3:$J$131,3,0),'CFBG New Line Form'!$G$7:$EQ$7,0)),"")=0,"",IFERROR(INDEX('CFBG New Line Form'!$G$9:$EQ$105,MATCH(B23,'CFBG New Line Form'!$B$9:$B$105,0),MATCH(VLOOKUP($BQ$11,MAPPING!$H$3:$J$131,3,0),'CFBG New Line Form'!$G$7:$EQ$7,0)),""))</f>
        <v/>
      </c>
      <c r="BR23" s="84" t="str">
        <f>IF(IFERROR(INDEX('CFBG New Line Form'!$G$9:$EQ$105,MATCH(B23,'CFBG New Line Form'!$B$9:$B$105,0),MATCH(VLOOKUP($BR$11,MAPPING!$H$3:$J$131,3,0),'CFBG New Line Form'!$G$7:$EQ$7,0)),"")=0,"",IFERROR(INDEX('CFBG New Line Form'!$G$9:$EQ$105,MATCH(B23,'CFBG New Line Form'!$B$9:$B$105,0),MATCH(VLOOKUP($BR$11,MAPPING!$H$3:$J$131,3,0),'CFBG New Line Form'!$G$7:$EQ$7,0)),""))</f>
        <v/>
      </c>
      <c r="BS23" s="84" t="str">
        <f>IF(IFERROR(INDEX('CFBG New Line Form'!$G$9:$EQ$105,MATCH(B23,'CFBG New Line Form'!$B$9:$B$105,0),MATCH(VLOOKUP($BS$11,MAPPING!$H$3:$J$131,3,0),'CFBG New Line Form'!$G$7:$EQ$7,0)),"")=0,"",IFERROR(INDEX('CFBG New Line Form'!$G$9:$EQ$105,MATCH(B23,'CFBG New Line Form'!$B$9:$B$105,0),MATCH(VLOOKUP($BS$11,MAPPING!$H$3:$J$131,3,0),'CFBG New Line Form'!$G$7:$EQ$7,0)),""))</f>
        <v/>
      </c>
      <c r="BT23" s="84" t="str">
        <f>IF(IFERROR(INDEX('CFBG New Line Form'!$G$9:$EQ$105,MATCH(B23,'CFBG New Line Form'!$B$9:$B$105,0),MATCH(VLOOKUP($BT$11,MAPPING!$H$3:$J$131,3,0),'CFBG New Line Form'!$G$7:$EQ$7,0)),"")=0,"",IFERROR(INDEX('CFBG New Line Form'!$G$9:$EQ$105,MATCH(B23,'CFBG New Line Form'!$B$9:$B$105,0),MATCH(VLOOKUP($BT$11,MAPPING!$H$3:$J$131,3,0),'CFBG New Line Form'!$G$7:$EQ$7,0)),""))</f>
        <v/>
      </c>
      <c r="BU23" s="84" t="str">
        <f>IF(IFERROR(INDEX('CFBG New Line Form'!$G$9:$EQ$105,MATCH(B23,'CFBG New Line Form'!$B$9:$B$105,0),MATCH(VLOOKUP($BU$11,MAPPING!$H$3:$J$131,3,0),'CFBG New Line Form'!$G$7:$EQ$7,0)),"")=0,"",IFERROR(INDEX('CFBG New Line Form'!$G$9:$EQ$105,MATCH(B23,'CFBG New Line Form'!$B$9:$B$105,0),MATCH(VLOOKUP($BU$11,MAPPING!$H$3:$J$131,3,0),'CFBG New Line Form'!$G$7:$EQ$7,0)),""))</f>
        <v/>
      </c>
      <c r="BV23" s="84" t="str">
        <f>IF(IFERROR(INDEX('CFBG New Line Form'!$G$9:$EQ$105,MATCH(B23,'CFBG New Line Form'!$B$9:$B$105,0),MATCH(VLOOKUP($BV$11,MAPPING!$H$3:$J$131,3,0),'CFBG New Line Form'!$G$7:$EQ$7,0)),"")=0,"",IFERROR(INDEX('CFBG New Line Form'!$G$9:$EQ$105,MATCH(B23,'CFBG New Line Form'!$B$9:$B$105,0),MATCH(VLOOKUP($BV$11,MAPPING!$H$3:$J$131,3,0),'CFBG New Line Form'!$G$7:$EQ$7,0)),""))</f>
        <v/>
      </c>
      <c r="BW23" s="84" t="str">
        <f>IF(IFERROR(INDEX('CFBG New Line Form'!$G$9:$EQ$105,MATCH(B23,'CFBG New Line Form'!$B$9:$B$105,0),MATCH(VLOOKUP($BW$11,MAPPING!$H$3:$J$131,3,0),'CFBG New Line Form'!$G$7:$EQ$7,0)),"")=0,"",IFERROR(INDEX('CFBG New Line Form'!$G$9:$EQ$105,MATCH(B23,'CFBG New Line Form'!$B$9:$B$105,0),MATCH(VLOOKUP($BW$11,MAPPING!$H$3:$J$131,3,0),'CFBG New Line Form'!$G$7:$EQ$7,0)),""))</f>
        <v/>
      </c>
      <c r="BX23" s="84" t="str">
        <f>IF(IFERROR(INDEX('CFBG New Line Form'!$G$9:$EQ$105,MATCH(B23,'CFBG New Line Form'!$B$9:$B$105,0),MATCH(VLOOKUP($BX$11,MAPPING!$H$3:$J$131,3,0),'CFBG New Line Form'!$G$7:$EQ$7,0)),"")=0,"",IFERROR(INDEX('CFBG New Line Form'!$G$9:$EQ$105,MATCH(B23,'CFBG New Line Form'!$B$9:$B$105,0),MATCH(VLOOKUP($BX$11,MAPPING!$H$3:$J$131,3,0),'CFBG New Line Form'!$G$7:$EQ$7,0)),""))</f>
        <v/>
      </c>
      <c r="BY23" s="84" t="str">
        <f>IF(IFERROR(INDEX('CFBG New Line Form'!$G$9:$EQ$105,MATCH(B23,'CFBG New Line Form'!$B$9:$B$105,0),MATCH(VLOOKUP($BY$11,MAPPING!$H$3:$J$131,3,0),'CFBG New Line Form'!$G$7:$EQ$7,0)),"")=0,"",IFERROR(INDEX('CFBG New Line Form'!$G$9:$EQ$105,MATCH(B23,'CFBG New Line Form'!$B$9:$B$105,0),MATCH(VLOOKUP($BY$11,MAPPING!$H$3:$J$131,3,0),'CFBG New Line Form'!$G$7:$EQ$7,0)),""))</f>
        <v/>
      </c>
      <c r="BZ23" s="84" t="str">
        <f>IF(IFERROR(INDEX('CFBG New Line Form'!$G$9:$EQ$105,MATCH(B23,'CFBG New Line Form'!$B$9:$B$105,0),MATCH(VLOOKUP($BZ$11,MAPPING!$H$3:$J$131,3,0),'CFBG New Line Form'!$G$7:$EQ$7,0)),"")=0,"",IFERROR(INDEX('CFBG New Line Form'!$G$9:$EQ$105,MATCH(B23,'CFBG New Line Form'!$B$9:$B$105,0),MATCH(VLOOKUP($BZ$11,MAPPING!$H$3:$J$131,3,0),'CFBG New Line Form'!$G$7:$EQ$7,0)),""))</f>
        <v/>
      </c>
      <c r="CA23" s="84" t="str">
        <f>IF(IFERROR(INDEX('CFBG New Line Form'!$G$9:$EQ$105,MATCH(B23,'CFBG New Line Form'!$B$9:$B$105,0),MATCH(VLOOKUP($CA$11,MAPPING!$H$3:$J$131,3,0),'CFBG New Line Form'!$G$7:$EQ$7,0)),"")=0,"",IFERROR(INDEX('CFBG New Line Form'!$G$9:$EQ$105,MATCH(B23,'CFBG New Line Form'!$B$9:$B$105,0),MATCH(VLOOKUP($CA$11,MAPPING!$H$3:$J$131,3,0),'CFBG New Line Form'!$G$7:$EQ$7,0)),""))</f>
        <v/>
      </c>
      <c r="CB23" s="84" t="str">
        <f>IF(IFERROR(INDEX('CFBG New Line Form'!$G$9:$EQ$105,MATCH(B23,'CFBG New Line Form'!$B$9:$B$105,0),MATCH(VLOOKUP($CB$11,MAPPING!$H$3:$J$131,3,0),'CFBG New Line Form'!$G$7:$EQ$7,0)),"")=0,"",IFERROR(INDEX('CFBG New Line Form'!$G$9:$EQ$105,MATCH(B23,'CFBG New Line Form'!$B$9:$B$105,0),MATCH(VLOOKUP($CB$11,MAPPING!$H$3:$J$131,3,0),'CFBG New Line Form'!$G$7:$EQ$7,0)),""))</f>
        <v/>
      </c>
      <c r="CC23" s="84" t="str">
        <f>IF(IFERROR(INDEX('CFBG New Line Form'!$G$9:$EQ$105,MATCH(B23,'CFBG New Line Form'!$B$9:$B$105,0),MATCH(VLOOKUP($CC$11,MAPPING!$H$3:$J$131,3,0),'CFBG New Line Form'!$G$7:$EQ$7,0)),"")=0,"",IFERROR(INDEX('CFBG New Line Form'!$G$9:$EQ$105,MATCH(B23,'CFBG New Line Form'!$B$9:$B$105,0),MATCH(VLOOKUP($CC$11,MAPPING!$H$3:$J$131,3,0),'CFBG New Line Form'!$G$7:$EQ$7,0)),""))</f>
        <v/>
      </c>
      <c r="CD23" s="84" t="str">
        <f>IF(IFERROR(INDEX('CFBG New Line Form'!$G$9:$EQ$105,MATCH(B23,'CFBG New Line Form'!$B$9:$B$105,0),MATCH(VLOOKUP($CD$11,MAPPING!$H$3:$J$131,3,0),'CFBG New Line Form'!$G$7:$EQ$7,0)),"")=0,"",IFERROR(INDEX('CFBG New Line Form'!$G$9:$EQ$105,MATCH(B23,'CFBG New Line Form'!$B$9:$B$105,0),MATCH(VLOOKUP($CD$11,MAPPING!$H$3:$J$131,3,0),'CFBG New Line Form'!$G$7:$EQ$7,0)),""))</f>
        <v/>
      </c>
      <c r="CE23" s="84" t="str">
        <f>IF(IFERROR(INDEX('CFBG New Line Form'!$G$9:$EQ$105,MATCH(B23,'CFBG New Line Form'!$B$9:$B$105,0),MATCH(VLOOKUP($CE$11,MAPPING!$H$3:$J$131,3,0),'CFBG New Line Form'!$G$7:$EQ$7,0)),"")=0,"",IFERROR(INDEX('CFBG New Line Form'!$G$9:$EQ$105,MATCH(B23,'CFBG New Line Form'!$B$9:$B$105,0),MATCH(VLOOKUP($CE$11,MAPPING!$H$3:$J$131,3,0),'CFBG New Line Form'!$G$7:$EQ$7,0)),""))</f>
        <v/>
      </c>
      <c r="CF23" s="84" t="str">
        <f>IF(IFERROR(INDEX('CFBG New Line Form'!$G$9:$EQ$105,MATCH(B23,'CFBG New Line Form'!$B$9:$B$105,0),MATCH(VLOOKUP($CF$11,MAPPING!$H$3:$J$131,3,0),'CFBG New Line Form'!$G$7:$EQ$7,0)),"")=0,"",IFERROR(INDEX('CFBG New Line Form'!$G$9:$EQ$105,MATCH(B23,'CFBG New Line Form'!$B$9:$B$105,0),MATCH(VLOOKUP($CF$11,MAPPING!$H$3:$J$131,3,0),'CFBG New Line Form'!$G$7:$EQ$7,0)),""))</f>
        <v/>
      </c>
      <c r="CG23" s="84" t="str">
        <f>IF(IFERROR(INDEX('CFBG New Line Form'!$G$9:$EQ$105,MATCH(B23,'CFBG New Line Form'!$B$9:$B$105,0),MATCH(VLOOKUP($CG$11,MAPPING!$H$3:$J$131,3,0),'CFBG New Line Form'!$G$7:$EQ$7,0)),"")=0,"",IFERROR(INDEX('CFBG New Line Form'!$G$9:$EQ$105,MATCH(B23,'CFBG New Line Form'!$B$9:$B$105,0),MATCH(VLOOKUP($CG$11,MAPPING!$H$3:$J$131,3,0),'CFBG New Line Form'!$G$7:$EQ$7,0)),""))</f>
        <v/>
      </c>
      <c r="CH23" s="84" t="str">
        <f>IF(IFERROR(INDEX('CFBG New Line Form'!$G$9:$EQ$105,MATCH(B23,'CFBG New Line Form'!$B$9:$B$105,0),MATCH(VLOOKUP($CH$11,MAPPING!$H$3:$J$131,3,0),'CFBG New Line Form'!$G$7:$EQ$7,0)),"")=0,"",IFERROR(INDEX('CFBG New Line Form'!$G$9:$EQ$105,MATCH(B23,'CFBG New Line Form'!$B$9:$B$105,0),MATCH(VLOOKUP($CH$11,MAPPING!$H$3:$J$131,3,0),'CFBG New Line Form'!$G$7:$EQ$7,0)),""))</f>
        <v/>
      </c>
      <c r="CI23" s="84" t="str">
        <f>IF(IFERROR(INDEX('CFBG New Line Form'!$G$9:$EQ$105,MATCH(B23,'CFBG New Line Form'!$B$9:$B$105,0),MATCH(VLOOKUP($CI$11,MAPPING!$H$3:$J$131,3,0),'CFBG New Line Form'!$G$7:$EQ$7,0)),"")=0,"",IFERROR(INDEX('CFBG New Line Form'!$G$9:$EQ$105,MATCH(B23,'CFBG New Line Form'!$B$9:$B$105,0),MATCH(VLOOKUP($CI$11,MAPPING!$H$3:$J$131,3,0),'CFBG New Line Form'!$G$7:$EQ$7,0)),""))</f>
        <v/>
      </c>
      <c r="CJ23" s="84" t="str">
        <f>IF(IFERROR(INDEX('CFBG New Line Form'!$G$9:$EQ$105,MATCH(B23,'CFBG New Line Form'!$B$9:$B$105,0),MATCH(VLOOKUP($CJ$11,MAPPING!$H$3:$J$131,3,0),'CFBG New Line Form'!$G$7:$EQ$7,0)),"")=0,"",IFERROR(INDEX('CFBG New Line Form'!$G$9:$EQ$105,MATCH(B23,'CFBG New Line Form'!$B$9:$B$105,0),MATCH(VLOOKUP($CJ$11,MAPPING!$H$3:$J$131,3,0),'CFBG New Line Form'!$G$7:$EQ$7,0)),""))</f>
        <v/>
      </c>
      <c r="CK23" s="84" t="str">
        <f>IF(IFERROR(INDEX('CFBG New Line Form'!$G$9:$EQ$105,MATCH(B23,'CFBG New Line Form'!$B$9:$B$105,0),MATCH(VLOOKUP($CK$11,MAPPING!$H$3:$J$131,3,0),'CFBG New Line Form'!$G$7:$EQ$7,0)),"")=0,"",IFERROR(INDEX('CFBG New Line Form'!$G$9:$EQ$105,MATCH(B23,'CFBG New Line Form'!$B$9:$B$105,0),MATCH(VLOOKUP($CK$11,MAPPING!$H$3:$J$131,3,0),'CFBG New Line Form'!$G$7:$EQ$7,0)),""))</f>
        <v/>
      </c>
      <c r="CL23" s="84" t="str">
        <f>IF(IFERROR(INDEX('CFBG New Line Form'!$G$9:$EQ$105,MATCH(B23,'CFBG New Line Form'!$B$9:$B$105,0),MATCH(VLOOKUP($CL$11,MAPPING!$H$3:$J$131,3,0),'CFBG New Line Form'!$G$7:$EQ$7,0)),"")=0,"",IFERROR(INDEX('CFBG New Line Form'!$G$9:$EQ$105,MATCH(B23,'CFBG New Line Form'!$B$9:$B$105,0),MATCH(VLOOKUP($CL$11,MAPPING!$H$3:$J$131,3,0),'CFBG New Line Form'!$G$7:$EQ$7,0)),""))</f>
        <v/>
      </c>
      <c r="CM23" s="84" t="str">
        <f>IF(IFERROR(INDEX('CFBG New Line Form'!$G$9:$EQ$105,MATCH(B23,'CFBG New Line Form'!$B$9:$B$105,0),MATCH(VLOOKUP($CM$11,MAPPING!$H$3:$J$131,3,0),'CFBG New Line Form'!$G$7:$EQ$7,0)),"")=0,"",IFERROR(INDEX('CFBG New Line Form'!$G$9:$EQ$105,MATCH(B23,'CFBG New Line Form'!$B$9:$B$105,0),MATCH(VLOOKUP($CM$11,MAPPING!$H$3:$J$131,3,0),'CFBG New Line Form'!$G$7:$EQ$7,0)),""))</f>
        <v/>
      </c>
      <c r="CN23" s="84" t="str">
        <f>IF(IFERROR(INDEX('CFBG New Line Form'!$G$9:$EQ$105,MATCH(B23,'CFBG New Line Form'!$B$9:$B$105,0),MATCH(VLOOKUP($CN$11,MAPPING!$H$3:$J$131,3,0),'CFBG New Line Form'!$G$7:$EQ$7,0)),"")=0,"",IFERROR(INDEX('CFBG New Line Form'!$G$9:$EQ$105,MATCH(B23,'CFBG New Line Form'!$B$9:$B$105,0),MATCH(VLOOKUP($CN$11,MAPPING!$H$3:$J$131,3,0),'CFBG New Line Form'!$G$7:$EQ$7,0)),""))</f>
        <v/>
      </c>
      <c r="CO23" s="84" t="str">
        <f>IF(IFERROR(INDEX('CFBG New Line Form'!$G$9:$EQ$105,MATCH(B23,'CFBG New Line Form'!$B$9:$B$105,0),MATCH(VLOOKUP($CO$11,MAPPING!$H$3:$J$131,3,0),'CFBG New Line Form'!$G$7:$EQ$7,0)),"")=0,"",IFERROR(INDEX('CFBG New Line Form'!$G$9:$EQ$105,MATCH(B23,'CFBG New Line Form'!$B$9:$B$105,0),MATCH(VLOOKUP($CO$11,MAPPING!$H$3:$J$131,3,0),'CFBG New Line Form'!$G$7:$EQ$7,0)),""))</f>
        <v/>
      </c>
      <c r="CP23" s="84" t="str">
        <f>IF(IFERROR(INDEX('CFBG New Line Form'!$G$9:$EQ$105,MATCH(B23,'CFBG New Line Form'!$B$9:$B$105,0),MATCH(VLOOKUP($CP$11,MAPPING!$H$3:$J$131,3,0),'CFBG New Line Form'!$G$7:$EQ$7,0)),"")=0,"",IFERROR(INDEX('CFBG New Line Form'!$G$9:$EQ$105,MATCH(B23,'CFBG New Line Form'!$B$9:$B$105,0),MATCH(VLOOKUP($CP$11,MAPPING!$H$3:$J$131,3,0),'CFBG New Line Form'!$G$7:$EQ$7,0)),""))</f>
        <v/>
      </c>
      <c r="CQ23" s="84" t="str">
        <f>IF(IFERROR(INDEX('CFBG New Line Form'!$G$9:$EQ$105,MATCH(B23,'CFBG New Line Form'!$B$9:$B$105,0),MATCH(VLOOKUP($CQ$11,MAPPING!$H$3:$J$131,3,0),'CFBG New Line Form'!$G$7:$EQ$7,0)),"")=0,"",IFERROR(INDEX('CFBG New Line Form'!$G$9:$EQ$105,MATCH(B23,'CFBG New Line Form'!$B$9:$B$105,0),MATCH(VLOOKUP($CQ$11,MAPPING!$H$3:$J$131,3,0),'CFBG New Line Form'!$G$7:$EQ$7,0)),""))</f>
        <v/>
      </c>
      <c r="CR23" s="84"/>
      <c r="CS23" s="84"/>
      <c r="CT23" s="84"/>
    </row>
    <row r="24" spans="1:98" s="55" customFormat="1">
      <c r="A24" s="84" t="str">
        <f>IF(
IFERROR(INDEX('CFBG New Line Form'!$G$9:$EQ$105,MATCH(B24,'CFBG New Line Form'!$B$9:$B$105,0),MATCH(VLOOKUP($A$11,MAPPING!$H$3:$J$131,3,0),'CFBG New Line Form'!$G$7:$EQ$7,0)),"")=0,"", IFERROR(INDEX('CFBG New Line Form'!$G$9:$EQ$105,MATCH(B24,'CFBG New Line Form'!$B$9:$B$105,0),MATCH(VLOOKUP($A$11,MAPPING!$H$3:$J$131,3,0),'CFBG New Line Form'!$G$7:$EQ$7,0)),""))</f>
        <v/>
      </c>
      <c r="B24" s="84"/>
      <c r="C24" s="84" t="str">
        <f>IF(
IFERROR(INDEX('CFBG New Line Form'!$G$9:$EQ$105,MATCH(B24,'CFBG New Line Form'!$B$9:$B$105,0),MATCH(VLOOKUP($C$11,MAPPING!$H$3:$J$131,3,0),'CFBG New Line Form'!$G$7:$EQ$7,0)),"")=0,"", IFERROR(INDEX('CFBG New Line Form'!$G$9:$EQ$105,MATCH(B24,'CFBG New Line Form'!$B$9:$B$105,0),MATCH(VLOOKUP($C$11,MAPPING!$H$3:$J$131,3,0),'CFBG New Line Form'!$G$7:$EQ$7,0)),""))</f>
        <v/>
      </c>
      <c r="D24" s="84" t="str">
        <f>IF(
IFERROR(INDEX('CFBG New Line Form'!$G$9:$EQ$105,MATCH(B24,'CFBG New Line Form'!$B$9:$B$105,0),MATCH(VLOOKUP($D$11,MAPPING!$H$3:$J$131,3,0),'CFBG New Line Form'!$G$7:$EQ$7,0)),"")=0,"", IFERROR(INDEX('CFBG New Line Form'!$G$9:$EQ$105,MATCH(B24,'CFBG New Line Form'!$B$9:$B$105,0),MATCH(VLOOKUP($D$11,MAPPING!$H$3:$J$131,3,0),'CFBG New Line Form'!$G$7:$EQ$7,0)),""))</f>
        <v/>
      </c>
      <c r="E24" s="84" t="str">
        <f>IF(IFERROR(INDEX('CFBG New Line Form'!$G$9:$EQ$105,MATCH(B24,'CFBG New Line Form'!$B$9:$B$105,0),MATCH(VLOOKUP($E$11,MAPPING!$H$3:$J$131,3,0),'CFBG New Line Form'!$G$7:$EQ$7,0)),"")=0,"",IFERROR(INDEX('CFBG New Line Form'!$G$9:$EQ$105,MATCH(B24,'CFBG New Line Form'!$B$9:$B$105,0),MATCH(VLOOKUP($E$11,MAPPING!$H$3:$J$131,3,0),'CFBG New Line Form'!$G$7:$EQ$7,0)),""))</f>
        <v/>
      </c>
      <c r="F24" s="84" t="str">
        <f>IF(IFERROR(INDEX('CFBG New Line Form'!$G$9:$EQ$105,MATCH(B24,'CFBG New Line Form'!$B$9:$B$105,0),MATCH(VLOOKUP($F$11,MAPPING!$H$3:$J$131,3,0),'CFBG New Line Form'!$G$7:$EQ$7,0)),"")=0,"",IFERROR(INDEX('CFBG New Line Form'!$G$9:$EQ$105,MATCH(B24,'CFBG New Line Form'!$B$9:$B$105,0),MATCH(VLOOKUP($F$11,MAPPING!$H$3:$J$131,3,0),'CFBG New Line Form'!$G$7:$EQ$7,0)),""))</f>
        <v/>
      </c>
      <c r="G24" s="130" t="str">
        <f>IF(IFERROR(INDEX('CFBG New Line Form'!$G$9:$EQ$105,MATCH(B24,'CFBG New Line Form'!$B$9:$B$105,0),MATCH(VLOOKUP($G$11,MAPPING!$H$3:$J$131,3,0),'CFBG New Line Form'!$G$7:$EQ$7,0)),"")=0,"",IFERROR(INDEX('CFBG New Line Form'!$G$9:$EQ$105,MATCH(B24,'CFBG New Line Form'!$B$9:$B$105,0),MATCH(VLOOKUP($G$11,MAPPING!$H$3:$J$131,3,0),'CFBG New Line Form'!$G$7:$EQ$7,0)),""))</f>
        <v/>
      </c>
      <c r="H24" s="160" t="str">
        <f>IF(IFERROR(INDEX('CFBG New Line Form'!$G$9:$EQ$105,MATCH(B24,'CFBG New Line Form'!$B$9:$B$105,0),MATCH(VLOOKUP($H$11,MAPPING!$H$3:$J$131,3,0),'CFBG New Line Form'!$G$7:$EQ$7,0)),"")=0,"",IFERROR(INDEX('CFBG New Line Form'!$G$9:$EQ$105,MATCH(B24,'CFBG New Line Form'!$B$9:$B$105,0),MATCH(VLOOKUP($H$11,MAPPING!$H$3:$J$131,3,0),'CFBG New Line Form'!$G$7:$EQ$7,0)),""))</f>
        <v/>
      </c>
      <c r="I24" s="161" t="str">
        <f>IF(IFERROR(INDEX('CFBG New Line Form'!$G$9:$EQ$105,MATCH(B24,'CFBG New Line Form'!$B$9:$B$105,0),MATCH(VLOOKUP($I$11,MAPPING!$H$3:$J$131,3,0),'CFBG New Line Form'!$G$7:$EQ$7,0)),"")=0,"",IFERROR(INDEX('CFBG New Line Form'!$G$9:$EQ$105,MATCH(B24,'CFBG New Line Form'!$B$9:$B$105,0),MATCH(VLOOKUP($I$11,MAPPING!$H$3:$J$131,3,0),'CFBG New Line Form'!$G$7:$EQ$7,0)),""))</f>
        <v/>
      </c>
      <c r="J24" s="84" t="str">
        <f>IF(IFERROR(INDEX('CFBG New Line Form'!$G$9:$EQ$105,MATCH(B24,'CFBG New Line Form'!$B$9:$B$105,0),MATCH(VLOOKUP($J$11,MAPPING!$H$3:$J$131,3,0),'CFBG New Line Form'!$G$7:$EQ$7,0)),"")=0,"",IFERROR(INDEX('CFBG New Line Form'!$G$9:$EQ$105,MATCH(B24,'CFBG New Line Form'!$B$9:$B$105,0),MATCH(VLOOKUP($J$11,MAPPING!$H$3:$J$131,3,0),'CFBG New Line Form'!$G$7:$EQ$7,0)),""))</f>
        <v/>
      </c>
      <c r="K24" s="84" t="e">
        <v>#N/A</v>
      </c>
      <c r="L24" s="84" t="e">
        <v>#N/A</v>
      </c>
      <c r="M24" s="84" t="e">
        <v>#N/A</v>
      </c>
      <c r="N24" s="84" t="e">
        <v>#N/A</v>
      </c>
      <c r="O24" s="84" t="e">
        <v>#N/A</v>
      </c>
      <c r="P24" s="84" t="e">
        <v>#N/A</v>
      </c>
      <c r="Q24" s="84" t="e">
        <v>#N/A</v>
      </c>
      <c r="R24" s="162" t="str">
        <f>IF(IFERROR(INDEX('CFBG New Line Form'!$G$9:$EQ$105,MATCH(B24,'CFBG New Line Form'!$B$9:$B$105,0),MATCH(VLOOKUP($R$11,MAPPING!$H$3:$J$131,3,0),'CFBG New Line Form'!$G$7:$EQ$7,0)),"")=0,"",IFERROR(INDEX('CFBG New Line Form'!$G$9:$EQ$105,MATCH(B24,'CFBG New Line Form'!$B$9:$B$105,0),MATCH(VLOOKUP($R$11,MAPPING!$H$3:$J$131,3,0),'CFBG New Line Form'!$G$7:$EQ$7,0)),""))</f>
        <v/>
      </c>
      <c r="S24" s="84" t="str">
        <f>IF(IFERROR(INDEX('CFBG New Line Form'!$G$9:$EQ$105,MATCH(B24,'CFBG New Line Form'!$B$9:$B$105,0),MATCH(VLOOKUP($S$11,MAPPING!$H$3:$J$131,3,0),'CFBG New Line Form'!$G$7:$EQ$7,0)),"")=0,"",IFERROR(INDEX('CFBG New Line Form'!$G$9:$EQ$105,MATCH(B24,'CFBG New Line Form'!$B$9:$B$105,0),MATCH(VLOOKUP($S$11,MAPPING!$H$3:$J$131,3,0),'CFBG New Line Form'!$G$7:$EQ$7,0)),""))</f>
        <v/>
      </c>
      <c r="T24" s="84" t="e">
        <v>#N/A</v>
      </c>
      <c r="U24" s="84" t="e">
        <v>#N/A</v>
      </c>
      <c r="V24" s="84" t="e">
        <v>#N/A</v>
      </c>
      <c r="W24" s="84" t="e">
        <v>#N/A</v>
      </c>
      <c r="X24" s="84" t="e">
        <v>#N/A</v>
      </c>
      <c r="Y24" s="84" t="e">
        <v>#N/A</v>
      </c>
      <c r="Z24" s="84" t="e">
        <v>#N/A</v>
      </c>
      <c r="AA24" s="84" t="e">
        <v>#N/A</v>
      </c>
      <c r="AB24" s="84" t="e">
        <v>#N/A</v>
      </c>
      <c r="AC24" s="84" t="e">
        <v>#N/A</v>
      </c>
      <c r="AD24" s="84" t="e">
        <v>#N/A</v>
      </c>
      <c r="AE24" s="160" t="str">
        <f>IF(IFERROR(INDEX('CFBG New Line Form'!$G$9:$EQ$105,MATCH(B24,'CFBG New Line Form'!$B$9:$B$105,0),MATCH(VLOOKUP($AE$11,MAPPING!$H$3:$J$131,3,0),'CFBG New Line Form'!$G$7:$EQ$7,0)),"")=0,"",IFERROR(INDEX('CFBG New Line Form'!$G$9:$EQ$105,MATCH(B24,'CFBG New Line Form'!$B$9:$B$105,0),MATCH(VLOOKUP($AE$11,MAPPING!$H$3:$J$131,3,0),'CFBG New Line Form'!$G$7:$EQ$7,0)),""))</f>
        <v/>
      </c>
      <c r="AF24" s="84" t="e">
        <v>#N/A</v>
      </c>
      <c r="AG24" s="84" t="e">
        <v>#N/A</v>
      </c>
      <c r="AH24" s="84" t="str">
        <f>IF(IFERROR(INDEX('CFBG New Line Form'!$G$9:$EQ$105,MATCH(B24,'CFBG New Line Form'!$B$9:$B$105,0),MATCH(VLOOKUP($AH$11,MAPPING!$H$3:$J$131,3,0),'CFBG New Line Form'!$G$7:$EQ$7,0)),"")=0,"",IFERROR(INDEX('CFBG New Line Form'!$G$9:$EQ$105,MATCH(B24,'CFBG New Line Form'!$B$9:$B$105,0),MATCH(VLOOKUP($AH$11,MAPPING!$H$3:$J$131,3,0),'CFBG New Line Form'!$G$7:$EQ$7,0)),""))</f>
        <v/>
      </c>
      <c r="AI24" s="84" t="str">
        <f>IF(IFERROR(INDEX('CFBG New Line Form'!$G$9:$EQ$105,MATCH(B24,'CFBG New Line Form'!$B$9:$B$105,0),MATCH(VLOOKUP($AI$11,MAPPING!$H$3:$J$131,3,0),'CFBG New Line Form'!$G$7:$EQ$7,0)),"")=0,"",IFERROR(INDEX('CFBG New Line Form'!$G$9:$EQ$105,MATCH(B24,'CFBG New Line Form'!$B$9:$B$105,0),MATCH(VLOOKUP($AI$11,MAPPING!$H$3:$J$131,3,0),'CFBG New Line Form'!$G$7:$EQ$7,0)),""))</f>
        <v/>
      </c>
      <c r="AJ24" s="84" t="str">
        <f>IF(IFERROR(INDEX('CFBG New Line Form'!$G$9:$EQ$105,MATCH(B24,'CFBG New Line Form'!$B$9:$B$105,0),MATCH(VLOOKUP($AJ$11,MAPPING!$H$3:$J$131,3,0),'CFBG New Line Form'!$G$7:$EQ$7,0)),"")=0,"",IFERROR(INDEX('CFBG New Line Form'!$G$9:$EQ$105,MATCH(B24,'CFBG New Line Form'!$B$9:$B$105,0),MATCH(VLOOKUP($AJ$11,MAPPING!$H$3:$J$131,3,0),'CFBG New Line Form'!$G$7:$EQ$7,0)),""))</f>
        <v/>
      </c>
      <c r="AK24" s="84" t="str">
        <f>IF(IFERROR(INDEX('CFBG New Line Form'!$G$9:$EQ$105,MATCH(B24,'CFBG New Line Form'!$B$9:$B$105,0),MATCH(VLOOKUP($AK$11,MAPPING!$H$3:$J$131,3,0),'CFBG New Line Form'!$G$7:$EQ$7,0)),"")=0,"",IFERROR(INDEX('CFBG New Line Form'!$G$9:$EQ$105,MATCH(B24,'CFBG New Line Form'!$B$9:$B$105,0),MATCH(VLOOKUP($AK$11,MAPPING!$H$3:$J$131,3,0),'CFBG New Line Form'!$G$7:$EQ$7,0)),""))</f>
        <v/>
      </c>
      <c r="AL24" s="84" t="str">
        <f>IF(IFERROR(INDEX('CFBG New Line Form'!$G$9:$EQ$105,MATCH(B24,'CFBG New Line Form'!$B$9:$B$105,0),MATCH(VLOOKUP($AL$11,MAPPING!$H$3:$J$131,3,0),'CFBG New Line Form'!$G$7:$EQ$7,0)),"")=0,"",IFERROR(INDEX('CFBG New Line Form'!$G$9:$EQ$105,MATCH(B24,'CFBG New Line Form'!$B$9:$B$105,0),MATCH(VLOOKUP($AL$11,MAPPING!$H$3:$J$131,3,0),'CFBG New Line Form'!$G$7:$EQ$7,0)),""))</f>
        <v/>
      </c>
      <c r="AM24" s="84" t="str">
        <f>IF(IFERROR(INDEX('CFBG New Line Form'!$G$9:$EQ$105,MATCH(B24,'CFBG New Line Form'!$B$9:$B$105,0),MATCH(VLOOKUP($AM$11,MAPPING!$H$3:$J$131,3,0),'CFBG New Line Form'!$G$7:$EQ$7,0)),"")=0,"",IFERROR(INDEX('CFBG New Line Form'!$G$9:$EQ$105,MATCH(B24,'CFBG New Line Form'!$B$9:$B$105,0),MATCH(VLOOKUP($AM$11,MAPPING!$H$3:$J$131,3,0),'CFBG New Line Form'!$G$7:$EQ$7,0)),""))</f>
        <v/>
      </c>
      <c r="AN24" s="84" t="str">
        <f>IF(IFERROR(INDEX('CFBG New Line Form'!$G$9:$EQ$105,MATCH(B24,'CFBG New Line Form'!$B$9:$B$105,0),MATCH(VLOOKUP($AN$11,MAPPING!$H$3:$J$131,3,0),'CFBG New Line Form'!$G$7:$EQ$7,0)),"")=0,"",IFERROR(INDEX('CFBG New Line Form'!$G$9:$EQ$105,MATCH(B24,'CFBG New Line Form'!$B$9:$B$105,0),MATCH(VLOOKUP($AN$11,MAPPING!$H$3:$J$131,3,0),'CFBG New Line Form'!$G$7:$EQ$7,0)),""))</f>
        <v/>
      </c>
      <c r="AO24" s="84" t="str">
        <f>IF(IFERROR(INDEX('CFBG New Line Form'!$G$9:$EQ$105,MATCH(B24,'CFBG New Line Form'!$B$9:$B$105,0),MATCH(VLOOKUP($AO$11,MAPPING!$H$3:$J$131,3,0),'CFBG New Line Form'!$G$7:$EQ$7,0)),"")=0,"",IFERROR(INDEX('CFBG New Line Form'!$G$9:$EQ$105,MATCH(B24,'CFBG New Line Form'!$B$9:$B$105,0),MATCH(VLOOKUP($AO$11,MAPPING!$H$3:$J$131,3,0),'CFBG New Line Form'!$G$7:$EQ$7,0)),""))</f>
        <v/>
      </c>
      <c r="AP24" s="84" t="str">
        <f>IF(IFERROR(INDEX('CFBG New Line Form'!$G$9:$EQ$105,MATCH(B24,'CFBG New Line Form'!$B$9:$B$105,0),MATCH(VLOOKUP($AP$11,MAPPING!$H$3:$J$131,3,0),'CFBG New Line Form'!$G$7:$EQ$7,0)),"")=0,"",IFERROR(INDEX('CFBG New Line Form'!$G$9:$EQ$105,MATCH(B24,'CFBG New Line Form'!$B$9:$B$105,0),MATCH(VLOOKUP($AP$11,MAPPING!$H$3:$J$131,3,0),'CFBG New Line Form'!$G$7:$EQ$7,0)),""))</f>
        <v/>
      </c>
      <c r="AQ24" s="84" t="str">
        <f>IF(IFERROR(INDEX('CFBG New Line Form'!$G$9:$EQ$105,MATCH(B24,'CFBG New Line Form'!$B$9:$B$105,0),MATCH(VLOOKUP($AQ$11,MAPPING!$H$3:$J$131,3,0),'CFBG New Line Form'!$G$7:$EQ$7,0)),"")=0,"",IFERROR(INDEX('CFBG New Line Form'!$G$9:$EQ$105,MATCH(B24,'CFBG New Line Form'!$B$9:$B$105,0),MATCH(VLOOKUP($AQ$11,MAPPING!$H$3:$J$131,3,0),'CFBG New Line Form'!$G$7:$EQ$7,0)),""))</f>
        <v/>
      </c>
      <c r="AR24" s="84" t="str">
        <f>IF(IFERROR(INDEX('CFBG New Line Form'!$G$9:$EQ$105,MATCH(B24,'CFBG New Line Form'!$B$9:$B$105,0),MATCH(VLOOKUP($AR$11,MAPPING!$H$3:$J$131,3,0),'CFBG New Line Form'!$G$7:$EQ$7,0)),"")=0,"",IFERROR(INDEX('CFBG New Line Form'!$G$9:$EQ$105,MATCH(B24,'CFBG New Line Form'!$B$9:$B$105,0),MATCH(VLOOKUP($AR$11,MAPPING!$H$3:$J$131,3,0),'CFBG New Line Form'!$G$7:$EQ$7,0)),""))</f>
        <v/>
      </c>
      <c r="AS24" s="84" t="str">
        <f>IF(IFERROR(INDEX('CFBG New Line Form'!$G$9:$EQ$105,MATCH(B24,'CFBG New Line Form'!$B$9:$B$105,0),MATCH(VLOOKUP($AS$11,MAPPING!$H$3:$J$131,3,0),'CFBG New Line Form'!$G$7:$EQ$7,0)),"")=0,"",IFERROR(INDEX('CFBG New Line Form'!$G$9:$EQ$105,MATCH(B24,'CFBG New Line Form'!$B$9:$B$105,0),MATCH(VLOOKUP($AS$11,MAPPING!$H$3:$J$131,3,0),'CFBG New Line Form'!$G$7:$EQ$7,0)),""))</f>
        <v/>
      </c>
      <c r="AT24" s="84" t="str">
        <f>IF(IFERROR(INDEX('CFBG New Line Form'!$G$9:$EQ$105,MATCH(B24,'CFBG New Line Form'!$B$9:$B$105,0),MATCH(VLOOKUP($AT$11,MAPPING!$H$3:$J$131,3,0),'CFBG New Line Form'!$G$7:$EQ$7,0)),"")=0,"",IFERROR(INDEX('CFBG New Line Form'!$G$9:$EQ$105,MATCH(B24,'CFBG New Line Form'!$B$9:$B$105,0),MATCH(VLOOKUP($AT$11,MAPPING!$H$3:$J$131,3,0),'CFBG New Line Form'!$G$7:$EQ$7,0)),""))</f>
        <v/>
      </c>
      <c r="AU24" s="84" t="str">
        <f>IF(IFERROR(INDEX('CFBG New Line Form'!$G$9:$EQ$105,MATCH(B24,'CFBG New Line Form'!$B$9:$B$105,0),MATCH(VLOOKUP($AU$11,MAPPING!$H$3:$J$131,3,0),'CFBG New Line Form'!$G$7:$EQ$7,0)),"")=0,"",IFERROR(INDEX('CFBG New Line Form'!$G$9:$EQ$105,MATCH(B24,'CFBG New Line Form'!$B$9:$B$105,0),MATCH(VLOOKUP($AU$11,MAPPING!$H$3:$J$131,3,0),'CFBG New Line Form'!$G$7:$EQ$7,0)),""))</f>
        <v/>
      </c>
      <c r="AV24" s="84" t="str">
        <f>IF(IFERROR(INDEX('CFBG New Line Form'!$G$9:$EQ$105,MATCH(B24,'CFBG New Line Form'!$B$9:$B$105,0),MATCH(VLOOKUP($AV$11,MAPPING!$H$3:$J$131,3,0),'CFBG New Line Form'!$G$7:$EQ$7,0)),"")=0,"",IFERROR(INDEX('CFBG New Line Form'!$G$9:$EQ$105,MATCH(B24,'CFBG New Line Form'!$B$9:$B$105,0),MATCH(VLOOKUP($AV$11,MAPPING!$H$3:$J$131,3,0),'CFBG New Line Form'!$G$7:$EQ$7,0)),""))</f>
        <v/>
      </c>
      <c r="AW24" s="84" t="str">
        <f>IF(IFERROR(INDEX('CFBG New Line Form'!$G$9:$EQ$105,MATCH(B24,'CFBG New Line Form'!$B$9:$B$105,0),MATCH(VLOOKUP($AW$11,MAPPING!$H$3:$J$131,3,0),'CFBG New Line Form'!$G$7:$EQ$7,0)),"")=0,"",IFERROR(INDEX('CFBG New Line Form'!$G$9:$EQ$105,MATCH(B24,'CFBG New Line Form'!$B$9:$B$105,0),MATCH(VLOOKUP($AW$11,MAPPING!$H$3:$J$131,3,0),'CFBG New Line Form'!$G$7:$EQ$7,0)),""))</f>
        <v/>
      </c>
      <c r="AX24" s="84" t="str">
        <f>IF(IFERROR(INDEX('CFBG New Line Form'!$G$9:$EQ$105,MATCH(B24,'CFBG New Line Form'!$B$9:$B$105,0),MATCH(VLOOKUP($AX$11,MAPPING!$H$3:$J$131,3,0),'CFBG New Line Form'!$G$7:$EQ$7,0)),"")=0,"",IFERROR(INDEX('CFBG New Line Form'!$G$9:$EQ$105,MATCH(B24,'CFBG New Line Form'!$B$9:$B$105,0),MATCH(VLOOKUP($AX$11,MAPPING!$H$3:$J$131,3,0),'CFBG New Line Form'!$G$7:$EQ$7,0)),""))</f>
        <v/>
      </c>
      <c r="AY24" s="84" t="str">
        <f>IF(IFERROR(INDEX('CFBG New Line Form'!$G$9:$EQ$105,MATCH(B24,'CFBG New Line Form'!$B$9:$B$105,0),MATCH(VLOOKUP($AY$11,MAPPING!$H$3:$J$131,3,0),'CFBG New Line Form'!$G$7:$EQ$7,0)),"")=0,"",IFERROR(INDEX('CFBG New Line Form'!$G$9:$EQ$105,MATCH(B24,'CFBG New Line Form'!$B$9:$B$105,0),MATCH(VLOOKUP($AY$11,MAPPING!$H$3:$J$131,3,0),'CFBG New Line Form'!$G$7:$EQ$7,0)),""))</f>
        <v/>
      </c>
      <c r="AZ24" s="84" t="str">
        <f>IF(IFERROR(INDEX('CFBG New Line Form'!$G$9:$EQ$105,MATCH(B24,'CFBG New Line Form'!$B$9:$B$105,0),MATCH(VLOOKUP($AZ$11,MAPPING!$H$3:$J$131,3,0),'CFBG New Line Form'!$G$7:$EQ$7,0)),"")=0,"",IFERROR(INDEX('CFBG New Line Form'!$G$9:$EQ$105,MATCH(B24,'CFBG New Line Form'!$B$9:$B$105,0),MATCH(VLOOKUP($AZ$11,MAPPING!$H$3:$J$131,3,0),'CFBG New Line Form'!$G$7:$EQ$7,0)),""))</f>
        <v/>
      </c>
      <c r="BA24" s="84" t="str">
        <f>IF(IFERROR(INDEX('CFBG New Line Form'!$G$9:$EQ$105,MATCH(B24,'CFBG New Line Form'!$B$9:$B$105,0),MATCH(VLOOKUP($BA$11,MAPPING!$H$3:$J$131,3,0),'CFBG New Line Form'!$G$7:$EQ$7,0)),"")=0,"",IFERROR(INDEX('CFBG New Line Form'!$G$9:$EQ$105,MATCH(B24,'CFBG New Line Form'!$B$9:$B$105,0),MATCH(VLOOKUP($BA$11,MAPPING!$H$3:$J$131,3,0),'CFBG New Line Form'!$G$7:$EQ$7,0)),""))</f>
        <v/>
      </c>
      <c r="BB24" s="84" t="str">
        <f>IF(IFERROR(INDEX('CFBG New Line Form'!$G$9:$EQ$105,MATCH(B24,'CFBG New Line Form'!$B$9:$B$105,0),MATCH(VLOOKUP($BB$11,MAPPING!$H$3:$J$131,3,0),'CFBG New Line Form'!$G$7:$EQ$7,0)),"")=0,"",IFERROR(INDEX('CFBG New Line Form'!$G$9:$EQ$105,MATCH(B24,'CFBG New Line Form'!$B$9:$B$105,0),MATCH(VLOOKUP($BB$11,MAPPING!$H$3:$J$131,3,0),'CFBG New Line Form'!$G$7:$EQ$7,0)),""))</f>
        <v/>
      </c>
      <c r="BC24" s="84" t="str">
        <f>IF(IFERROR(INDEX('CFBG New Line Form'!$G$9:$EQ$105,MATCH(B24,'CFBG New Line Form'!$B$9:$B$105,0),MATCH(VLOOKUP($BC$11,MAPPING!$H$3:$J$131,3,0),'CFBG New Line Form'!$G$7:$EQ$7,0)),"")=0,"",IFERROR(INDEX('CFBG New Line Form'!$G$9:$EQ$105,MATCH(B24,'CFBG New Line Form'!$B$9:$B$105,0),MATCH(VLOOKUP($BC$11,MAPPING!$H$3:$J$131,3,0),'CFBG New Line Form'!$G$7:$EQ$7,0)),""))</f>
        <v/>
      </c>
      <c r="BD24" s="84" t="str">
        <f>IF(IFERROR(INDEX('CFBG New Line Form'!$G$9:$EQ$105,MATCH(B24,'CFBG New Line Form'!$B$9:$B$105,0),MATCH(VLOOKUP($BD$11,MAPPING!$H$3:$J$131,3,0),'CFBG New Line Form'!$G$7:$EQ$7,0)),"")=0,"",IFERROR(INDEX('CFBG New Line Form'!$G$9:$EQ$105,MATCH(B24,'CFBG New Line Form'!$B$9:$B$105,0),MATCH(VLOOKUP($BD$11,MAPPING!$H$3:$J$131,3,0),'CFBG New Line Form'!$G$7:$EQ$7,0)),""))</f>
        <v/>
      </c>
      <c r="BE24" s="84" t="str">
        <f>IF(IFERROR(INDEX('CFBG New Line Form'!$G$9:$EQ$105,MATCH(B24,'CFBG New Line Form'!$B$9:$B$105,0),MATCH(VLOOKUP($BE$11,MAPPING!$H$3:$J$131,3,0),'CFBG New Line Form'!$G$7:$EQ$7,0)),"")=0,"",IFERROR(INDEX('CFBG New Line Form'!$G$9:$EQ$105,MATCH(B24,'CFBG New Line Form'!$B$9:$B$105,0),MATCH(VLOOKUP($BE$11,MAPPING!$H$3:$J$131,3,0),'CFBG New Line Form'!$G$7:$EQ$7,0)),""))</f>
        <v/>
      </c>
      <c r="BF24" s="84" t="str">
        <f>IF(IFERROR(INDEX('CFBG New Line Form'!$G$9:$EQ$105,MATCH(B24,'CFBG New Line Form'!$B$9:$B$105,0),MATCH(VLOOKUP($BE$11,MAPPING!$H$3:$J$131,3,0),'CFBG New Line Form'!$G$7:$EQ$7,0)),"")=0,"",IFERROR(INDEX('CFBG New Line Form'!$G$9:$EQ$105,MATCH(B24,'CFBG New Line Form'!$B$9:$B$105,0),MATCH(VLOOKUP($BE$11,MAPPING!$H$3:$J$131,3,0),'CFBG New Line Form'!$G$7:$EQ$7,0)),""))</f>
        <v/>
      </c>
      <c r="BG24" s="84" t="str">
        <f>IF(IFERROR(INDEX('CFBG New Line Form'!$G$9:$EQ$105,MATCH(B24,'CFBG New Line Form'!$B$9:$B$105,0),MATCH(VLOOKUP($BG$11,MAPPING!$H$3:$J$131,3,0),'CFBG New Line Form'!$G$7:$EQ$7,0)),"")=0,"",IFERROR(INDEX('CFBG New Line Form'!$G$9:$EQ$105,MATCH(B24,'CFBG New Line Form'!$B$9:$B$105,0),MATCH(VLOOKUP($BG$11,MAPPING!$H$3:$J$131,3,0),'CFBG New Line Form'!$G$7:$EQ$7,0)),""))</f>
        <v/>
      </c>
      <c r="BH24" s="84" t="str">
        <f>IF(IFERROR(INDEX('CFBG New Line Form'!$G$9:$EQ$105,MATCH(B24,'CFBG New Line Form'!$B$9:$B$105,0),MATCH(VLOOKUP($BH$11,MAPPING!$H$3:$J$131,3,0),'CFBG New Line Form'!$G$7:$EQ$7,0)),"")=0,"",IFERROR(INDEX('CFBG New Line Form'!$G$9:$EQ$105,MATCH(B24,'CFBG New Line Form'!$B$9:$B$105,0),MATCH(VLOOKUP($BH$11,MAPPING!$H$3:$J$131,3,0),'CFBG New Line Form'!$G$7:$EQ$7,0)),""))</f>
        <v/>
      </c>
      <c r="BI24" s="84" t="str">
        <f>IF(IFERROR(INDEX('CFBG New Line Form'!$G$9:$EQ$105,MATCH(B24,'CFBG New Line Form'!$B$9:$B$105,0),MATCH(VLOOKUP($BI$11,MAPPING!$H$3:$J$131,3,0),'CFBG New Line Form'!$G$7:$EQ$7,0)),"")=0,"",IFERROR(INDEX('CFBG New Line Form'!$G$9:$EQ$105,MATCH(B24,'CFBG New Line Form'!$B$9:$B$105,0),MATCH(VLOOKUP($BI$11,MAPPING!$H$3:$J$131,3,0),'CFBG New Line Form'!$G$7:$EQ$7,0)),""))</f>
        <v/>
      </c>
      <c r="BJ24" s="84" t="str">
        <f>IF(IFERROR(INDEX('CFBG New Line Form'!$G$9:$EQ$105,MATCH(B24,'CFBG New Line Form'!$B$9:$B$105,0),MATCH(VLOOKUP($BJ$11,MAPPING!$H$3:$J$131,3,0),'CFBG New Line Form'!$G$7:$EQ$7,0)),"")=0,"",IFERROR(INDEX('CFBG New Line Form'!$G$9:$EQ$105,MATCH(B24,'CFBG New Line Form'!$B$9:$B$105,0),MATCH(VLOOKUP($BJ$11,MAPPING!$H$3:$J$131,3,0),'CFBG New Line Form'!$G$7:$EQ$7,0)),""))</f>
        <v/>
      </c>
      <c r="BK24" s="84" t="str">
        <f>IF(IFERROR(INDEX('CFBG New Line Form'!$G$9:$EQ$105,MATCH(B24,'CFBG New Line Form'!$B$9:$B$105,0),MATCH(VLOOKUP($BK$11,MAPPING!$H$3:$J$131,3,0),'CFBG New Line Form'!$G$7:$EQ$7,0)),"")=0,"",IFERROR(INDEX('CFBG New Line Form'!$G$9:$EQ$105,MATCH(B24,'CFBG New Line Form'!$B$9:$B$105,0),MATCH(VLOOKUP($BK$11,MAPPING!$H$3:$J$131,3,0),'CFBG New Line Form'!$G$7:$EQ$7,0)),""))</f>
        <v/>
      </c>
      <c r="BL24" s="84" t="str">
        <f>IF(IFERROR(INDEX('CFBG New Line Form'!$G$9:$EQ$105,MATCH(B24,'CFBG New Line Form'!$B$9:$B$105,0),MATCH(VLOOKUP($BL$11,MAPPING!$H$3:$J$131,3,0),'CFBG New Line Form'!$G$7:$EQ$7,0)),"")=0,"",IFERROR(INDEX('CFBG New Line Form'!$G$9:$EQ$105,MATCH(B24,'CFBG New Line Form'!$B$9:$B$105,0),MATCH(VLOOKUP($BL$11,MAPPING!$H$3:$J$131,3,0),'CFBG New Line Form'!$G$7:$EQ$7,0)),""))</f>
        <v/>
      </c>
      <c r="BM24" s="84" t="str">
        <f>IF(IFERROR(INDEX('CFBG New Line Form'!$G$9:$EQ$105,MATCH(B24,'CFBG New Line Form'!$B$9:$B$105,0),MATCH(VLOOKUP($BM$11,MAPPING!$H$3:$J$131,3,0),'CFBG New Line Form'!$G$7:$EQ$7,0)),"")=0,"",IFERROR(INDEX('CFBG New Line Form'!$G$9:$EQ$105,MATCH(B24,'CFBG New Line Form'!$B$9:$B$105,0),MATCH(VLOOKUP($BM$11,MAPPING!$H$3:$J$131,3,0),'CFBG New Line Form'!$G$7:$EQ$7,0)),""))</f>
        <v/>
      </c>
      <c r="BN24" s="84" t="str">
        <f>IF(IFERROR(INDEX('CFBG New Line Form'!$G$9:$EQ$105,MATCH(B24,'CFBG New Line Form'!$B$9:$B$105,0),MATCH(VLOOKUP($BN$11,MAPPING!$H$3:$J$131,3,0),'CFBG New Line Form'!$G$7:$EQ$7,0)),"")=0,"",IFERROR(INDEX('CFBG New Line Form'!$G$9:$EQ$105,MATCH(B24,'CFBG New Line Form'!$B$9:$B$105,0),MATCH(VLOOKUP($BN$11,MAPPING!$H$3:$J$131,3,0),'CFBG New Line Form'!$G$7:$EQ$7,0)),""))</f>
        <v/>
      </c>
      <c r="BO24" s="84" t="str">
        <f>IF(IFERROR(INDEX('CFBG New Line Form'!$G$9:$EQ$105,MATCH(B24,'CFBG New Line Form'!$B$9:$B$105,0),MATCH(VLOOKUP($BO$11,MAPPING!$H$3:$J$131,3,0),'CFBG New Line Form'!$G$7:$EQ$7,0)),"")=0,"",IFERROR(INDEX('CFBG New Line Form'!$G$9:$EQ$105,MATCH(B24,'CFBG New Line Form'!$B$9:$B$105,0),MATCH(VLOOKUP($BO$11,MAPPING!$H$3:$J$131,3,0),'CFBG New Line Form'!$G$7:$EQ$7,0)),""))</f>
        <v/>
      </c>
      <c r="BP24" s="84" t="str">
        <f>IF(IFERROR(INDEX('CFBG New Line Form'!$G$9:$EQ$105,MATCH(B24,'CFBG New Line Form'!$B$9:$B$105,0),MATCH(VLOOKUP($BP$11,MAPPING!$H$3:$J$131,3,0),'CFBG New Line Form'!$G$7:$EQ$7,0)),"")=0,"",IFERROR(INDEX('CFBG New Line Form'!$G$9:$EQ$105,MATCH(B24,'CFBG New Line Form'!$B$9:$B$105,0),MATCH(VLOOKUP($BP$11,MAPPING!$H$3:$J$131,3,0),'CFBG New Line Form'!$G$7:$EQ$7,0)),""))</f>
        <v/>
      </c>
      <c r="BQ24" s="84" t="str">
        <f>IF(IFERROR(INDEX('CFBG New Line Form'!$G$9:$EQ$105,MATCH(B24,'CFBG New Line Form'!$B$9:$B$105,0),MATCH(VLOOKUP($BQ$11,MAPPING!$H$3:$J$131,3,0),'CFBG New Line Form'!$G$7:$EQ$7,0)),"")=0,"",IFERROR(INDEX('CFBG New Line Form'!$G$9:$EQ$105,MATCH(B24,'CFBG New Line Form'!$B$9:$B$105,0),MATCH(VLOOKUP($BQ$11,MAPPING!$H$3:$J$131,3,0),'CFBG New Line Form'!$G$7:$EQ$7,0)),""))</f>
        <v/>
      </c>
      <c r="BR24" s="84" t="str">
        <f>IF(IFERROR(INDEX('CFBG New Line Form'!$G$9:$EQ$105,MATCH(B24,'CFBG New Line Form'!$B$9:$B$105,0),MATCH(VLOOKUP($BR$11,MAPPING!$H$3:$J$131,3,0),'CFBG New Line Form'!$G$7:$EQ$7,0)),"")=0,"",IFERROR(INDEX('CFBG New Line Form'!$G$9:$EQ$105,MATCH(B24,'CFBG New Line Form'!$B$9:$B$105,0),MATCH(VLOOKUP($BR$11,MAPPING!$H$3:$J$131,3,0),'CFBG New Line Form'!$G$7:$EQ$7,0)),""))</f>
        <v/>
      </c>
      <c r="BS24" s="84" t="str">
        <f>IF(IFERROR(INDEX('CFBG New Line Form'!$G$9:$EQ$105,MATCH(B24,'CFBG New Line Form'!$B$9:$B$105,0),MATCH(VLOOKUP($BS$11,MAPPING!$H$3:$J$131,3,0),'CFBG New Line Form'!$G$7:$EQ$7,0)),"")=0,"",IFERROR(INDEX('CFBG New Line Form'!$G$9:$EQ$105,MATCH(B24,'CFBG New Line Form'!$B$9:$B$105,0),MATCH(VLOOKUP($BS$11,MAPPING!$H$3:$J$131,3,0),'CFBG New Line Form'!$G$7:$EQ$7,0)),""))</f>
        <v/>
      </c>
      <c r="BT24" s="84" t="str">
        <f>IF(IFERROR(INDEX('CFBG New Line Form'!$G$9:$EQ$105,MATCH(B24,'CFBG New Line Form'!$B$9:$B$105,0),MATCH(VLOOKUP($BT$11,MAPPING!$H$3:$J$131,3,0),'CFBG New Line Form'!$G$7:$EQ$7,0)),"")=0,"",IFERROR(INDEX('CFBG New Line Form'!$G$9:$EQ$105,MATCH(B24,'CFBG New Line Form'!$B$9:$B$105,0),MATCH(VLOOKUP($BT$11,MAPPING!$H$3:$J$131,3,0),'CFBG New Line Form'!$G$7:$EQ$7,0)),""))</f>
        <v/>
      </c>
      <c r="BU24" s="84" t="str">
        <f>IF(IFERROR(INDEX('CFBG New Line Form'!$G$9:$EQ$105,MATCH(B24,'CFBG New Line Form'!$B$9:$B$105,0),MATCH(VLOOKUP($BU$11,MAPPING!$H$3:$J$131,3,0),'CFBG New Line Form'!$G$7:$EQ$7,0)),"")=0,"",IFERROR(INDEX('CFBG New Line Form'!$G$9:$EQ$105,MATCH(B24,'CFBG New Line Form'!$B$9:$B$105,0),MATCH(VLOOKUP($BU$11,MAPPING!$H$3:$J$131,3,0),'CFBG New Line Form'!$G$7:$EQ$7,0)),""))</f>
        <v/>
      </c>
      <c r="BV24" s="84" t="str">
        <f>IF(IFERROR(INDEX('CFBG New Line Form'!$G$9:$EQ$105,MATCH(B24,'CFBG New Line Form'!$B$9:$B$105,0),MATCH(VLOOKUP($BV$11,MAPPING!$H$3:$J$131,3,0),'CFBG New Line Form'!$G$7:$EQ$7,0)),"")=0,"",IFERROR(INDEX('CFBG New Line Form'!$G$9:$EQ$105,MATCH(B24,'CFBG New Line Form'!$B$9:$B$105,0),MATCH(VLOOKUP($BV$11,MAPPING!$H$3:$J$131,3,0),'CFBG New Line Form'!$G$7:$EQ$7,0)),""))</f>
        <v/>
      </c>
      <c r="BW24" s="84" t="str">
        <f>IF(IFERROR(INDEX('CFBG New Line Form'!$G$9:$EQ$105,MATCH(B24,'CFBG New Line Form'!$B$9:$B$105,0),MATCH(VLOOKUP($BW$11,MAPPING!$H$3:$J$131,3,0),'CFBG New Line Form'!$G$7:$EQ$7,0)),"")=0,"",IFERROR(INDEX('CFBG New Line Form'!$G$9:$EQ$105,MATCH(B24,'CFBG New Line Form'!$B$9:$B$105,0),MATCH(VLOOKUP($BW$11,MAPPING!$H$3:$J$131,3,0),'CFBG New Line Form'!$G$7:$EQ$7,0)),""))</f>
        <v/>
      </c>
      <c r="BX24" s="84" t="str">
        <f>IF(IFERROR(INDEX('CFBG New Line Form'!$G$9:$EQ$105,MATCH(B24,'CFBG New Line Form'!$B$9:$B$105,0),MATCH(VLOOKUP($BX$11,MAPPING!$H$3:$J$131,3,0),'CFBG New Line Form'!$G$7:$EQ$7,0)),"")=0,"",IFERROR(INDEX('CFBG New Line Form'!$G$9:$EQ$105,MATCH(B24,'CFBG New Line Form'!$B$9:$B$105,0),MATCH(VLOOKUP($BX$11,MAPPING!$H$3:$J$131,3,0),'CFBG New Line Form'!$G$7:$EQ$7,0)),""))</f>
        <v/>
      </c>
      <c r="BY24" s="84" t="str">
        <f>IF(IFERROR(INDEX('CFBG New Line Form'!$G$9:$EQ$105,MATCH(B24,'CFBG New Line Form'!$B$9:$B$105,0),MATCH(VLOOKUP($BY$11,MAPPING!$H$3:$J$131,3,0),'CFBG New Line Form'!$G$7:$EQ$7,0)),"")=0,"",IFERROR(INDEX('CFBG New Line Form'!$G$9:$EQ$105,MATCH(B24,'CFBG New Line Form'!$B$9:$B$105,0),MATCH(VLOOKUP($BY$11,MAPPING!$H$3:$J$131,3,0),'CFBG New Line Form'!$G$7:$EQ$7,0)),""))</f>
        <v/>
      </c>
      <c r="BZ24" s="84" t="str">
        <f>IF(IFERROR(INDEX('CFBG New Line Form'!$G$9:$EQ$105,MATCH(B24,'CFBG New Line Form'!$B$9:$B$105,0),MATCH(VLOOKUP($BZ$11,MAPPING!$H$3:$J$131,3,0),'CFBG New Line Form'!$G$7:$EQ$7,0)),"")=0,"",IFERROR(INDEX('CFBG New Line Form'!$G$9:$EQ$105,MATCH(B24,'CFBG New Line Form'!$B$9:$B$105,0),MATCH(VLOOKUP($BZ$11,MAPPING!$H$3:$J$131,3,0),'CFBG New Line Form'!$G$7:$EQ$7,0)),""))</f>
        <v/>
      </c>
      <c r="CA24" s="84" t="str">
        <f>IF(IFERROR(INDEX('CFBG New Line Form'!$G$9:$EQ$105,MATCH(B24,'CFBG New Line Form'!$B$9:$B$105,0),MATCH(VLOOKUP($CA$11,MAPPING!$H$3:$J$131,3,0),'CFBG New Line Form'!$G$7:$EQ$7,0)),"")=0,"",IFERROR(INDEX('CFBG New Line Form'!$G$9:$EQ$105,MATCH(B24,'CFBG New Line Form'!$B$9:$B$105,0),MATCH(VLOOKUP($CA$11,MAPPING!$H$3:$J$131,3,0),'CFBG New Line Form'!$G$7:$EQ$7,0)),""))</f>
        <v/>
      </c>
      <c r="CB24" s="84" t="str">
        <f>IF(IFERROR(INDEX('CFBG New Line Form'!$G$9:$EQ$105,MATCH(B24,'CFBG New Line Form'!$B$9:$B$105,0),MATCH(VLOOKUP($CB$11,MAPPING!$H$3:$J$131,3,0),'CFBG New Line Form'!$G$7:$EQ$7,0)),"")=0,"",IFERROR(INDEX('CFBG New Line Form'!$G$9:$EQ$105,MATCH(B24,'CFBG New Line Form'!$B$9:$B$105,0),MATCH(VLOOKUP($CB$11,MAPPING!$H$3:$J$131,3,0),'CFBG New Line Form'!$G$7:$EQ$7,0)),""))</f>
        <v/>
      </c>
      <c r="CC24" s="84" t="str">
        <f>IF(IFERROR(INDEX('CFBG New Line Form'!$G$9:$EQ$105,MATCH(B24,'CFBG New Line Form'!$B$9:$B$105,0),MATCH(VLOOKUP($CC$11,MAPPING!$H$3:$J$131,3,0),'CFBG New Line Form'!$G$7:$EQ$7,0)),"")=0,"",IFERROR(INDEX('CFBG New Line Form'!$G$9:$EQ$105,MATCH(B24,'CFBG New Line Form'!$B$9:$B$105,0),MATCH(VLOOKUP($CC$11,MAPPING!$H$3:$J$131,3,0),'CFBG New Line Form'!$G$7:$EQ$7,0)),""))</f>
        <v/>
      </c>
      <c r="CD24" s="84" t="str">
        <f>IF(IFERROR(INDEX('CFBG New Line Form'!$G$9:$EQ$105,MATCH(B24,'CFBG New Line Form'!$B$9:$B$105,0),MATCH(VLOOKUP($CD$11,MAPPING!$H$3:$J$131,3,0),'CFBG New Line Form'!$G$7:$EQ$7,0)),"")=0,"",IFERROR(INDEX('CFBG New Line Form'!$G$9:$EQ$105,MATCH(B24,'CFBG New Line Form'!$B$9:$B$105,0),MATCH(VLOOKUP($CD$11,MAPPING!$H$3:$J$131,3,0),'CFBG New Line Form'!$G$7:$EQ$7,0)),""))</f>
        <v/>
      </c>
      <c r="CE24" s="84" t="str">
        <f>IF(IFERROR(INDEX('CFBG New Line Form'!$G$9:$EQ$105,MATCH(B24,'CFBG New Line Form'!$B$9:$B$105,0),MATCH(VLOOKUP($CE$11,MAPPING!$H$3:$J$131,3,0),'CFBG New Line Form'!$G$7:$EQ$7,0)),"")=0,"",IFERROR(INDEX('CFBG New Line Form'!$G$9:$EQ$105,MATCH(B24,'CFBG New Line Form'!$B$9:$B$105,0),MATCH(VLOOKUP($CE$11,MAPPING!$H$3:$J$131,3,0),'CFBG New Line Form'!$G$7:$EQ$7,0)),""))</f>
        <v/>
      </c>
      <c r="CF24" s="84" t="str">
        <f>IF(IFERROR(INDEX('CFBG New Line Form'!$G$9:$EQ$105,MATCH(B24,'CFBG New Line Form'!$B$9:$B$105,0),MATCH(VLOOKUP($CF$11,MAPPING!$H$3:$J$131,3,0),'CFBG New Line Form'!$G$7:$EQ$7,0)),"")=0,"",IFERROR(INDEX('CFBG New Line Form'!$G$9:$EQ$105,MATCH(B24,'CFBG New Line Form'!$B$9:$B$105,0),MATCH(VLOOKUP($CF$11,MAPPING!$H$3:$J$131,3,0),'CFBG New Line Form'!$G$7:$EQ$7,0)),""))</f>
        <v/>
      </c>
      <c r="CG24" s="84" t="str">
        <f>IF(IFERROR(INDEX('CFBG New Line Form'!$G$9:$EQ$105,MATCH(B24,'CFBG New Line Form'!$B$9:$B$105,0),MATCH(VLOOKUP($CG$11,MAPPING!$H$3:$J$131,3,0),'CFBG New Line Form'!$G$7:$EQ$7,0)),"")=0,"",IFERROR(INDEX('CFBG New Line Form'!$G$9:$EQ$105,MATCH(B24,'CFBG New Line Form'!$B$9:$B$105,0),MATCH(VLOOKUP($CG$11,MAPPING!$H$3:$J$131,3,0),'CFBG New Line Form'!$G$7:$EQ$7,0)),""))</f>
        <v/>
      </c>
      <c r="CH24" s="84" t="str">
        <f>IF(IFERROR(INDEX('CFBG New Line Form'!$G$9:$EQ$105,MATCH(B24,'CFBG New Line Form'!$B$9:$B$105,0),MATCH(VLOOKUP($CH$11,MAPPING!$H$3:$J$131,3,0),'CFBG New Line Form'!$G$7:$EQ$7,0)),"")=0,"",IFERROR(INDEX('CFBG New Line Form'!$G$9:$EQ$105,MATCH(B24,'CFBG New Line Form'!$B$9:$B$105,0),MATCH(VLOOKUP($CH$11,MAPPING!$H$3:$J$131,3,0),'CFBG New Line Form'!$G$7:$EQ$7,0)),""))</f>
        <v/>
      </c>
      <c r="CI24" s="84" t="str">
        <f>IF(IFERROR(INDEX('CFBG New Line Form'!$G$9:$EQ$105,MATCH(B24,'CFBG New Line Form'!$B$9:$B$105,0),MATCH(VLOOKUP($CI$11,MAPPING!$H$3:$J$131,3,0),'CFBG New Line Form'!$G$7:$EQ$7,0)),"")=0,"",IFERROR(INDEX('CFBG New Line Form'!$G$9:$EQ$105,MATCH(B24,'CFBG New Line Form'!$B$9:$B$105,0),MATCH(VLOOKUP($CI$11,MAPPING!$H$3:$J$131,3,0),'CFBG New Line Form'!$G$7:$EQ$7,0)),""))</f>
        <v/>
      </c>
      <c r="CJ24" s="84" t="str">
        <f>IF(IFERROR(INDEX('CFBG New Line Form'!$G$9:$EQ$105,MATCH(B24,'CFBG New Line Form'!$B$9:$B$105,0),MATCH(VLOOKUP($CJ$11,MAPPING!$H$3:$J$131,3,0),'CFBG New Line Form'!$G$7:$EQ$7,0)),"")=0,"",IFERROR(INDEX('CFBG New Line Form'!$G$9:$EQ$105,MATCH(B24,'CFBG New Line Form'!$B$9:$B$105,0),MATCH(VLOOKUP($CJ$11,MAPPING!$H$3:$J$131,3,0),'CFBG New Line Form'!$G$7:$EQ$7,0)),""))</f>
        <v/>
      </c>
      <c r="CK24" s="84" t="str">
        <f>IF(IFERROR(INDEX('CFBG New Line Form'!$G$9:$EQ$105,MATCH(B24,'CFBG New Line Form'!$B$9:$B$105,0),MATCH(VLOOKUP($CK$11,MAPPING!$H$3:$J$131,3,0),'CFBG New Line Form'!$G$7:$EQ$7,0)),"")=0,"",IFERROR(INDEX('CFBG New Line Form'!$G$9:$EQ$105,MATCH(B24,'CFBG New Line Form'!$B$9:$B$105,0),MATCH(VLOOKUP($CK$11,MAPPING!$H$3:$J$131,3,0),'CFBG New Line Form'!$G$7:$EQ$7,0)),""))</f>
        <v/>
      </c>
      <c r="CL24" s="84" t="str">
        <f>IF(IFERROR(INDEX('CFBG New Line Form'!$G$9:$EQ$105,MATCH(B24,'CFBG New Line Form'!$B$9:$B$105,0),MATCH(VLOOKUP($CL$11,MAPPING!$H$3:$J$131,3,0),'CFBG New Line Form'!$G$7:$EQ$7,0)),"")=0,"",IFERROR(INDEX('CFBG New Line Form'!$G$9:$EQ$105,MATCH(B24,'CFBG New Line Form'!$B$9:$B$105,0),MATCH(VLOOKUP($CL$11,MAPPING!$H$3:$J$131,3,0),'CFBG New Line Form'!$G$7:$EQ$7,0)),""))</f>
        <v/>
      </c>
      <c r="CM24" s="84" t="str">
        <f>IF(IFERROR(INDEX('CFBG New Line Form'!$G$9:$EQ$105,MATCH(B24,'CFBG New Line Form'!$B$9:$B$105,0),MATCH(VLOOKUP($CM$11,MAPPING!$H$3:$J$131,3,0),'CFBG New Line Form'!$G$7:$EQ$7,0)),"")=0,"",IFERROR(INDEX('CFBG New Line Form'!$G$9:$EQ$105,MATCH(B24,'CFBG New Line Form'!$B$9:$B$105,0),MATCH(VLOOKUP($CM$11,MAPPING!$H$3:$J$131,3,0),'CFBG New Line Form'!$G$7:$EQ$7,0)),""))</f>
        <v/>
      </c>
      <c r="CN24" s="84" t="str">
        <f>IF(IFERROR(INDEX('CFBG New Line Form'!$G$9:$EQ$105,MATCH(B24,'CFBG New Line Form'!$B$9:$B$105,0),MATCH(VLOOKUP($CN$11,MAPPING!$H$3:$J$131,3,0),'CFBG New Line Form'!$G$7:$EQ$7,0)),"")=0,"",IFERROR(INDEX('CFBG New Line Form'!$G$9:$EQ$105,MATCH(B24,'CFBG New Line Form'!$B$9:$B$105,0),MATCH(VLOOKUP($CN$11,MAPPING!$H$3:$J$131,3,0),'CFBG New Line Form'!$G$7:$EQ$7,0)),""))</f>
        <v/>
      </c>
      <c r="CO24" s="84" t="str">
        <f>IF(IFERROR(INDEX('CFBG New Line Form'!$G$9:$EQ$105,MATCH(B24,'CFBG New Line Form'!$B$9:$B$105,0),MATCH(VLOOKUP($CO$11,MAPPING!$H$3:$J$131,3,0),'CFBG New Line Form'!$G$7:$EQ$7,0)),"")=0,"",IFERROR(INDEX('CFBG New Line Form'!$G$9:$EQ$105,MATCH(B24,'CFBG New Line Form'!$B$9:$B$105,0),MATCH(VLOOKUP($CO$11,MAPPING!$H$3:$J$131,3,0),'CFBG New Line Form'!$G$7:$EQ$7,0)),""))</f>
        <v/>
      </c>
      <c r="CP24" s="84" t="str">
        <f>IF(IFERROR(INDEX('CFBG New Line Form'!$G$9:$EQ$105,MATCH(B24,'CFBG New Line Form'!$B$9:$B$105,0),MATCH(VLOOKUP($CP$11,MAPPING!$H$3:$J$131,3,0),'CFBG New Line Form'!$G$7:$EQ$7,0)),"")=0,"",IFERROR(INDEX('CFBG New Line Form'!$G$9:$EQ$105,MATCH(B24,'CFBG New Line Form'!$B$9:$B$105,0),MATCH(VLOOKUP($CP$11,MAPPING!$H$3:$J$131,3,0),'CFBG New Line Form'!$G$7:$EQ$7,0)),""))</f>
        <v/>
      </c>
      <c r="CQ24" s="84" t="str">
        <f>IF(IFERROR(INDEX('CFBG New Line Form'!$G$9:$EQ$105,MATCH(B24,'CFBG New Line Form'!$B$9:$B$105,0),MATCH(VLOOKUP($CQ$11,MAPPING!$H$3:$J$131,3,0),'CFBG New Line Form'!$G$7:$EQ$7,0)),"")=0,"",IFERROR(INDEX('CFBG New Line Form'!$G$9:$EQ$105,MATCH(B24,'CFBG New Line Form'!$B$9:$B$105,0),MATCH(VLOOKUP($CQ$11,MAPPING!$H$3:$J$131,3,0),'CFBG New Line Form'!$G$7:$EQ$7,0)),""))</f>
        <v/>
      </c>
      <c r="CR24" s="84"/>
      <c r="CS24" s="84"/>
      <c r="CT24" s="84"/>
    </row>
    <row r="25" spans="1:98" s="55" customFormat="1">
      <c r="A25" s="84" t="str">
        <f>IF(
IFERROR(INDEX('CFBG New Line Form'!$G$9:$EQ$105,MATCH(B25,'CFBG New Line Form'!$B$9:$B$105,0),MATCH(VLOOKUP($A$11,MAPPING!$H$3:$J$131,3,0),'CFBG New Line Form'!$G$7:$EQ$7,0)),"")=0,"", IFERROR(INDEX('CFBG New Line Form'!$G$9:$EQ$105,MATCH(B25,'CFBG New Line Form'!$B$9:$B$105,0),MATCH(VLOOKUP($A$11,MAPPING!$H$3:$J$131,3,0),'CFBG New Line Form'!$G$7:$EQ$7,0)),""))</f>
        <v/>
      </c>
      <c r="B25" s="84"/>
      <c r="C25" s="84" t="str">
        <f>IF(
IFERROR(INDEX('CFBG New Line Form'!$G$9:$EQ$105,MATCH(B25,'CFBG New Line Form'!$B$9:$B$105,0),MATCH(VLOOKUP($C$11,MAPPING!$H$3:$J$131,3,0),'CFBG New Line Form'!$G$7:$EQ$7,0)),"")=0,"", IFERROR(INDEX('CFBG New Line Form'!$G$9:$EQ$105,MATCH(B25,'CFBG New Line Form'!$B$9:$B$105,0),MATCH(VLOOKUP($C$11,MAPPING!$H$3:$J$131,3,0),'CFBG New Line Form'!$G$7:$EQ$7,0)),""))</f>
        <v/>
      </c>
      <c r="D25" s="84" t="str">
        <f>IF(
IFERROR(INDEX('CFBG New Line Form'!$G$9:$EQ$105,MATCH(B25,'CFBG New Line Form'!$B$9:$B$105,0),MATCH(VLOOKUP($D$11,MAPPING!$H$3:$J$131,3,0),'CFBG New Line Form'!$G$7:$EQ$7,0)),"")=0,"", IFERROR(INDEX('CFBG New Line Form'!$G$9:$EQ$105,MATCH(B25,'CFBG New Line Form'!$B$9:$B$105,0),MATCH(VLOOKUP($D$11,MAPPING!$H$3:$J$131,3,0),'CFBG New Line Form'!$G$7:$EQ$7,0)),""))</f>
        <v/>
      </c>
      <c r="E25" s="84" t="str">
        <f>IF(IFERROR(INDEX('CFBG New Line Form'!$G$9:$EQ$105,MATCH(B25,'CFBG New Line Form'!$B$9:$B$105,0),MATCH(VLOOKUP($E$11,MAPPING!$H$3:$J$131,3,0),'CFBG New Line Form'!$G$7:$EQ$7,0)),"")=0,"",IFERROR(INDEX('CFBG New Line Form'!$G$9:$EQ$105,MATCH(B25,'CFBG New Line Form'!$B$9:$B$105,0),MATCH(VLOOKUP($E$11,MAPPING!$H$3:$J$131,3,0),'CFBG New Line Form'!$G$7:$EQ$7,0)),""))</f>
        <v/>
      </c>
      <c r="F25" s="84" t="str">
        <f>IF(IFERROR(INDEX('CFBG New Line Form'!$G$9:$EQ$105,MATCH(B25,'CFBG New Line Form'!$B$9:$B$105,0),MATCH(VLOOKUP($F$11,MAPPING!$H$3:$J$131,3,0),'CFBG New Line Form'!$G$7:$EQ$7,0)),"")=0,"",IFERROR(INDEX('CFBG New Line Form'!$G$9:$EQ$105,MATCH(B25,'CFBG New Line Form'!$B$9:$B$105,0),MATCH(VLOOKUP($F$11,MAPPING!$H$3:$J$131,3,0),'CFBG New Line Form'!$G$7:$EQ$7,0)),""))</f>
        <v/>
      </c>
      <c r="G25" s="130" t="str">
        <f>IF(IFERROR(INDEX('CFBG New Line Form'!$G$9:$EQ$105,MATCH(B25,'CFBG New Line Form'!$B$9:$B$105,0),MATCH(VLOOKUP($G$11,MAPPING!$H$3:$J$131,3,0),'CFBG New Line Form'!$G$7:$EQ$7,0)),"")=0,"",IFERROR(INDEX('CFBG New Line Form'!$G$9:$EQ$105,MATCH(B25,'CFBG New Line Form'!$B$9:$B$105,0),MATCH(VLOOKUP($G$11,MAPPING!$H$3:$J$131,3,0),'CFBG New Line Form'!$G$7:$EQ$7,0)),""))</f>
        <v/>
      </c>
      <c r="H25" s="160" t="str">
        <f>IF(IFERROR(INDEX('CFBG New Line Form'!$G$9:$EQ$105,MATCH(B25,'CFBG New Line Form'!$B$9:$B$105,0),MATCH(VLOOKUP($H$11,MAPPING!$H$3:$J$131,3,0),'CFBG New Line Form'!$G$7:$EQ$7,0)),"")=0,"",IFERROR(INDEX('CFBG New Line Form'!$G$9:$EQ$105,MATCH(B25,'CFBG New Line Form'!$B$9:$B$105,0),MATCH(VLOOKUP($H$11,MAPPING!$H$3:$J$131,3,0),'CFBG New Line Form'!$G$7:$EQ$7,0)),""))</f>
        <v/>
      </c>
      <c r="I25" s="161" t="str">
        <f>IF(IFERROR(INDEX('CFBG New Line Form'!$G$9:$EQ$105,MATCH(B25,'CFBG New Line Form'!$B$9:$B$105,0),MATCH(VLOOKUP($I$11,MAPPING!$H$3:$J$131,3,0),'CFBG New Line Form'!$G$7:$EQ$7,0)),"")=0,"",IFERROR(INDEX('CFBG New Line Form'!$G$9:$EQ$105,MATCH(B25,'CFBG New Line Form'!$B$9:$B$105,0),MATCH(VLOOKUP($I$11,MAPPING!$H$3:$J$131,3,0),'CFBG New Line Form'!$G$7:$EQ$7,0)),""))</f>
        <v/>
      </c>
      <c r="J25" s="84" t="str">
        <f>IF(IFERROR(INDEX('CFBG New Line Form'!$G$9:$EQ$105,MATCH(B25,'CFBG New Line Form'!$B$9:$B$105,0),MATCH(VLOOKUP($J$11,MAPPING!$H$3:$J$131,3,0),'CFBG New Line Form'!$G$7:$EQ$7,0)),"")=0,"",IFERROR(INDEX('CFBG New Line Form'!$G$9:$EQ$105,MATCH(B25,'CFBG New Line Form'!$B$9:$B$105,0),MATCH(VLOOKUP($J$11,MAPPING!$H$3:$J$131,3,0),'CFBG New Line Form'!$G$7:$EQ$7,0)),""))</f>
        <v/>
      </c>
      <c r="K25" s="84" t="e">
        <v>#N/A</v>
      </c>
      <c r="L25" s="84" t="e">
        <v>#N/A</v>
      </c>
      <c r="M25" s="84" t="e">
        <v>#N/A</v>
      </c>
      <c r="N25" s="84" t="e">
        <v>#N/A</v>
      </c>
      <c r="O25" s="84" t="e">
        <v>#N/A</v>
      </c>
      <c r="P25" s="84" t="e">
        <v>#N/A</v>
      </c>
      <c r="Q25" s="84" t="e">
        <v>#N/A</v>
      </c>
      <c r="R25" s="162" t="str">
        <f>IF(IFERROR(INDEX('CFBG New Line Form'!$G$9:$EQ$105,MATCH(B25,'CFBG New Line Form'!$B$9:$B$105,0),MATCH(VLOOKUP($R$11,MAPPING!$H$3:$J$131,3,0),'CFBG New Line Form'!$G$7:$EQ$7,0)),"")=0,"",IFERROR(INDEX('CFBG New Line Form'!$G$9:$EQ$105,MATCH(B25,'CFBG New Line Form'!$B$9:$B$105,0),MATCH(VLOOKUP($R$11,MAPPING!$H$3:$J$131,3,0),'CFBG New Line Form'!$G$7:$EQ$7,0)),""))</f>
        <v/>
      </c>
      <c r="S25" s="84" t="str">
        <f>IF(IFERROR(INDEX('CFBG New Line Form'!$G$9:$EQ$105,MATCH(B25,'CFBG New Line Form'!$B$9:$B$105,0),MATCH(VLOOKUP($S$11,MAPPING!$H$3:$J$131,3,0),'CFBG New Line Form'!$G$7:$EQ$7,0)),"")=0,"",IFERROR(INDEX('CFBG New Line Form'!$G$9:$EQ$105,MATCH(B25,'CFBG New Line Form'!$B$9:$B$105,0),MATCH(VLOOKUP($S$11,MAPPING!$H$3:$J$131,3,0),'CFBG New Line Form'!$G$7:$EQ$7,0)),""))</f>
        <v/>
      </c>
      <c r="T25" s="84" t="e">
        <v>#N/A</v>
      </c>
      <c r="U25" s="84" t="e">
        <v>#N/A</v>
      </c>
      <c r="V25" s="84" t="e">
        <v>#N/A</v>
      </c>
      <c r="W25" s="84" t="e">
        <v>#N/A</v>
      </c>
      <c r="X25" s="84" t="e">
        <v>#N/A</v>
      </c>
      <c r="Y25" s="84" t="e">
        <v>#N/A</v>
      </c>
      <c r="Z25" s="84" t="e">
        <v>#N/A</v>
      </c>
      <c r="AA25" s="84" t="e">
        <v>#N/A</v>
      </c>
      <c r="AB25" s="84" t="e">
        <v>#N/A</v>
      </c>
      <c r="AC25" s="84" t="e">
        <v>#N/A</v>
      </c>
      <c r="AD25" s="84" t="e">
        <v>#N/A</v>
      </c>
      <c r="AE25" s="160" t="str">
        <f>IF(IFERROR(INDEX('CFBG New Line Form'!$G$9:$EQ$105,MATCH(B25,'CFBG New Line Form'!$B$9:$B$105,0),MATCH(VLOOKUP($AE$11,MAPPING!$H$3:$J$131,3,0),'CFBG New Line Form'!$G$7:$EQ$7,0)),"")=0,"",IFERROR(INDEX('CFBG New Line Form'!$G$9:$EQ$105,MATCH(B25,'CFBG New Line Form'!$B$9:$B$105,0),MATCH(VLOOKUP($AE$11,MAPPING!$H$3:$J$131,3,0),'CFBG New Line Form'!$G$7:$EQ$7,0)),""))</f>
        <v/>
      </c>
      <c r="AF25" s="84" t="e">
        <v>#N/A</v>
      </c>
      <c r="AG25" s="84" t="e">
        <v>#N/A</v>
      </c>
      <c r="AH25" s="84" t="str">
        <f>IF(IFERROR(INDEX('CFBG New Line Form'!$G$9:$EQ$105,MATCH(B25,'CFBG New Line Form'!$B$9:$B$105,0),MATCH(VLOOKUP($AH$11,MAPPING!$H$3:$J$131,3,0),'CFBG New Line Form'!$G$7:$EQ$7,0)),"")=0,"",IFERROR(INDEX('CFBG New Line Form'!$G$9:$EQ$105,MATCH(B25,'CFBG New Line Form'!$B$9:$B$105,0),MATCH(VLOOKUP($AH$11,MAPPING!$H$3:$J$131,3,0),'CFBG New Line Form'!$G$7:$EQ$7,0)),""))</f>
        <v/>
      </c>
      <c r="AI25" s="84" t="str">
        <f>IF(IFERROR(INDEX('CFBG New Line Form'!$G$9:$EQ$105,MATCH(B25,'CFBG New Line Form'!$B$9:$B$105,0),MATCH(VLOOKUP($AI$11,MAPPING!$H$3:$J$131,3,0),'CFBG New Line Form'!$G$7:$EQ$7,0)),"")=0,"",IFERROR(INDEX('CFBG New Line Form'!$G$9:$EQ$105,MATCH(B25,'CFBG New Line Form'!$B$9:$B$105,0),MATCH(VLOOKUP($AI$11,MAPPING!$H$3:$J$131,3,0),'CFBG New Line Form'!$G$7:$EQ$7,0)),""))</f>
        <v/>
      </c>
      <c r="AJ25" s="84" t="str">
        <f>IF(IFERROR(INDEX('CFBG New Line Form'!$G$9:$EQ$105,MATCH(B25,'CFBG New Line Form'!$B$9:$B$105,0),MATCH(VLOOKUP($AJ$11,MAPPING!$H$3:$J$131,3,0),'CFBG New Line Form'!$G$7:$EQ$7,0)),"")=0,"",IFERROR(INDEX('CFBG New Line Form'!$G$9:$EQ$105,MATCH(B25,'CFBG New Line Form'!$B$9:$B$105,0),MATCH(VLOOKUP($AJ$11,MAPPING!$H$3:$J$131,3,0),'CFBG New Line Form'!$G$7:$EQ$7,0)),""))</f>
        <v/>
      </c>
      <c r="AK25" s="84" t="str">
        <f>IF(IFERROR(INDEX('CFBG New Line Form'!$G$9:$EQ$105,MATCH(B25,'CFBG New Line Form'!$B$9:$B$105,0),MATCH(VLOOKUP($AK$11,MAPPING!$H$3:$J$131,3,0),'CFBG New Line Form'!$G$7:$EQ$7,0)),"")=0,"",IFERROR(INDEX('CFBG New Line Form'!$G$9:$EQ$105,MATCH(B25,'CFBG New Line Form'!$B$9:$B$105,0),MATCH(VLOOKUP($AK$11,MAPPING!$H$3:$J$131,3,0),'CFBG New Line Form'!$G$7:$EQ$7,0)),""))</f>
        <v/>
      </c>
      <c r="AL25" s="84" t="str">
        <f>IF(IFERROR(INDEX('CFBG New Line Form'!$G$9:$EQ$105,MATCH(B25,'CFBG New Line Form'!$B$9:$B$105,0),MATCH(VLOOKUP($AL$11,MAPPING!$H$3:$J$131,3,0),'CFBG New Line Form'!$G$7:$EQ$7,0)),"")=0,"",IFERROR(INDEX('CFBG New Line Form'!$G$9:$EQ$105,MATCH(B25,'CFBG New Line Form'!$B$9:$B$105,0),MATCH(VLOOKUP($AL$11,MAPPING!$H$3:$J$131,3,0),'CFBG New Line Form'!$G$7:$EQ$7,0)),""))</f>
        <v/>
      </c>
      <c r="AM25" s="84" t="str">
        <f>IF(IFERROR(INDEX('CFBG New Line Form'!$G$9:$EQ$105,MATCH(B25,'CFBG New Line Form'!$B$9:$B$105,0),MATCH(VLOOKUP($AM$11,MAPPING!$H$3:$J$131,3,0),'CFBG New Line Form'!$G$7:$EQ$7,0)),"")=0,"",IFERROR(INDEX('CFBG New Line Form'!$G$9:$EQ$105,MATCH(B25,'CFBG New Line Form'!$B$9:$B$105,0),MATCH(VLOOKUP($AM$11,MAPPING!$H$3:$J$131,3,0),'CFBG New Line Form'!$G$7:$EQ$7,0)),""))</f>
        <v/>
      </c>
      <c r="AN25" s="84" t="str">
        <f>IF(IFERROR(INDEX('CFBG New Line Form'!$G$9:$EQ$105,MATCH(B25,'CFBG New Line Form'!$B$9:$B$105,0),MATCH(VLOOKUP($AN$11,MAPPING!$H$3:$J$131,3,0),'CFBG New Line Form'!$G$7:$EQ$7,0)),"")=0,"",IFERROR(INDEX('CFBG New Line Form'!$G$9:$EQ$105,MATCH(B25,'CFBG New Line Form'!$B$9:$B$105,0),MATCH(VLOOKUP($AN$11,MAPPING!$H$3:$J$131,3,0),'CFBG New Line Form'!$G$7:$EQ$7,0)),""))</f>
        <v/>
      </c>
      <c r="AO25" s="84" t="str">
        <f>IF(IFERROR(INDEX('CFBG New Line Form'!$G$9:$EQ$105,MATCH(B25,'CFBG New Line Form'!$B$9:$B$105,0),MATCH(VLOOKUP($AO$11,MAPPING!$H$3:$J$131,3,0),'CFBG New Line Form'!$G$7:$EQ$7,0)),"")=0,"",IFERROR(INDEX('CFBG New Line Form'!$G$9:$EQ$105,MATCH(B25,'CFBG New Line Form'!$B$9:$B$105,0),MATCH(VLOOKUP($AO$11,MAPPING!$H$3:$J$131,3,0),'CFBG New Line Form'!$G$7:$EQ$7,0)),""))</f>
        <v/>
      </c>
      <c r="AP25" s="84" t="str">
        <f>IF(IFERROR(INDEX('CFBG New Line Form'!$G$9:$EQ$105,MATCH(B25,'CFBG New Line Form'!$B$9:$B$105,0),MATCH(VLOOKUP($AP$11,MAPPING!$H$3:$J$131,3,0),'CFBG New Line Form'!$G$7:$EQ$7,0)),"")=0,"",IFERROR(INDEX('CFBG New Line Form'!$G$9:$EQ$105,MATCH(B25,'CFBG New Line Form'!$B$9:$B$105,0),MATCH(VLOOKUP($AP$11,MAPPING!$H$3:$J$131,3,0),'CFBG New Line Form'!$G$7:$EQ$7,0)),""))</f>
        <v/>
      </c>
      <c r="AQ25" s="84" t="str">
        <f>IF(IFERROR(INDEX('CFBG New Line Form'!$G$9:$EQ$105,MATCH(B25,'CFBG New Line Form'!$B$9:$B$105,0),MATCH(VLOOKUP($AQ$11,MAPPING!$H$3:$J$131,3,0),'CFBG New Line Form'!$G$7:$EQ$7,0)),"")=0,"",IFERROR(INDEX('CFBG New Line Form'!$G$9:$EQ$105,MATCH(B25,'CFBG New Line Form'!$B$9:$B$105,0),MATCH(VLOOKUP($AQ$11,MAPPING!$H$3:$J$131,3,0),'CFBG New Line Form'!$G$7:$EQ$7,0)),""))</f>
        <v/>
      </c>
      <c r="AR25" s="84" t="str">
        <f>IF(IFERROR(INDEX('CFBG New Line Form'!$G$9:$EQ$105,MATCH(B25,'CFBG New Line Form'!$B$9:$B$105,0),MATCH(VLOOKUP($AR$11,MAPPING!$H$3:$J$131,3,0),'CFBG New Line Form'!$G$7:$EQ$7,0)),"")=0,"",IFERROR(INDEX('CFBG New Line Form'!$G$9:$EQ$105,MATCH(B25,'CFBG New Line Form'!$B$9:$B$105,0),MATCH(VLOOKUP($AR$11,MAPPING!$H$3:$J$131,3,0),'CFBG New Line Form'!$G$7:$EQ$7,0)),""))</f>
        <v/>
      </c>
      <c r="AS25" s="84" t="str">
        <f>IF(IFERROR(INDEX('CFBG New Line Form'!$G$9:$EQ$105,MATCH(B25,'CFBG New Line Form'!$B$9:$B$105,0),MATCH(VLOOKUP($AS$11,MAPPING!$H$3:$J$131,3,0),'CFBG New Line Form'!$G$7:$EQ$7,0)),"")=0,"",IFERROR(INDEX('CFBG New Line Form'!$G$9:$EQ$105,MATCH(B25,'CFBG New Line Form'!$B$9:$B$105,0),MATCH(VLOOKUP($AS$11,MAPPING!$H$3:$J$131,3,0),'CFBG New Line Form'!$G$7:$EQ$7,0)),""))</f>
        <v/>
      </c>
      <c r="AT25" s="84" t="str">
        <f>IF(IFERROR(INDEX('CFBG New Line Form'!$G$9:$EQ$105,MATCH(B25,'CFBG New Line Form'!$B$9:$B$105,0),MATCH(VLOOKUP($AT$11,MAPPING!$H$3:$J$131,3,0),'CFBG New Line Form'!$G$7:$EQ$7,0)),"")=0,"",IFERROR(INDEX('CFBG New Line Form'!$G$9:$EQ$105,MATCH(B25,'CFBG New Line Form'!$B$9:$B$105,0),MATCH(VLOOKUP($AT$11,MAPPING!$H$3:$J$131,3,0),'CFBG New Line Form'!$G$7:$EQ$7,0)),""))</f>
        <v/>
      </c>
      <c r="AU25" s="84" t="str">
        <f>IF(IFERROR(INDEX('CFBG New Line Form'!$G$9:$EQ$105,MATCH(B25,'CFBG New Line Form'!$B$9:$B$105,0),MATCH(VLOOKUP($AU$11,MAPPING!$H$3:$J$131,3,0),'CFBG New Line Form'!$G$7:$EQ$7,0)),"")=0,"",IFERROR(INDEX('CFBG New Line Form'!$G$9:$EQ$105,MATCH(B25,'CFBG New Line Form'!$B$9:$B$105,0),MATCH(VLOOKUP($AU$11,MAPPING!$H$3:$J$131,3,0),'CFBG New Line Form'!$G$7:$EQ$7,0)),""))</f>
        <v/>
      </c>
      <c r="AV25" s="84" t="str">
        <f>IF(IFERROR(INDEX('CFBG New Line Form'!$G$9:$EQ$105,MATCH(B25,'CFBG New Line Form'!$B$9:$B$105,0),MATCH(VLOOKUP($AV$11,MAPPING!$H$3:$J$131,3,0),'CFBG New Line Form'!$G$7:$EQ$7,0)),"")=0,"",IFERROR(INDEX('CFBG New Line Form'!$G$9:$EQ$105,MATCH(B25,'CFBG New Line Form'!$B$9:$B$105,0),MATCH(VLOOKUP($AV$11,MAPPING!$H$3:$J$131,3,0),'CFBG New Line Form'!$G$7:$EQ$7,0)),""))</f>
        <v/>
      </c>
      <c r="AW25" s="84" t="str">
        <f>IF(IFERROR(INDEX('CFBG New Line Form'!$G$9:$EQ$105,MATCH(B25,'CFBG New Line Form'!$B$9:$B$105,0),MATCH(VLOOKUP($AW$11,MAPPING!$H$3:$J$131,3,0),'CFBG New Line Form'!$G$7:$EQ$7,0)),"")=0,"",IFERROR(INDEX('CFBG New Line Form'!$G$9:$EQ$105,MATCH(B25,'CFBG New Line Form'!$B$9:$B$105,0),MATCH(VLOOKUP($AW$11,MAPPING!$H$3:$J$131,3,0),'CFBG New Line Form'!$G$7:$EQ$7,0)),""))</f>
        <v/>
      </c>
      <c r="AX25" s="84" t="str">
        <f>IF(IFERROR(INDEX('CFBG New Line Form'!$G$9:$EQ$105,MATCH(B25,'CFBG New Line Form'!$B$9:$B$105,0),MATCH(VLOOKUP($AX$11,MAPPING!$H$3:$J$131,3,0),'CFBG New Line Form'!$G$7:$EQ$7,0)),"")=0,"",IFERROR(INDEX('CFBG New Line Form'!$G$9:$EQ$105,MATCH(B25,'CFBG New Line Form'!$B$9:$B$105,0),MATCH(VLOOKUP($AX$11,MAPPING!$H$3:$J$131,3,0),'CFBG New Line Form'!$G$7:$EQ$7,0)),""))</f>
        <v/>
      </c>
      <c r="AY25" s="84" t="str">
        <f>IF(IFERROR(INDEX('CFBG New Line Form'!$G$9:$EQ$105,MATCH(B25,'CFBG New Line Form'!$B$9:$B$105,0),MATCH(VLOOKUP($AY$11,MAPPING!$H$3:$J$131,3,0),'CFBG New Line Form'!$G$7:$EQ$7,0)),"")=0,"",IFERROR(INDEX('CFBG New Line Form'!$G$9:$EQ$105,MATCH(B25,'CFBG New Line Form'!$B$9:$B$105,0),MATCH(VLOOKUP($AY$11,MAPPING!$H$3:$J$131,3,0),'CFBG New Line Form'!$G$7:$EQ$7,0)),""))</f>
        <v/>
      </c>
      <c r="AZ25" s="84" t="str">
        <f>IF(IFERROR(INDEX('CFBG New Line Form'!$G$9:$EQ$105,MATCH(B25,'CFBG New Line Form'!$B$9:$B$105,0),MATCH(VLOOKUP($AZ$11,MAPPING!$H$3:$J$131,3,0),'CFBG New Line Form'!$G$7:$EQ$7,0)),"")=0,"",IFERROR(INDEX('CFBG New Line Form'!$G$9:$EQ$105,MATCH(B25,'CFBG New Line Form'!$B$9:$B$105,0),MATCH(VLOOKUP($AZ$11,MAPPING!$H$3:$J$131,3,0),'CFBG New Line Form'!$G$7:$EQ$7,0)),""))</f>
        <v/>
      </c>
      <c r="BA25" s="84" t="str">
        <f>IF(IFERROR(INDEX('CFBG New Line Form'!$G$9:$EQ$105,MATCH(B25,'CFBG New Line Form'!$B$9:$B$105,0),MATCH(VLOOKUP($BA$11,MAPPING!$H$3:$J$131,3,0),'CFBG New Line Form'!$G$7:$EQ$7,0)),"")=0,"",IFERROR(INDEX('CFBG New Line Form'!$G$9:$EQ$105,MATCH(B25,'CFBG New Line Form'!$B$9:$B$105,0),MATCH(VLOOKUP($BA$11,MAPPING!$H$3:$J$131,3,0),'CFBG New Line Form'!$G$7:$EQ$7,0)),""))</f>
        <v/>
      </c>
      <c r="BB25" s="84" t="str">
        <f>IF(IFERROR(INDEX('CFBG New Line Form'!$G$9:$EQ$105,MATCH(B25,'CFBG New Line Form'!$B$9:$B$105,0),MATCH(VLOOKUP($BB$11,MAPPING!$H$3:$J$131,3,0),'CFBG New Line Form'!$G$7:$EQ$7,0)),"")=0,"",IFERROR(INDEX('CFBG New Line Form'!$G$9:$EQ$105,MATCH(B25,'CFBG New Line Form'!$B$9:$B$105,0),MATCH(VLOOKUP($BB$11,MAPPING!$H$3:$J$131,3,0),'CFBG New Line Form'!$G$7:$EQ$7,0)),""))</f>
        <v/>
      </c>
      <c r="BC25" s="84" t="str">
        <f>IF(IFERROR(INDEX('CFBG New Line Form'!$G$9:$EQ$105,MATCH(B25,'CFBG New Line Form'!$B$9:$B$105,0),MATCH(VLOOKUP($BC$11,MAPPING!$H$3:$J$131,3,0),'CFBG New Line Form'!$G$7:$EQ$7,0)),"")=0,"",IFERROR(INDEX('CFBG New Line Form'!$G$9:$EQ$105,MATCH(B25,'CFBG New Line Form'!$B$9:$B$105,0),MATCH(VLOOKUP($BC$11,MAPPING!$H$3:$J$131,3,0),'CFBG New Line Form'!$G$7:$EQ$7,0)),""))</f>
        <v/>
      </c>
      <c r="BD25" s="84" t="str">
        <f>IF(IFERROR(INDEX('CFBG New Line Form'!$G$9:$EQ$105,MATCH(B25,'CFBG New Line Form'!$B$9:$B$105,0),MATCH(VLOOKUP($BD$11,MAPPING!$H$3:$J$131,3,0),'CFBG New Line Form'!$G$7:$EQ$7,0)),"")=0,"",IFERROR(INDEX('CFBG New Line Form'!$G$9:$EQ$105,MATCH(B25,'CFBG New Line Form'!$B$9:$B$105,0),MATCH(VLOOKUP($BD$11,MAPPING!$H$3:$J$131,3,0),'CFBG New Line Form'!$G$7:$EQ$7,0)),""))</f>
        <v/>
      </c>
      <c r="BE25" s="84" t="str">
        <f>IF(IFERROR(INDEX('CFBG New Line Form'!$G$9:$EQ$105,MATCH(B25,'CFBG New Line Form'!$B$9:$B$105,0),MATCH(VLOOKUP($BE$11,MAPPING!$H$3:$J$131,3,0),'CFBG New Line Form'!$G$7:$EQ$7,0)),"")=0,"",IFERROR(INDEX('CFBG New Line Form'!$G$9:$EQ$105,MATCH(B25,'CFBG New Line Form'!$B$9:$B$105,0),MATCH(VLOOKUP($BE$11,MAPPING!$H$3:$J$131,3,0),'CFBG New Line Form'!$G$7:$EQ$7,0)),""))</f>
        <v/>
      </c>
      <c r="BF25" s="84" t="str">
        <f>IF(IFERROR(INDEX('CFBG New Line Form'!$G$9:$EQ$105,MATCH(B25,'CFBG New Line Form'!$B$9:$B$105,0),MATCH(VLOOKUP($BE$11,MAPPING!$H$3:$J$131,3,0),'CFBG New Line Form'!$G$7:$EQ$7,0)),"")=0,"",IFERROR(INDEX('CFBG New Line Form'!$G$9:$EQ$105,MATCH(B25,'CFBG New Line Form'!$B$9:$B$105,0),MATCH(VLOOKUP($BE$11,MAPPING!$H$3:$J$131,3,0),'CFBG New Line Form'!$G$7:$EQ$7,0)),""))</f>
        <v/>
      </c>
      <c r="BG25" s="84" t="str">
        <f>IF(IFERROR(INDEX('CFBG New Line Form'!$G$9:$EQ$105,MATCH(B25,'CFBG New Line Form'!$B$9:$B$105,0),MATCH(VLOOKUP($BG$11,MAPPING!$H$3:$J$131,3,0),'CFBG New Line Form'!$G$7:$EQ$7,0)),"")=0,"",IFERROR(INDEX('CFBG New Line Form'!$G$9:$EQ$105,MATCH(B25,'CFBG New Line Form'!$B$9:$B$105,0),MATCH(VLOOKUP($BG$11,MAPPING!$H$3:$J$131,3,0),'CFBG New Line Form'!$G$7:$EQ$7,0)),""))</f>
        <v/>
      </c>
      <c r="BH25" s="84" t="str">
        <f>IF(IFERROR(INDEX('CFBG New Line Form'!$G$9:$EQ$105,MATCH(B25,'CFBG New Line Form'!$B$9:$B$105,0),MATCH(VLOOKUP($BH$11,MAPPING!$H$3:$J$131,3,0),'CFBG New Line Form'!$G$7:$EQ$7,0)),"")=0,"",IFERROR(INDEX('CFBG New Line Form'!$G$9:$EQ$105,MATCH(B25,'CFBG New Line Form'!$B$9:$B$105,0),MATCH(VLOOKUP($BH$11,MAPPING!$H$3:$J$131,3,0),'CFBG New Line Form'!$G$7:$EQ$7,0)),""))</f>
        <v/>
      </c>
      <c r="BI25" s="84" t="str">
        <f>IF(IFERROR(INDEX('CFBG New Line Form'!$G$9:$EQ$105,MATCH(B25,'CFBG New Line Form'!$B$9:$B$105,0),MATCH(VLOOKUP($BI$11,MAPPING!$H$3:$J$131,3,0),'CFBG New Line Form'!$G$7:$EQ$7,0)),"")=0,"",IFERROR(INDEX('CFBG New Line Form'!$G$9:$EQ$105,MATCH(B25,'CFBG New Line Form'!$B$9:$B$105,0),MATCH(VLOOKUP($BI$11,MAPPING!$H$3:$J$131,3,0),'CFBG New Line Form'!$G$7:$EQ$7,0)),""))</f>
        <v/>
      </c>
      <c r="BJ25" s="84" t="str">
        <f>IF(IFERROR(INDEX('CFBG New Line Form'!$G$9:$EQ$105,MATCH(B25,'CFBG New Line Form'!$B$9:$B$105,0),MATCH(VLOOKUP($BJ$11,MAPPING!$H$3:$J$131,3,0),'CFBG New Line Form'!$G$7:$EQ$7,0)),"")=0,"",IFERROR(INDEX('CFBG New Line Form'!$G$9:$EQ$105,MATCH(B25,'CFBG New Line Form'!$B$9:$B$105,0),MATCH(VLOOKUP($BJ$11,MAPPING!$H$3:$J$131,3,0),'CFBG New Line Form'!$G$7:$EQ$7,0)),""))</f>
        <v/>
      </c>
      <c r="BK25" s="84" t="str">
        <f>IF(IFERROR(INDEX('CFBG New Line Form'!$G$9:$EQ$105,MATCH(B25,'CFBG New Line Form'!$B$9:$B$105,0),MATCH(VLOOKUP($BK$11,MAPPING!$H$3:$J$131,3,0),'CFBG New Line Form'!$G$7:$EQ$7,0)),"")=0,"",IFERROR(INDEX('CFBG New Line Form'!$G$9:$EQ$105,MATCH(B25,'CFBG New Line Form'!$B$9:$B$105,0),MATCH(VLOOKUP($BK$11,MAPPING!$H$3:$J$131,3,0),'CFBG New Line Form'!$G$7:$EQ$7,0)),""))</f>
        <v/>
      </c>
      <c r="BL25" s="84" t="str">
        <f>IF(IFERROR(INDEX('CFBG New Line Form'!$G$9:$EQ$105,MATCH(B25,'CFBG New Line Form'!$B$9:$B$105,0),MATCH(VLOOKUP($BL$11,MAPPING!$H$3:$J$131,3,0),'CFBG New Line Form'!$G$7:$EQ$7,0)),"")=0,"",IFERROR(INDEX('CFBG New Line Form'!$G$9:$EQ$105,MATCH(B25,'CFBG New Line Form'!$B$9:$B$105,0),MATCH(VLOOKUP($BL$11,MAPPING!$H$3:$J$131,3,0),'CFBG New Line Form'!$G$7:$EQ$7,0)),""))</f>
        <v/>
      </c>
      <c r="BM25" s="84" t="str">
        <f>IF(IFERROR(INDEX('CFBG New Line Form'!$G$9:$EQ$105,MATCH(B25,'CFBG New Line Form'!$B$9:$B$105,0),MATCH(VLOOKUP($BM$11,MAPPING!$H$3:$J$131,3,0),'CFBG New Line Form'!$G$7:$EQ$7,0)),"")=0,"",IFERROR(INDEX('CFBG New Line Form'!$G$9:$EQ$105,MATCH(B25,'CFBG New Line Form'!$B$9:$B$105,0),MATCH(VLOOKUP($BM$11,MAPPING!$H$3:$J$131,3,0),'CFBG New Line Form'!$G$7:$EQ$7,0)),""))</f>
        <v/>
      </c>
      <c r="BN25" s="84" t="str">
        <f>IF(IFERROR(INDEX('CFBG New Line Form'!$G$9:$EQ$105,MATCH(B25,'CFBG New Line Form'!$B$9:$B$105,0),MATCH(VLOOKUP($BN$11,MAPPING!$H$3:$J$131,3,0),'CFBG New Line Form'!$G$7:$EQ$7,0)),"")=0,"",IFERROR(INDEX('CFBG New Line Form'!$G$9:$EQ$105,MATCH(B25,'CFBG New Line Form'!$B$9:$B$105,0),MATCH(VLOOKUP($BN$11,MAPPING!$H$3:$J$131,3,0),'CFBG New Line Form'!$G$7:$EQ$7,0)),""))</f>
        <v/>
      </c>
      <c r="BO25" s="84" t="str">
        <f>IF(IFERROR(INDEX('CFBG New Line Form'!$G$9:$EQ$105,MATCH(B25,'CFBG New Line Form'!$B$9:$B$105,0),MATCH(VLOOKUP($BO$11,MAPPING!$H$3:$J$131,3,0),'CFBG New Line Form'!$G$7:$EQ$7,0)),"")=0,"",IFERROR(INDEX('CFBG New Line Form'!$G$9:$EQ$105,MATCH(B25,'CFBG New Line Form'!$B$9:$B$105,0),MATCH(VLOOKUP($BO$11,MAPPING!$H$3:$J$131,3,0),'CFBG New Line Form'!$G$7:$EQ$7,0)),""))</f>
        <v/>
      </c>
      <c r="BP25" s="84" t="str">
        <f>IF(IFERROR(INDEX('CFBG New Line Form'!$G$9:$EQ$105,MATCH(B25,'CFBG New Line Form'!$B$9:$B$105,0),MATCH(VLOOKUP($BP$11,MAPPING!$H$3:$J$131,3,0),'CFBG New Line Form'!$G$7:$EQ$7,0)),"")=0,"",IFERROR(INDEX('CFBG New Line Form'!$G$9:$EQ$105,MATCH(B25,'CFBG New Line Form'!$B$9:$B$105,0),MATCH(VLOOKUP($BP$11,MAPPING!$H$3:$J$131,3,0),'CFBG New Line Form'!$G$7:$EQ$7,0)),""))</f>
        <v/>
      </c>
      <c r="BQ25" s="84" t="str">
        <f>IF(IFERROR(INDEX('CFBG New Line Form'!$G$9:$EQ$105,MATCH(B25,'CFBG New Line Form'!$B$9:$B$105,0),MATCH(VLOOKUP($BQ$11,MAPPING!$H$3:$J$131,3,0),'CFBG New Line Form'!$G$7:$EQ$7,0)),"")=0,"",IFERROR(INDEX('CFBG New Line Form'!$G$9:$EQ$105,MATCH(B25,'CFBG New Line Form'!$B$9:$B$105,0),MATCH(VLOOKUP($BQ$11,MAPPING!$H$3:$J$131,3,0),'CFBG New Line Form'!$G$7:$EQ$7,0)),""))</f>
        <v/>
      </c>
      <c r="BR25" s="84" t="str">
        <f>IF(IFERROR(INDEX('CFBG New Line Form'!$G$9:$EQ$105,MATCH(B25,'CFBG New Line Form'!$B$9:$B$105,0),MATCH(VLOOKUP($BR$11,MAPPING!$H$3:$J$131,3,0),'CFBG New Line Form'!$G$7:$EQ$7,0)),"")=0,"",IFERROR(INDEX('CFBG New Line Form'!$G$9:$EQ$105,MATCH(B25,'CFBG New Line Form'!$B$9:$B$105,0),MATCH(VLOOKUP($BR$11,MAPPING!$H$3:$J$131,3,0),'CFBG New Line Form'!$G$7:$EQ$7,0)),""))</f>
        <v/>
      </c>
      <c r="BS25" s="84" t="str">
        <f>IF(IFERROR(INDEX('CFBG New Line Form'!$G$9:$EQ$105,MATCH(B25,'CFBG New Line Form'!$B$9:$B$105,0),MATCH(VLOOKUP($BS$11,MAPPING!$H$3:$J$131,3,0),'CFBG New Line Form'!$G$7:$EQ$7,0)),"")=0,"",IFERROR(INDEX('CFBG New Line Form'!$G$9:$EQ$105,MATCH(B25,'CFBG New Line Form'!$B$9:$B$105,0),MATCH(VLOOKUP($BS$11,MAPPING!$H$3:$J$131,3,0),'CFBG New Line Form'!$G$7:$EQ$7,0)),""))</f>
        <v/>
      </c>
      <c r="BT25" s="84" t="str">
        <f>IF(IFERROR(INDEX('CFBG New Line Form'!$G$9:$EQ$105,MATCH(B25,'CFBG New Line Form'!$B$9:$B$105,0),MATCH(VLOOKUP($BT$11,MAPPING!$H$3:$J$131,3,0),'CFBG New Line Form'!$G$7:$EQ$7,0)),"")=0,"",IFERROR(INDEX('CFBG New Line Form'!$G$9:$EQ$105,MATCH(B25,'CFBG New Line Form'!$B$9:$B$105,0),MATCH(VLOOKUP($BT$11,MAPPING!$H$3:$J$131,3,0),'CFBG New Line Form'!$G$7:$EQ$7,0)),""))</f>
        <v/>
      </c>
      <c r="BU25" s="84" t="str">
        <f>IF(IFERROR(INDEX('CFBG New Line Form'!$G$9:$EQ$105,MATCH(B25,'CFBG New Line Form'!$B$9:$B$105,0),MATCH(VLOOKUP($BU$11,MAPPING!$H$3:$J$131,3,0),'CFBG New Line Form'!$G$7:$EQ$7,0)),"")=0,"",IFERROR(INDEX('CFBG New Line Form'!$G$9:$EQ$105,MATCH(B25,'CFBG New Line Form'!$B$9:$B$105,0),MATCH(VLOOKUP($BU$11,MAPPING!$H$3:$J$131,3,0),'CFBG New Line Form'!$G$7:$EQ$7,0)),""))</f>
        <v/>
      </c>
      <c r="BV25" s="84" t="str">
        <f>IF(IFERROR(INDEX('CFBG New Line Form'!$G$9:$EQ$105,MATCH(B25,'CFBG New Line Form'!$B$9:$B$105,0),MATCH(VLOOKUP($BV$11,MAPPING!$H$3:$J$131,3,0),'CFBG New Line Form'!$G$7:$EQ$7,0)),"")=0,"",IFERROR(INDEX('CFBG New Line Form'!$G$9:$EQ$105,MATCH(B25,'CFBG New Line Form'!$B$9:$B$105,0),MATCH(VLOOKUP($BV$11,MAPPING!$H$3:$J$131,3,0),'CFBG New Line Form'!$G$7:$EQ$7,0)),""))</f>
        <v/>
      </c>
      <c r="BW25" s="84" t="str">
        <f>IF(IFERROR(INDEX('CFBG New Line Form'!$G$9:$EQ$105,MATCH(B25,'CFBG New Line Form'!$B$9:$B$105,0),MATCH(VLOOKUP($BW$11,MAPPING!$H$3:$J$131,3,0),'CFBG New Line Form'!$G$7:$EQ$7,0)),"")=0,"",IFERROR(INDEX('CFBG New Line Form'!$G$9:$EQ$105,MATCH(B25,'CFBG New Line Form'!$B$9:$B$105,0),MATCH(VLOOKUP($BW$11,MAPPING!$H$3:$J$131,3,0),'CFBG New Line Form'!$G$7:$EQ$7,0)),""))</f>
        <v/>
      </c>
      <c r="BX25" s="84" t="str">
        <f>IF(IFERROR(INDEX('CFBG New Line Form'!$G$9:$EQ$105,MATCH(B25,'CFBG New Line Form'!$B$9:$B$105,0),MATCH(VLOOKUP($BX$11,MAPPING!$H$3:$J$131,3,0),'CFBG New Line Form'!$G$7:$EQ$7,0)),"")=0,"",IFERROR(INDEX('CFBG New Line Form'!$G$9:$EQ$105,MATCH(B25,'CFBG New Line Form'!$B$9:$B$105,0),MATCH(VLOOKUP($BX$11,MAPPING!$H$3:$J$131,3,0),'CFBG New Line Form'!$G$7:$EQ$7,0)),""))</f>
        <v/>
      </c>
      <c r="BY25" s="84" t="str">
        <f>IF(IFERROR(INDEX('CFBG New Line Form'!$G$9:$EQ$105,MATCH(B25,'CFBG New Line Form'!$B$9:$B$105,0),MATCH(VLOOKUP($BY$11,MAPPING!$H$3:$J$131,3,0),'CFBG New Line Form'!$G$7:$EQ$7,0)),"")=0,"",IFERROR(INDEX('CFBG New Line Form'!$G$9:$EQ$105,MATCH(B25,'CFBG New Line Form'!$B$9:$B$105,0),MATCH(VLOOKUP($BY$11,MAPPING!$H$3:$J$131,3,0),'CFBG New Line Form'!$G$7:$EQ$7,0)),""))</f>
        <v/>
      </c>
      <c r="BZ25" s="84" t="str">
        <f>IF(IFERROR(INDEX('CFBG New Line Form'!$G$9:$EQ$105,MATCH(B25,'CFBG New Line Form'!$B$9:$B$105,0),MATCH(VLOOKUP($BZ$11,MAPPING!$H$3:$J$131,3,0),'CFBG New Line Form'!$G$7:$EQ$7,0)),"")=0,"",IFERROR(INDEX('CFBG New Line Form'!$G$9:$EQ$105,MATCH(B25,'CFBG New Line Form'!$B$9:$B$105,0),MATCH(VLOOKUP($BZ$11,MAPPING!$H$3:$J$131,3,0),'CFBG New Line Form'!$G$7:$EQ$7,0)),""))</f>
        <v/>
      </c>
      <c r="CA25" s="84" t="str">
        <f>IF(IFERROR(INDEX('CFBG New Line Form'!$G$9:$EQ$105,MATCH(B25,'CFBG New Line Form'!$B$9:$B$105,0),MATCH(VLOOKUP($CA$11,MAPPING!$H$3:$J$131,3,0),'CFBG New Line Form'!$G$7:$EQ$7,0)),"")=0,"",IFERROR(INDEX('CFBG New Line Form'!$G$9:$EQ$105,MATCH(B25,'CFBG New Line Form'!$B$9:$B$105,0),MATCH(VLOOKUP($CA$11,MAPPING!$H$3:$J$131,3,0),'CFBG New Line Form'!$G$7:$EQ$7,0)),""))</f>
        <v/>
      </c>
      <c r="CB25" s="84" t="str">
        <f>IF(IFERROR(INDEX('CFBG New Line Form'!$G$9:$EQ$105,MATCH(B25,'CFBG New Line Form'!$B$9:$B$105,0),MATCH(VLOOKUP($CB$11,MAPPING!$H$3:$J$131,3,0),'CFBG New Line Form'!$G$7:$EQ$7,0)),"")=0,"",IFERROR(INDEX('CFBG New Line Form'!$G$9:$EQ$105,MATCH(B25,'CFBG New Line Form'!$B$9:$B$105,0),MATCH(VLOOKUP($CB$11,MAPPING!$H$3:$J$131,3,0),'CFBG New Line Form'!$G$7:$EQ$7,0)),""))</f>
        <v/>
      </c>
      <c r="CC25" s="84" t="str">
        <f>IF(IFERROR(INDEX('CFBG New Line Form'!$G$9:$EQ$105,MATCH(B25,'CFBG New Line Form'!$B$9:$B$105,0),MATCH(VLOOKUP($CC$11,MAPPING!$H$3:$J$131,3,0),'CFBG New Line Form'!$G$7:$EQ$7,0)),"")=0,"",IFERROR(INDEX('CFBG New Line Form'!$G$9:$EQ$105,MATCH(B25,'CFBG New Line Form'!$B$9:$B$105,0),MATCH(VLOOKUP($CC$11,MAPPING!$H$3:$J$131,3,0),'CFBG New Line Form'!$G$7:$EQ$7,0)),""))</f>
        <v/>
      </c>
      <c r="CD25" s="84" t="str">
        <f>IF(IFERROR(INDEX('CFBG New Line Form'!$G$9:$EQ$105,MATCH(B25,'CFBG New Line Form'!$B$9:$B$105,0),MATCH(VLOOKUP($CD$11,MAPPING!$H$3:$J$131,3,0),'CFBG New Line Form'!$G$7:$EQ$7,0)),"")=0,"",IFERROR(INDEX('CFBG New Line Form'!$G$9:$EQ$105,MATCH(B25,'CFBG New Line Form'!$B$9:$B$105,0),MATCH(VLOOKUP($CD$11,MAPPING!$H$3:$J$131,3,0),'CFBG New Line Form'!$G$7:$EQ$7,0)),""))</f>
        <v/>
      </c>
      <c r="CE25" s="84" t="str">
        <f>IF(IFERROR(INDEX('CFBG New Line Form'!$G$9:$EQ$105,MATCH(B25,'CFBG New Line Form'!$B$9:$B$105,0),MATCH(VLOOKUP($CE$11,MAPPING!$H$3:$J$131,3,0),'CFBG New Line Form'!$G$7:$EQ$7,0)),"")=0,"",IFERROR(INDEX('CFBG New Line Form'!$G$9:$EQ$105,MATCH(B25,'CFBG New Line Form'!$B$9:$B$105,0),MATCH(VLOOKUP($CE$11,MAPPING!$H$3:$J$131,3,0),'CFBG New Line Form'!$G$7:$EQ$7,0)),""))</f>
        <v/>
      </c>
      <c r="CF25" s="84" t="str">
        <f>IF(IFERROR(INDEX('CFBG New Line Form'!$G$9:$EQ$105,MATCH(B25,'CFBG New Line Form'!$B$9:$B$105,0),MATCH(VLOOKUP($CF$11,MAPPING!$H$3:$J$131,3,0),'CFBG New Line Form'!$G$7:$EQ$7,0)),"")=0,"",IFERROR(INDEX('CFBG New Line Form'!$G$9:$EQ$105,MATCH(B25,'CFBG New Line Form'!$B$9:$B$105,0),MATCH(VLOOKUP($CF$11,MAPPING!$H$3:$J$131,3,0),'CFBG New Line Form'!$G$7:$EQ$7,0)),""))</f>
        <v/>
      </c>
      <c r="CG25" s="84" t="str">
        <f>IF(IFERROR(INDEX('CFBG New Line Form'!$G$9:$EQ$105,MATCH(B25,'CFBG New Line Form'!$B$9:$B$105,0),MATCH(VLOOKUP($CG$11,MAPPING!$H$3:$J$131,3,0),'CFBG New Line Form'!$G$7:$EQ$7,0)),"")=0,"",IFERROR(INDEX('CFBG New Line Form'!$G$9:$EQ$105,MATCH(B25,'CFBG New Line Form'!$B$9:$B$105,0),MATCH(VLOOKUP($CG$11,MAPPING!$H$3:$J$131,3,0),'CFBG New Line Form'!$G$7:$EQ$7,0)),""))</f>
        <v/>
      </c>
      <c r="CH25" s="84" t="str">
        <f>IF(IFERROR(INDEX('CFBG New Line Form'!$G$9:$EQ$105,MATCH(B25,'CFBG New Line Form'!$B$9:$B$105,0),MATCH(VLOOKUP($CH$11,MAPPING!$H$3:$J$131,3,0),'CFBG New Line Form'!$G$7:$EQ$7,0)),"")=0,"",IFERROR(INDEX('CFBG New Line Form'!$G$9:$EQ$105,MATCH(B25,'CFBG New Line Form'!$B$9:$B$105,0),MATCH(VLOOKUP($CH$11,MAPPING!$H$3:$J$131,3,0),'CFBG New Line Form'!$G$7:$EQ$7,0)),""))</f>
        <v/>
      </c>
      <c r="CI25" s="84" t="str">
        <f>IF(IFERROR(INDEX('CFBG New Line Form'!$G$9:$EQ$105,MATCH(B25,'CFBG New Line Form'!$B$9:$B$105,0),MATCH(VLOOKUP($CI$11,MAPPING!$H$3:$J$131,3,0),'CFBG New Line Form'!$G$7:$EQ$7,0)),"")=0,"",IFERROR(INDEX('CFBG New Line Form'!$G$9:$EQ$105,MATCH(B25,'CFBG New Line Form'!$B$9:$B$105,0),MATCH(VLOOKUP($CI$11,MAPPING!$H$3:$J$131,3,0),'CFBG New Line Form'!$G$7:$EQ$7,0)),""))</f>
        <v/>
      </c>
      <c r="CJ25" s="84" t="str">
        <f>IF(IFERROR(INDEX('CFBG New Line Form'!$G$9:$EQ$105,MATCH(B25,'CFBG New Line Form'!$B$9:$B$105,0),MATCH(VLOOKUP($CJ$11,MAPPING!$H$3:$J$131,3,0),'CFBG New Line Form'!$G$7:$EQ$7,0)),"")=0,"",IFERROR(INDEX('CFBG New Line Form'!$G$9:$EQ$105,MATCH(B25,'CFBG New Line Form'!$B$9:$B$105,0),MATCH(VLOOKUP($CJ$11,MAPPING!$H$3:$J$131,3,0),'CFBG New Line Form'!$G$7:$EQ$7,0)),""))</f>
        <v/>
      </c>
      <c r="CK25" s="84" t="str">
        <f>IF(IFERROR(INDEX('CFBG New Line Form'!$G$9:$EQ$105,MATCH(B25,'CFBG New Line Form'!$B$9:$B$105,0),MATCH(VLOOKUP($CK$11,MAPPING!$H$3:$J$131,3,0),'CFBG New Line Form'!$G$7:$EQ$7,0)),"")=0,"",IFERROR(INDEX('CFBG New Line Form'!$G$9:$EQ$105,MATCH(B25,'CFBG New Line Form'!$B$9:$B$105,0),MATCH(VLOOKUP($CK$11,MAPPING!$H$3:$J$131,3,0),'CFBG New Line Form'!$G$7:$EQ$7,0)),""))</f>
        <v/>
      </c>
      <c r="CL25" s="84" t="str">
        <f>IF(IFERROR(INDEX('CFBG New Line Form'!$G$9:$EQ$105,MATCH(B25,'CFBG New Line Form'!$B$9:$B$105,0),MATCH(VLOOKUP($CL$11,MAPPING!$H$3:$J$131,3,0),'CFBG New Line Form'!$G$7:$EQ$7,0)),"")=0,"",IFERROR(INDEX('CFBG New Line Form'!$G$9:$EQ$105,MATCH(B25,'CFBG New Line Form'!$B$9:$B$105,0),MATCH(VLOOKUP($CL$11,MAPPING!$H$3:$J$131,3,0),'CFBG New Line Form'!$G$7:$EQ$7,0)),""))</f>
        <v/>
      </c>
      <c r="CM25" s="84" t="str">
        <f>IF(IFERROR(INDEX('CFBG New Line Form'!$G$9:$EQ$105,MATCH(B25,'CFBG New Line Form'!$B$9:$B$105,0),MATCH(VLOOKUP($CM$11,MAPPING!$H$3:$J$131,3,0),'CFBG New Line Form'!$G$7:$EQ$7,0)),"")=0,"",IFERROR(INDEX('CFBG New Line Form'!$G$9:$EQ$105,MATCH(B25,'CFBG New Line Form'!$B$9:$B$105,0),MATCH(VLOOKUP($CM$11,MAPPING!$H$3:$J$131,3,0),'CFBG New Line Form'!$G$7:$EQ$7,0)),""))</f>
        <v/>
      </c>
      <c r="CN25" s="84" t="str">
        <f>IF(IFERROR(INDEX('CFBG New Line Form'!$G$9:$EQ$105,MATCH(B25,'CFBG New Line Form'!$B$9:$B$105,0),MATCH(VLOOKUP($CN$11,MAPPING!$H$3:$J$131,3,0),'CFBG New Line Form'!$G$7:$EQ$7,0)),"")=0,"",IFERROR(INDEX('CFBG New Line Form'!$G$9:$EQ$105,MATCH(B25,'CFBG New Line Form'!$B$9:$B$105,0),MATCH(VLOOKUP($CN$11,MAPPING!$H$3:$J$131,3,0),'CFBG New Line Form'!$G$7:$EQ$7,0)),""))</f>
        <v/>
      </c>
      <c r="CO25" s="84" t="str">
        <f>IF(IFERROR(INDEX('CFBG New Line Form'!$G$9:$EQ$105,MATCH(B25,'CFBG New Line Form'!$B$9:$B$105,0),MATCH(VLOOKUP($CO$11,MAPPING!$H$3:$J$131,3,0),'CFBG New Line Form'!$G$7:$EQ$7,0)),"")=0,"",IFERROR(INDEX('CFBG New Line Form'!$G$9:$EQ$105,MATCH(B25,'CFBG New Line Form'!$B$9:$B$105,0),MATCH(VLOOKUP($CO$11,MAPPING!$H$3:$J$131,3,0),'CFBG New Line Form'!$G$7:$EQ$7,0)),""))</f>
        <v/>
      </c>
      <c r="CP25" s="84" t="str">
        <f>IF(IFERROR(INDEX('CFBG New Line Form'!$G$9:$EQ$105,MATCH(B25,'CFBG New Line Form'!$B$9:$B$105,0),MATCH(VLOOKUP($CP$11,MAPPING!$H$3:$J$131,3,0),'CFBG New Line Form'!$G$7:$EQ$7,0)),"")=0,"",IFERROR(INDEX('CFBG New Line Form'!$G$9:$EQ$105,MATCH(B25,'CFBG New Line Form'!$B$9:$B$105,0),MATCH(VLOOKUP($CP$11,MAPPING!$H$3:$J$131,3,0),'CFBG New Line Form'!$G$7:$EQ$7,0)),""))</f>
        <v/>
      </c>
      <c r="CQ25" s="84" t="str">
        <f>IF(IFERROR(INDEX('CFBG New Line Form'!$G$9:$EQ$105,MATCH(B25,'CFBG New Line Form'!$B$9:$B$105,0),MATCH(VLOOKUP($CQ$11,MAPPING!$H$3:$J$131,3,0),'CFBG New Line Form'!$G$7:$EQ$7,0)),"")=0,"",IFERROR(INDEX('CFBG New Line Form'!$G$9:$EQ$105,MATCH(B25,'CFBG New Line Form'!$B$9:$B$105,0),MATCH(VLOOKUP($CQ$11,MAPPING!$H$3:$J$131,3,0),'CFBG New Line Form'!$G$7:$EQ$7,0)),""))</f>
        <v/>
      </c>
      <c r="CR25" s="84"/>
      <c r="CS25" s="84"/>
      <c r="CT25" s="84"/>
    </row>
    <row r="26" spans="1:98" s="55" customFormat="1">
      <c r="A26" s="84" t="str">
        <f>IF(
IFERROR(INDEX('CFBG New Line Form'!$G$9:$EQ$105,MATCH(B26,'CFBG New Line Form'!$B$9:$B$105,0),MATCH(VLOOKUP($A$11,MAPPING!$H$3:$J$131,3,0),'CFBG New Line Form'!$G$7:$EQ$7,0)),"")=0,"", IFERROR(INDEX('CFBG New Line Form'!$G$9:$EQ$105,MATCH(B26,'CFBG New Line Form'!$B$9:$B$105,0),MATCH(VLOOKUP($A$11,MAPPING!$H$3:$J$131,3,0),'CFBG New Line Form'!$G$7:$EQ$7,0)),""))</f>
        <v/>
      </c>
      <c r="B26" s="84"/>
      <c r="C26" s="84" t="str">
        <f>IF(
IFERROR(INDEX('CFBG New Line Form'!$G$9:$EQ$105,MATCH(B26,'CFBG New Line Form'!$B$9:$B$105,0),MATCH(VLOOKUP($C$11,MAPPING!$H$3:$J$131,3,0),'CFBG New Line Form'!$G$7:$EQ$7,0)),"")=0,"", IFERROR(INDEX('CFBG New Line Form'!$G$9:$EQ$105,MATCH(B26,'CFBG New Line Form'!$B$9:$B$105,0),MATCH(VLOOKUP($C$11,MAPPING!$H$3:$J$131,3,0),'CFBG New Line Form'!$G$7:$EQ$7,0)),""))</f>
        <v/>
      </c>
      <c r="D26" s="84" t="str">
        <f>IF(
IFERROR(INDEX('CFBG New Line Form'!$G$9:$EQ$105,MATCH(B26,'CFBG New Line Form'!$B$9:$B$105,0),MATCH(VLOOKUP($D$11,MAPPING!$H$3:$J$131,3,0),'CFBG New Line Form'!$G$7:$EQ$7,0)),"")=0,"", IFERROR(INDEX('CFBG New Line Form'!$G$9:$EQ$105,MATCH(B26,'CFBG New Line Form'!$B$9:$B$105,0),MATCH(VLOOKUP($D$11,MAPPING!$H$3:$J$131,3,0),'CFBG New Line Form'!$G$7:$EQ$7,0)),""))</f>
        <v/>
      </c>
      <c r="E26" s="84" t="str">
        <f>IF(IFERROR(INDEX('CFBG New Line Form'!$G$9:$EQ$105,MATCH(B26,'CFBG New Line Form'!$B$9:$B$105,0),MATCH(VLOOKUP($E$11,MAPPING!$H$3:$J$131,3,0),'CFBG New Line Form'!$G$7:$EQ$7,0)),"")=0,"",IFERROR(INDEX('CFBG New Line Form'!$G$9:$EQ$105,MATCH(B26,'CFBG New Line Form'!$B$9:$B$105,0),MATCH(VLOOKUP($E$11,MAPPING!$H$3:$J$131,3,0),'CFBG New Line Form'!$G$7:$EQ$7,0)),""))</f>
        <v/>
      </c>
      <c r="F26" s="84" t="str">
        <f>IF(IFERROR(INDEX('CFBG New Line Form'!$G$9:$EQ$105,MATCH(B26,'CFBG New Line Form'!$B$9:$B$105,0),MATCH(VLOOKUP($F$11,MAPPING!$H$3:$J$131,3,0),'CFBG New Line Form'!$G$7:$EQ$7,0)),"")=0,"",IFERROR(INDEX('CFBG New Line Form'!$G$9:$EQ$105,MATCH(B26,'CFBG New Line Form'!$B$9:$B$105,0),MATCH(VLOOKUP($F$11,MAPPING!$H$3:$J$131,3,0),'CFBG New Line Form'!$G$7:$EQ$7,0)),""))</f>
        <v/>
      </c>
      <c r="G26" s="130" t="str">
        <f>IF(IFERROR(INDEX('CFBG New Line Form'!$G$9:$EQ$105,MATCH(B26,'CFBG New Line Form'!$B$9:$B$105,0),MATCH(VLOOKUP($G$11,MAPPING!$H$3:$J$131,3,0),'CFBG New Line Form'!$G$7:$EQ$7,0)),"")=0,"",IFERROR(INDEX('CFBG New Line Form'!$G$9:$EQ$105,MATCH(B26,'CFBG New Line Form'!$B$9:$B$105,0),MATCH(VLOOKUP($G$11,MAPPING!$H$3:$J$131,3,0),'CFBG New Line Form'!$G$7:$EQ$7,0)),""))</f>
        <v/>
      </c>
      <c r="H26" s="160" t="str">
        <f>IF(IFERROR(INDEX('CFBG New Line Form'!$G$9:$EQ$105,MATCH(B26,'CFBG New Line Form'!$B$9:$B$105,0),MATCH(VLOOKUP($H$11,MAPPING!$H$3:$J$131,3,0),'CFBG New Line Form'!$G$7:$EQ$7,0)),"")=0,"",IFERROR(INDEX('CFBG New Line Form'!$G$9:$EQ$105,MATCH(B26,'CFBG New Line Form'!$B$9:$B$105,0),MATCH(VLOOKUP($H$11,MAPPING!$H$3:$J$131,3,0),'CFBG New Line Form'!$G$7:$EQ$7,0)),""))</f>
        <v/>
      </c>
      <c r="I26" s="161" t="str">
        <f>IF(IFERROR(INDEX('CFBG New Line Form'!$G$9:$EQ$105,MATCH(B26,'CFBG New Line Form'!$B$9:$B$105,0),MATCH(VLOOKUP($I$11,MAPPING!$H$3:$J$131,3,0),'CFBG New Line Form'!$G$7:$EQ$7,0)),"")=0,"",IFERROR(INDEX('CFBG New Line Form'!$G$9:$EQ$105,MATCH(B26,'CFBG New Line Form'!$B$9:$B$105,0),MATCH(VLOOKUP($I$11,MAPPING!$H$3:$J$131,3,0),'CFBG New Line Form'!$G$7:$EQ$7,0)),""))</f>
        <v/>
      </c>
      <c r="J26" s="84" t="str">
        <f>IF(IFERROR(INDEX('CFBG New Line Form'!$G$9:$EQ$105,MATCH(B26,'CFBG New Line Form'!$B$9:$B$105,0),MATCH(VLOOKUP($J$11,MAPPING!$H$3:$J$131,3,0),'CFBG New Line Form'!$G$7:$EQ$7,0)),"")=0,"",IFERROR(INDEX('CFBG New Line Form'!$G$9:$EQ$105,MATCH(B26,'CFBG New Line Form'!$B$9:$B$105,0),MATCH(VLOOKUP($J$11,MAPPING!$H$3:$J$131,3,0),'CFBG New Line Form'!$G$7:$EQ$7,0)),""))</f>
        <v/>
      </c>
      <c r="K26" s="84" t="e">
        <v>#N/A</v>
      </c>
      <c r="L26" s="84" t="e">
        <v>#N/A</v>
      </c>
      <c r="M26" s="84" t="e">
        <v>#N/A</v>
      </c>
      <c r="N26" s="84" t="e">
        <v>#N/A</v>
      </c>
      <c r="O26" s="84" t="e">
        <v>#N/A</v>
      </c>
      <c r="P26" s="84" t="e">
        <v>#N/A</v>
      </c>
      <c r="Q26" s="84" t="e">
        <v>#N/A</v>
      </c>
      <c r="R26" s="162" t="str">
        <f>IF(IFERROR(INDEX('CFBG New Line Form'!$G$9:$EQ$105,MATCH(B26,'CFBG New Line Form'!$B$9:$B$105,0),MATCH(VLOOKUP($R$11,MAPPING!$H$3:$J$131,3,0),'CFBG New Line Form'!$G$7:$EQ$7,0)),"")=0,"",IFERROR(INDEX('CFBG New Line Form'!$G$9:$EQ$105,MATCH(B26,'CFBG New Line Form'!$B$9:$B$105,0),MATCH(VLOOKUP($R$11,MAPPING!$H$3:$J$131,3,0),'CFBG New Line Form'!$G$7:$EQ$7,0)),""))</f>
        <v/>
      </c>
      <c r="S26" s="84" t="str">
        <f>IF(IFERROR(INDEX('CFBG New Line Form'!$G$9:$EQ$105,MATCH(B26,'CFBG New Line Form'!$B$9:$B$105,0),MATCH(VLOOKUP($S$11,MAPPING!$H$3:$J$131,3,0),'CFBG New Line Form'!$G$7:$EQ$7,0)),"")=0,"",IFERROR(INDEX('CFBG New Line Form'!$G$9:$EQ$105,MATCH(B26,'CFBG New Line Form'!$B$9:$B$105,0),MATCH(VLOOKUP($S$11,MAPPING!$H$3:$J$131,3,0),'CFBG New Line Form'!$G$7:$EQ$7,0)),""))</f>
        <v/>
      </c>
      <c r="T26" s="84" t="e">
        <v>#N/A</v>
      </c>
      <c r="U26" s="84" t="e">
        <v>#N/A</v>
      </c>
      <c r="V26" s="84" t="e">
        <v>#N/A</v>
      </c>
      <c r="W26" s="84" t="e">
        <v>#N/A</v>
      </c>
      <c r="X26" s="84" t="e">
        <v>#N/A</v>
      </c>
      <c r="Y26" s="84" t="e">
        <v>#N/A</v>
      </c>
      <c r="Z26" s="84" t="e">
        <v>#N/A</v>
      </c>
      <c r="AA26" s="84" t="e">
        <v>#N/A</v>
      </c>
      <c r="AB26" s="84" t="e">
        <v>#N/A</v>
      </c>
      <c r="AC26" s="84" t="e">
        <v>#N/A</v>
      </c>
      <c r="AD26" s="84" t="e">
        <v>#N/A</v>
      </c>
      <c r="AE26" s="160" t="str">
        <f>IF(IFERROR(INDEX('CFBG New Line Form'!$G$9:$EQ$105,MATCH(B26,'CFBG New Line Form'!$B$9:$B$105,0),MATCH(VLOOKUP($AE$11,MAPPING!$H$3:$J$131,3,0),'CFBG New Line Form'!$G$7:$EQ$7,0)),"")=0,"",IFERROR(INDEX('CFBG New Line Form'!$G$9:$EQ$105,MATCH(B26,'CFBG New Line Form'!$B$9:$B$105,0),MATCH(VLOOKUP($AE$11,MAPPING!$H$3:$J$131,3,0),'CFBG New Line Form'!$G$7:$EQ$7,0)),""))</f>
        <v/>
      </c>
      <c r="AF26" s="84" t="e">
        <v>#N/A</v>
      </c>
      <c r="AG26" s="84" t="e">
        <v>#N/A</v>
      </c>
      <c r="AH26" s="84" t="str">
        <f>IF(IFERROR(INDEX('CFBG New Line Form'!$G$9:$EQ$105,MATCH(B26,'CFBG New Line Form'!$B$9:$B$105,0),MATCH(VLOOKUP($AH$11,MAPPING!$H$3:$J$131,3,0),'CFBG New Line Form'!$G$7:$EQ$7,0)),"")=0,"",IFERROR(INDEX('CFBG New Line Form'!$G$9:$EQ$105,MATCH(B26,'CFBG New Line Form'!$B$9:$B$105,0),MATCH(VLOOKUP($AH$11,MAPPING!$H$3:$J$131,3,0),'CFBG New Line Form'!$G$7:$EQ$7,0)),""))</f>
        <v/>
      </c>
      <c r="AI26" s="84" t="str">
        <f>IF(IFERROR(INDEX('CFBG New Line Form'!$G$9:$EQ$105,MATCH(B26,'CFBG New Line Form'!$B$9:$B$105,0),MATCH(VLOOKUP($AI$11,MAPPING!$H$3:$J$131,3,0),'CFBG New Line Form'!$G$7:$EQ$7,0)),"")=0,"",IFERROR(INDEX('CFBG New Line Form'!$G$9:$EQ$105,MATCH(B26,'CFBG New Line Form'!$B$9:$B$105,0),MATCH(VLOOKUP($AI$11,MAPPING!$H$3:$J$131,3,0),'CFBG New Line Form'!$G$7:$EQ$7,0)),""))</f>
        <v/>
      </c>
      <c r="AJ26" s="84" t="str">
        <f>IF(IFERROR(INDEX('CFBG New Line Form'!$G$9:$EQ$105,MATCH(B26,'CFBG New Line Form'!$B$9:$B$105,0),MATCH(VLOOKUP($AJ$11,MAPPING!$H$3:$J$131,3,0),'CFBG New Line Form'!$G$7:$EQ$7,0)),"")=0,"",IFERROR(INDEX('CFBG New Line Form'!$G$9:$EQ$105,MATCH(B26,'CFBG New Line Form'!$B$9:$B$105,0),MATCH(VLOOKUP($AJ$11,MAPPING!$H$3:$J$131,3,0),'CFBG New Line Form'!$G$7:$EQ$7,0)),""))</f>
        <v/>
      </c>
      <c r="AK26" s="84" t="str">
        <f>IF(IFERROR(INDEX('CFBG New Line Form'!$G$9:$EQ$105,MATCH(B26,'CFBG New Line Form'!$B$9:$B$105,0),MATCH(VLOOKUP($AK$11,MAPPING!$H$3:$J$131,3,0),'CFBG New Line Form'!$G$7:$EQ$7,0)),"")=0,"",IFERROR(INDEX('CFBG New Line Form'!$G$9:$EQ$105,MATCH(B26,'CFBG New Line Form'!$B$9:$B$105,0),MATCH(VLOOKUP($AK$11,MAPPING!$H$3:$J$131,3,0),'CFBG New Line Form'!$G$7:$EQ$7,0)),""))</f>
        <v/>
      </c>
      <c r="AL26" s="84" t="str">
        <f>IF(IFERROR(INDEX('CFBG New Line Form'!$G$9:$EQ$105,MATCH(B26,'CFBG New Line Form'!$B$9:$B$105,0),MATCH(VLOOKUP($AL$11,MAPPING!$H$3:$J$131,3,0),'CFBG New Line Form'!$G$7:$EQ$7,0)),"")=0,"",IFERROR(INDEX('CFBG New Line Form'!$G$9:$EQ$105,MATCH(B26,'CFBG New Line Form'!$B$9:$B$105,0),MATCH(VLOOKUP($AL$11,MAPPING!$H$3:$J$131,3,0),'CFBG New Line Form'!$G$7:$EQ$7,0)),""))</f>
        <v/>
      </c>
      <c r="AM26" s="84" t="str">
        <f>IF(IFERROR(INDEX('CFBG New Line Form'!$G$9:$EQ$105,MATCH(B26,'CFBG New Line Form'!$B$9:$B$105,0),MATCH(VLOOKUP($AM$11,MAPPING!$H$3:$J$131,3,0),'CFBG New Line Form'!$G$7:$EQ$7,0)),"")=0,"",IFERROR(INDEX('CFBG New Line Form'!$G$9:$EQ$105,MATCH(B26,'CFBG New Line Form'!$B$9:$B$105,0),MATCH(VLOOKUP($AM$11,MAPPING!$H$3:$J$131,3,0),'CFBG New Line Form'!$G$7:$EQ$7,0)),""))</f>
        <v/>
      </c>
      <c r="AN26" s="84" t="str">
        <f>IF(IFERROR(INDEX('CFBG New Line Form'!$G$9:$EQ$105,MATCH(B26,'CFBG New Line Form'!$B$9:$B$105,0),MATCH(VLOOKUP($AN$11,MAPPING!$H$3:$J$131,3,0),'CFBG New Line Form'!$G$7:$EQ$7,0)),"")=0,"",IFERROR(INDEX('CFBG New Line Form'!$G$9:$EQ$105,MATCH(B26,'CFBG New Line Form'!$B$9:$B$105,0),MATCH(VLOOKUP($AN$11,MAPPING!$H$3:$J$131,3,0),'CFBG New Line Form'!$G$7:$EQ$7,0)),""))</f>
        <v/>
      </c>
      <c r="AO26" s="84" t="str">
        <f>IF(IFERROR(INDEX('CFBG New Line Form'!$G$9:$EQ$105,MATCH(B26,'CFBG New Line Form'!$B$9:$B$105,0),MATCH(VLOOKUP($AO$11,MAPPING!$H$3:$J$131,3,0),'CFBG New Line Form'!$G$7:$EQ$7,0)),"")=0,"",IFERROR(INDEX('CFBG New Line Form'!$G$9:$EQ$105,MATCH(B26,'CFBG New Line Form'!$B$9:$B$105,0),MATCH(VLOOKUP($AO$11,MAPPING!$H$3:$J$131,3,0),'CFBG New Line Form'!$G$7:$EQ$7,0)),""))</f>
        <v/>
      </c>
      <c r="AP26" s="84" t="str">
        <f>IF(IFERROR(INDEX('CFBG New Line Form'!$G$9:$EQ$105,MATCH(B26,'CFBG New Line Form'!$B$9:$B$105,0),MATCH(VLOOKUP($AP$11,MAPPING!$H$3:$J$131,3,0),'CFBG New Line Form'!$G$7:$EQ$7,0)),"")=0,"",IFERROR(INDEX('CFBG New Line Form'!$G$9:$EQ$105,MATCH(B26,'CFBG New Line Form'!$B$9:$B$105,0),MATCH(VLOOKUP($AP$11,MAPPING!$H$3:$J$131,3,0),'CFBG New Line Form'!$G$7:$EQ$7,0)),""))</f>
        <v/>
      </c>
      <c r="AQ26" s="84" t="str">
        <f>IF(IFERROR(INDEX('CFBG New Line Form'!$G$9:$EQ$105,MATCH(B26,'CFBG New Line Form'!$B$9:$B$105,0),MATCH(VLOOKUP($AQ$11,MAPPING!$H$3:$J$131,3,0),'CFBG New Line Form'!$G$7:$EQ$7,0)),"")=0,"",IFERROR(INDEX('CFBG New Line Form'!$G$9:$EQ$105,MATCH(B26,'CFBG New Line Form'!$B$9:$B$105,0),MATCH(VLOOKUP($AQ$11,MAPPING!$H$3:$J$131,3,0),'CFBG New Line Form'!$G$7:$EQ$7,0)),""))</f>
        <v/>
      </c>
      <c r="AR26" s="84" t="str">
        <f>IF(IFERROR(INDEX('CFBG New Line Form'!$G$9:$EQ$105,MATCH(B26,'CFBG New Line Form'!$B$9:$B$105,0),MATCH(VLOOKUP($AR$11,MAPPING!$H$3:$J$131,3,0),'CFBG New Line Form'!$G$7:$EQ$7,0)),"")=0,"",IFERROR(INDEX('CFBG New Line Form'!$G$9:$EQ$105,MATCH(B26,'CFBG New Line Form'!$B$9:$B$105,0),MATCH(VLOOKUP($AR$11,MAPPING!$H$3:$J$131,3,0),'CFBG New Line Form'!$G$7:$EQ$7,0)),""))</f>
        <v/>
      </c>
      <c r="AS26" s="84" t="str">
        <f>IF(IFERROR(INDEX('CFBG New Line Form'!$G$9:$EQ$105,MATCH(B26,'CFBG New Line Form'!$B$9:$B$105,0),MATCH(VLOOKUP($AS$11,MAPPING!$H$3:$J$131,3,0),'CFBG New Line Form'!$G$7:$EQ$7,0)),"")=0,"",IFERROR(INDEX('CFBG New Line Form'!$G$9:$EQ$105,MATCH(B26,'CFBG New Line Form'!$B$9:$B$105,0),MATCH(VLOOKUP($AS$11,MAPPING!$H$3:$J$131,3,0),'CFBG New Line Form'!$G$7:$EQ$7,0)),""))</f>
        <v/>
      </c>
      <c r="AT26" s="84" t="str">
        <f>IF(IFERROR(INDEX('CFBG New Line Form'!$G$9:$EQ$105,MATCH(B26,'CFBG New Line Form'!$B$9:$B$105,0),MATCH(VLOOKUP($AT$11,MAPPING!$H$3:$J$131,3,0),'CFBG New Line Form'!$G$7:$EQ$7,0)),"")=0,"",IFERROR(INDEX('CFBG New Line Form'!$G$9:$EQ$105,MATCH(B26,'CFBG New Line Form'!$B$9:$B$105,0),MATCH(VLOOKUP($AT$11,MAPPING!$H$3:$J$131,3,0),'CFBG New Line Form'!$G$7:$EQ$7,0)),""))</f>
        <v/>
      </c>
      <c r="AU26" s="84" t="str">
        <f>IF(IFERROR(INDEX('CFBG New Line Form'!$G$9:$EQ$105,MATCH(B26,'CFBG New Line Form'!$B$9:$B$105,0),MATCH(VLOOKUP($AU$11,MAPPING!$H$3:$J$131,3,0),'CFBG New Line Form'!$G$7:$EQ$7,0)),"")=0,"",IFERROR(INDEX('CFBG New Line Form'!$G$9:$EQ$105,MATCH(B26,'CFBG New Line Form'!$B$9:$B$105,0),MATCH(VLOOKUP($AU$11,MAPPING!$H$3:$J$131,3,0),'CFBG New Line Form'!$G$7:$EQ$7,0)),""))</f>
        <v/>
      </c>
      <c r="AV26" s="84" t="str">
        <f>IF(IFERROR(INDEX('CFBG New Line Form'!$G$9:$EQ$105,MATCH(B26,'CFBG New Line Form'!$B$9:$B$105,0),MATCH(VLOOKUP($AV$11,MAPPING!$H$3:$J$131,3,0),'CFBG New Line Form'!$G$7:$EQ$7,0)),"")=0,"",IFERROR(INDEX('CFBG New Line Form'!$G$9:$EQ$105,MATCH(B26,'CFBG New Line Form'!$B$9:$B$105,0),MATCH(VLOOKUP($AV$11,MAPPING!$H$3:$J$131,3,0),'CFBG New Line Form'!$G$7:$EQ$7,0)),""))</f>
        <v/>
      </c>
      <c r="AW26" s="84" t="str">
        <f>IF(IFERROR(INDEX('CFBG New Line Form'!$G$9:$EQ$105,MATCH(B26,'CFBG New Line Form'!$B$9:$B$105,0),MATCH(VLOOKUP($AW$11,MAPPING!$H$3:$J$131,3,0),'CFBG New Line Form'!$G$7:$EQ$7,0)),"")=0,"",IFERROR(INDEX('CFBG New Line Form'!$G$9:$EQ$105,MATCH(B26,'CFBG New Line Form'!$B$9:$B$105,0),MATCH(VLOOKUP($AW$11,MAPPING!$H$3:$J$131,3,0),'CFBG New Line Form'!$G$7:$EQ$7,0)),""))</f>
        <v/>
      </c>
      <c r="AX26" s="84" t="str">
        <f>IF(IFERROR(INDEX('CFBG New Line Form'!$G$9:$EQ$105,MATCH(B26,'CFBG New Line Form'!$B$9:$B$105,0),MATCH(VLOOKUP($AX$11,MAPPING!$H$3:$J$131,3,0),'CFBG New Line Form'!$G$7:$EQ$7,0)),"")=0,"",IFERROR(INDEX('CFBG New Line Form'!$G$9:$EQ$105,MATCH(B26,'CFBG New Line Form'!$B$9:$B$105,0),MATCH(VLOOKUP($AX$11,MAPPING!$H$3:$J$131,3,0),'CFBG New Line Form'!$G$7:$EQ$7,0)),""))</f>
        <v/>
      </c>
      <c r="AY26" s="84" t="str">
        <f>IF(IFERROR(INDEX('CFBG New Line Form'!$G$9:$EQ$105,MATCH(B26,'CFBG New Line Form'!$B$9:$B$105,0),MATCH(VLOOKUP($AY$11,MAPPING!$H$3:$J$131,3,0),'CFBG New Line Form'!$G$7:$EQ$7,0)),"")=0,"",IFERROR(INDEX('CFBG New Line Form'!$G$9:$EQ$105,MATCH(B26,'CFBG New Line Form'!$B$9:$B$105,0),MATCH(VLOOKUP($AY$11,MAPPING!$H$3:$J$131,3,0),'CFBG New Line Form'!$G$7:$EQ$7,0)),""))</f>
        <v/>
      </c>
      <c r="AZ26" s="84" t="str">
        <f>IF(IFERROR(INDEX('CFBG New Line Form'!$G$9:$EQ$105,MATCH(B26,'CFBG New Line Form'!$B$9:$B$105,0),MATCH(VLOOKUP($AZ$11,MAPPING!$H$3:$J$131,3,0),'CFBG New Line Form'!$G$7:$EQ$7,0)),"")=0,"",IFERROR(INDEX('CFBG New Line Form'!$G$9:$EQ$105,MATCH(B26,'CFBG New Line Form'!$B$9:$B$105,0),MATCH(VLOOKUP($AZ$11,MAPPING!$H$3:$J$131,3,0),'CFBG New Line Form'!$G$7:$EQ$7,0)),""))</f>
        <v/>
      </c>
      <c r="BA26" s="84" t="str">
        <f>IF(IFERROR(INDEX('CFBG New Line Form'!$G$9:$EQ$105,MATCH(B26,'CFBG New Line Form'!$B$9:$B$105,0),MATCH(VLOOKUP($BA$11,MAPPING!$H$3:$J$131,3,0),'CFBG New Line Form'!$G$7:$EQ$7,0)),"")=0,"",IFERROR(INDEX('CFBG New Line Form'!$G$9:$EQ$105,MATCH(B26,'CFBG New Line Form'!$B$9:$B$105,0),MATCH(VLOOKUP($BA$11,MAPPING!$H$3:$J$131,3,0),'CFBG New Line Form'!$G$7:$EQ$7,0)),""))</f>
        <v/>
      </c>
      <c r="BB26" s="84" t="str">
        <f>IF(IFERROR(INDEX('CFBG New Line Form'!$G$9:$EQ$105,MATCH(B26,'CFBG New Line Form'!$B$9:$B$105,0),MATCH(VLOOKUP($BB$11,MAPPING!$H$3:$J$131,3,0),'CFBG New Line Form'!$G$7:$EQ$7,0)),"")=0,"",IFERROR(INDEX('CFBG New Line Form'!$G$9:$EQ$105,MATCH(B26,'CFBG New Line Form'!$B$9:$B$105,0),MATCH(VLOOKUP($BB$11,MAPPING!$H$3:$J$131,3,0),'CFBG New Line Form'!$G$7:$EQ$7,0)),""))</f>
        <v/>
      </c>
      <c r="BC26" s="84" t="str">
        <f>IF(IFERROR(INDEX('CFBG New Line Form'!$G$9:$EQ$105,MATCH(B26,'CFBG New Line Form'!$B$9:$B$105,0),MATCH(VLOOKUP($BC$11,MAPPING!$H$3:$J$131,3,0),'CFBG New Line Form'!$G$7:$EQ$7,0)),"")=0,"",IFERROR(INDEX('CFBG New Line Form'!$G$9:$EQ$105,MATCH(B26,'CFBG New Line Form'!$B$9:$B$105,0),MATCH(VLOOKUP($BC$11,MAPPING!$H$3:$J$131,3,0),'CFBG New Line Form'!$G$7:$EQ$7,0)),""))</f>
        <v/>
      </c>
      <c r="BD26" s="84" t="str">
        <f>IF(IFERROR(INDEX('CFBG New Line Form'!$G$9:$EQ$105,MATCH(B26,'CFBG New Line Form'!$B$9:$B$105,0),MATCH(VLOOKUP($BD$11,MAPPING!$H$3:$J$131,3,0),'CFBG New Line Form'!$G$7:$EQ$7,0)),"")=0,"",IFERROR(INDEX('CFBG New Line Form'!$G$9:$EQ$105,MATCH(B26,'CFBG New Line Form'!$B$9:$B$105,0),MATCH(VLOOKUP($BD$11,MAPPING!$H$3:$J$131,3,0),'CFBG New Line Form'!$G$7:$EQ$7,0)),""))</f>
        <v/>
      </c>
      <c r="BE26" s="84" t="str">
        <f>IF(IFERROR(INDEX('CFBG New Line Form'!$G$9:$EQ$105,MATCH(B26,'CFBG New Line Form'!$B$9:$B$105,0),MATCH(VLOOKUP($BE$11,MAPPING!$H$3:$J$131,3,0),'CFBG New Line Form'!$G$7:$EQ$7,0)),"")=0,"",IFERROR(INDEX('CFBG New Line Form'!$G$9:$EQ$105,MATCH(B26,'CFBG New Line Form'!$B$9:$B$105,0),MATCH(VLOOKUP($BE$11,MAPPING!$H$3:$J$131,3,0),'CFBG New Line Form'!$G$7:$EQ$7,0)),""))</f>
        <v/>
      </c>
      <c r="BF26" s="84" t="str">
        <f>IF(IFERROR(INDEX('CFBG New Line Form'!$G$9:$EQ$105,MATCH(B26,'CFBG New Line Form'!$B$9:$B$105,0),MATCH(VLOOKUP($BE$11,MAPPING!$H$3:$J$131,3,0),'CFBG New Line Form'!$G$7:$EQ$7,0)),"")=0,"",IFERROR(INDEX('CFBG New Line Form'!$G$9:$EQ$105,MATCH(B26,'CFBG New Line Form'!$B$9:$B$105,0),MATCH(VLOOKUP($BE$11,MAPPING!$H$3:$J$131,3,0),'CFBG New Line Form'!$G$7:$EQ$7,0)),""))</f>
        <v/>
      </c>
      <c r="BG26" s="84" t="str">
        <f>IF(IFERROR(INDEX('CFBG New Line Form'!$G$9:$EQ$105,MATCH(B26,'CFBG New Line Form'!$B$9:$B$105,0),MATCH(VLOOKUP($BG$11,MAPPING!$H$3:$J$131,3,0),'CFBG New Line Form'!$G$7:$EQ$7,0)),"")=0,"",IFERROR(INDEX('CFBG New Line Form'!$G$9:$EQ$105,MATCH(B26,'CFBG New Line Form'!$B$9:$B$105,0),MATCH(VLOOKUP($BG$11,MAPPING!$H$3:$J$131,3,0),'CFBG New Line Form'!$G$7:$EQ$7,0)),""))</f>
        <v/>
      </c>
      <c r="BH26" s="84" t="str">
        <f>IF(IFERROR(INDEX('CFBG New Line Form'!$G$9:$EQ$105,MATCH(B26,'CFBG New Line Form'!$B$9:$B$105,0),MATCH(VLOOKUP($BH$11,MAPPING!$H$3:$J$131,3,0),'CFBG New Line Form'!$G$7:$EQ$7,0)),"")=0,"",IFERROR(INDEX('CFBG New Line Form'!$G$9:$EQ$105,MATCH(B26,'CFBG New Line Form'!$B$9:$B$105,0),MATCH(VLOOKUP($BH$11,MAPPING!$H$3:$J$131,3,0),'CFBG New Line Form'!$G$7:$EQ$7,0)),""))</f>
        <v/>
      </c>
      <c r="BI26" s="84" t="str">
        <f>IF(IFERROR(INDEX('CFBG New Line Form'!$G$9:$EQ$105,MATCH(B26,'CFBG New Line Form'!$B$9:$B$105,0),MATCH(VLOOKUP($BI$11,MAPPING!$H$3:$J$131,3,0),'CFBG New Line Form'!$G$7:$EQ$7,0)),"")=0,"",IFERROR(INDEX('CFBG New Line Form'!$G$9:$EQ$105,MATCH(B26,'CFBG New Line Form'!$B$9:$B$105,0),MATCH(VLOOKUP($BI$11,MAPPING!$H$3:$J$131,3,0),'CFBG New Line Form'!$G$7:$EQ$7,0)),""))</f>
        <v/>
      </c>
      <c r="BJ26" s="84" t="str">
        <f>IF(IFERROR(INDEX('CFBG New Line Form'!$G$9:$EQ$105,MATCH(B26,'CFBG New Line Form'!$B$9:$B$105,0),MATCH(VLOOKUP($BJ$11,MAPPING!$H$3:$J$131,3,0),'CFBG New Line Form'!$G$7:$EQ$7,0)),"")=0,"",IFERROR(INDEX('CFBG New Line Form'!$G$9:$EQ$105,MATCH(B26,'CFBG New Line Form'!$B$9:$B$105,0),MATCH(VLOOKUP($BJ$11,MAPPING!$H$3:$J$131,3,0),'CFBG New Line Form'!$G$7:$EQ$7,0)),""))</f>
        <v/>
      </c>
      <c r="BK26" s="84" t="str">
        <f>IF(IFERROR(INDEX('CFBG New Line Form'!$G$9:$EQ$105,MATCH(B26,'CFBG New Line Form'!$B$9:$B$105,0),MATCH(VLOOKUP($BK$11,MAPPING!$H$3:$J$131,3,0),'CFBG New Line Form'!$G$7:$EQ$7,0)),"")=0,"",IFERROR(INDEX('CFBG New Line Form'!$G$9:$EQ$105,MATCH(B26,'CFBG New Line Form'!$B$9:$B$105,0),MATCH(VLOOKUP($BK$11,MAPPING!$H$3:$J$131,3,0),'CFBG New Line Form'!$G$7:$EQ$7,0)),""))</f>
        <v/>
      </c>
      <c r="BL26" s="84" t="str">
        <f>IF(IFERROR(INDEX('CFBG New Line Form'!$G$9:$EQ$105,MATCH(B26,'CFBG New Line Form'!$B$9:$B$105,0),MATCH(VLOOKUP($BL$11,MAPPING!$H$3:$J$131,3,0),'CFBG New Line Form'!$G$7:$EQ$7,0)),"")=0,"",IFERROR(INDEX('CFBG New Line Form'!$G$9:$EQ$105,MATCH(B26,'CFBG New Line Form'!$B$9:$B$105,0),MATCH(VLOOKUP($BL$11,MAPPING!$H$3:$J$131,3,0),'CFBG New Line Form'!$G$7:$EQ$7,0)),""))</f>
        <v/>
      </c>
      <c r="BM26" s="84" t="str">
        <f>IF(IFERROR(INDEX('CFBG New Line Form'!$G$9:$EQ$105,MATCH(B26,'CFBG New Line Form'!$B$9:$B$105,0),MATCH(VLOOKUP($BM$11,MAPPING!$H$3:$J$131,3,0),'CFBG New Line Form'!$G$7:$EQ$7,0)),"")=0,"",IFERROR(INDEX('CFBG New Line Form'!$G$9:$EQ$105,MATCH(B26,'CFBG New Line Form'!$B$9:$B$105,0),MATCH(VLOOKUP($BM$11,MAPPING!$H$3:$J$131,3,0),'CFBG New Line Form'!$G$7:$EQ$7,0)),""))</f>
        <v/>
      </c>
      <c r="BN26" s="84" t="str">
        <f>IF(IFERROR(INDEX('CFBG New Line Form'!$G$9:$EQ$105,MATCH(B26,'CFBG New Line Form'!$B$9:$B$105,0),MATCH(VLOOKUP($BN$11,MAPPING!$H$3:$J$131,3,0),'CFBG New Line Form'!$G$7:$EQ$7,0)),"")=0,"",IFERROR(INDEX('CFBG New Line Form'!$G$9:$EQ$105,MATCH(B26,'CFBG New Line Form'!$B$9:$B$105,0),MATCH(VLOOKUP($BN$11,MAPPING!$H$3:$J$131,3,0),'CFBG New Line Form'!$G$7:$EQ$7,0)),""))</f>
        <v/>
      </c>
      <c r="BO26" s="84" t="str">
        <f>IF(IFERROR(INDEX('CFBG New Line Form'!$G$9:$EQ$105,MATCH(B26,'CFBG New Line Form'!$B$9:$B$105,0),MATCH(VLOOKUP($BO$11,MAPPING!$H$3:$J$131,3,0),'CFBG New Line Form'!$G$7:$EQ$7,0)),"")=0,"",IFERROR(INDEX('CFBG New Line Form'!$G$9:$EQ$105,MATCH(B26,'CFBG New Line Form'!$B$9:$B$105,0),MATCH(VLOOKUP($BO$11,MAPPING!$H$3:$J$131,3,0),'CFBG New Line Form'!$G$7:$EQ$7,0)),""))</f>
        <v/>
      </c>
      <c r="BP26" s="84" t="str">
        <f>IF(IFERROR(INDEX('CFBG New Line Form'!$G$9:$EQ$105,MATCH(B26,'CFBG New Line Form'!$B$9:$B$105,0),MATCH(VLOOKUP($BP$11,MAPPING!$H$3:$J$131,3,0),'CFBG New Line Form'!$G$7:$EQ$7,0)),"")=0,"",IFERROR(INDEX('CFBG New Line Form'!$G$9:$EQ$105,MATCH(B26,'CFBG New Line Form'!$B$9:$B$105,0),MATCH(VLOOKUP($BP$11,MAPPING!$H$3:$J$131,3,0),'CFBG New Line Form'!$G$7:$EQ$7,0)),""))</f>
        <v/>
      </c>
      <c r="BQ26" s="84" t="str">
        <f>IF(IFERROR(INDEX('CFBG New Line Form'!$G$9:$EQ$105,MATCH(B26,'CFBG New Line Form'!$B$9:$B$105,0),MATCH(VLOOKUP($BQ$11,MAPPING!$H$3:$J$131,3,0),'CFBG New Line Form'!$G$7:$EQ$7,0)),"")=0,"",IFERROR(INDEX('CFBG New Line Form'!$G$9:$EQ$105,MATCH(B26,'CFBG New Line Form'!$B$9:$B$105,0),MATCH(VLOOKUP($BQ$11,MAPPING!$H$3:$J$131,3,0),'CFBG New Line Form'!$G$7:$EQ$7,0)),""))</f>
        <v/>
      </c>
      <c r="BR26" s="84" t="str">
        <f>IF(IFERROR(INDEX('CFBG New Line Form'!$G$9:$EQ$105,MATCH(B26,'CFBG New Line Form'!$B$9:$B$105,0),MATCH(VLOOKUP($BR$11,MAPPING!$H$3:$J$131,3,0),'CFBG New Line Form'!$G$7:$EQ$7,0)),"")=0,"",IFERROR(INDEX('CFBG New Line Form'!$G$9:$EQ$105,MATCH(B26,'CFBG New Line Form'!$B$9:$B$105,0),MATCH(VLOOKUP($BR$11,MAPPING!$H$3:$J$131,3,0),'CFBG New Line Form'!$G$7:$EQ$7,0)),""))</f>
        <v/>
      </c>
      <c r="BS26" s="84" t="str">
        <f>IF(IFERROR(INDEX('CFBG New Line Form'!$G$9:$EQ$105,MATCH(B26,'CFBG New Line Form'!$B$9:$B$105,0),MATCH(VLOOKUP($BS$11,MAPPING!$H$3:$J$131,3,0),'CFBG New Line Form'!$G$7:$EQ$7,0)),"")=0,"",IFERROR(INDEX('CFBG New Line Form'!$G$9:$EQ$105,MATCH(B26,'CFBG New Line Form'!$B$9:$B$105,0),MATCH(VLOOKUP($BS$11,MAPPING!$H$3:$J$131,3,0),'CFBG New Line Form'!$G$7:$EQ$7,0)),""))</f>
        <v/>
      </c>
      <c r="BT26" s="84" t="str">
        <f>IF(IFERROR(INDEX('CFBG New Line Form'!$G$9:$EQ$105,MATCH(B26,'CFBG New Line Form'!$B$9:$B$105,0),MATCH(VLOOKUP($BT$11,MAPPING!$H$3:$J$131,3,0),'CFBG New Line Form'!$G$7:$EQ$7,0)),"")=0,"",IFERROR(INDEX('CFBG New Line Form'!$G$9:$EQ$105,MATCH(B26,'CFBG New Line Form'!$B$9:$B$105,0),MATCH(VLOOKUP($BT$11,MAPPING!$H$3:$J$131,3,0),'CFBG New Line Form'!$G$7:$EQ$7,0)),""))</f>
        <v/>
      </c>
      <c r="BU26" s="84" t="str">
        <f>IF(IFERROR(INDEX('CFBG New Line Form'!$G$9:$EQ$105,MATCH(B26,'CFBG New Line Form'!$B$9:$B$105,0),MATCH(VLOOKUP($BU$11,MAPPING!$H$3:$J$131,3,0),'CFBG New Line Form'!$G$7:$EQ$7,0)),"")=0,"",IFERROR(INDEX('CFBG New Line Form'!$G$9:$EQ$105,MATCH(B26,'CFBG New Line Form'!$B$9:$B$105,0),MATCH(VLOOKUP($BU$11,MAPPING!$H$3:$J$131,3,0),'CFBG New Line Form'!$G$7:$EQ$7,0)),""))</f>
        <v/>
      </c>
      <c r="BV26" s="84" t="str">
        <f>IF(IFERROR(INDEX('CFBG New Line Form'!$G$9:$EQ$105,MATCH(B26,'CFBG New Line Form'!$B$9:$B$105,0),MATCH(VLOOKUP($BV$11,MAPPING!$H$3:$J$131,3,0),'CFBG New Line Form'!$G$7:$EQ$7,0)),"")=0,"",IFERROR(INDEX('CFBG New Line Form'!$G$9:$EQ$105,MATCH(B26,'CFBG New Line Form'!$B$9:$B$105,0),MATCH(VLOOKUP($BV$11,MAPPING!$H$3:$J$131,3,0),'CFBG New Line Form'!$G$7:$EQ$7,0)),""))</f>
        <v/>
      </c>
      <c r="BW26" s="84" t="str">
        <f>IF(IFERROR(INDEX('CFBG New Line Form'!$G$9:$EQ$105,MATCH(B26,'CFBG New Line Form'!$B$9:$B$105,0),MATCH(VLOOKUP($BW$11,MAPPING!$H$3:$J$131,3,0),'CFBG New Line Form'!$G$7:$EQ$7,0)),"")=0,"",IFERROR(INDEX('CFBG New Line Form'!$G$9:$EQ$105,MATCH(B26,'CFBG New Line Form'!$B$9:$B$105,0),MATCH(VLOOKUP($BW$11,MAPPING!$H$3:$J$131,3,0),'CFBG New Line Form'!$G$7:$EQ$7,0)),""))</f>
        <v/>
      </c>
      <c r="BX26" s="84" t="str">
        <f>IF(IFERROR(INDEX('CFBG New Line Form'!$G$9:$EQ$105,MATCH(B26,'CFBG New Line Form'!$B$9:$B$105,0),MATCH(VLOOKUP($BX$11,MAPPING!$H$3:$J$131,3,0),'CFBG New Line Form'!$G$7:$EQ$7,0)),"")=0,"",IFERROR(INDEX('CFBG New Line Form'!$G$9:$EQ$105,MATCH(B26,'CFBG New Line Form'!$B$9:$B$105,0),MATCH(VLOOKUP($BX$11,MAPPING!$H$3:$J$131,3,0),'CFBG New Line Form'!$G$7:$EQ$7,0)),""))</f>
        <v/>
      </c>
      <c r="BY26" s="84" t="str">
        <f>IF(IFERROR(INDEX('CFBG New Line Form'!$G$9:$EQ$105,MATCH(B26,'CFBG New Line Form'!$B$9:$B$105,0),MATCH(VLOOKUP($BY$11,MAPPING!$H$3:$J$131,3,0),'CFBG New Line Form'!$G$7:$EQ$7,0)),"")=0,"",IFERROR(INDEX('CFBG New Line Form'!$G$9:$EQ$105,MATCH(B26,'CFBG New Line Form'!$B$9:$B$105,0),MATCH(VLOOKUP($BY$11,MAPPING!$H$3:$J$131,3,0),'CFBG New Line Form'!$G$7:$EQ$7,0)),""))</f>
        <v/>
      </c>
      <c r="BZ26" s="84" t="str">
        <f>IF(IFERROR(INDEX('CFBG New Line Form'!$G$9:$EQ$105,MATCH(B26,'CFBG New Line Form'!$B$9:$B$105,0),MATCH(VLOOKUP($BZ$11,MAPPING!$H$3:$J$131,3,0),'CFBG New Line Form'!$G$7:$EQ$7,0)),"")=0,"",IFERROR(INDEX('CFBG New Line Form'!$G$9:$EQ$105,MATCH(B26,'CFBG New Line Form'!$B$9:$B$105,0),MATCH(VLOOKUP($BZ$11,MAPPING!$H$3:$J$131,3,0),'CFBG New Line Form'!$G$7:$EQ$7,0)),""))</f>
        <v/>
      </c>
      <c r="CA26" s="84" t="str">
        <f>IF(IFERROR(INDEX('CFBG New Line Form'!$G$9:$EQ$105,MATCH(B26,'CFBG New Line Form'!$B$9:$B$105,0),MATCH(VLOOKUP($CA$11,MAPPING!$H$3:$J$131,3,0),'CFBG New Line Form'!$G$7:$EQ$7,0)),"")=0,"",IFERROR(INDEX('CFBG New Line Form'!$G$9:$EQ$105,MATCH(B26,'CFBG New Line Form'!$B$9:$B$105,0),MATCH(VLOOKUP($CA$11,MAPPING!$H$3:$J$131,3,0),'CFBG New Line Form'!$G$7:$EQ$7,0)),""))</f>
        <v/>
      </c>
      <c r="CB26" s="84" t="str">
        <f>IF(IFERROR(INDEX('CFBG New Line Form'!$G$9:$EQ$105,MATCH(B26,'CFBG New Line Form'!$B$9:$B$105,0),MATCH(VLOOKUP($CB$11,MAPPING!$H$3:$J$131,3,0),'CFBG New Line Form'!$G$7:$EQ$7,0)),"")=0,"",IFERROR(INDEX('CFBG New Line Form'!$G$9:$EQ$105,MATCH(B26,'CFBG New Line Form'!$B$9:$B$105,0),MATCH(VLOOKUP($CB$11,MAPPING!$H$3:$J$131,3,0),'CFBG New Line Form'!$G$7:$EQ$7,0)),""))</f>
        <v/>
      </c>
      <c r="CC26" s="84" t="str">
        <f>IF(IFERROR(INDEX('CFBG New Line Form'!$G$9:$EQ$105,MATCH(B26,'CFBG New Line Form'!$B$9:$B$105,0),MATCH(VLOOKUP($CC$11,MAPPING!$H$3:$J$131,3,0),'CFBG New Line Form'!$G$7:$EQ$7,0)),"")=0,"",IFERROR(INDEX('CFBG New Line Form'!$G$9:$EQ$105,MATCH(B26,'CFBG New Line Form'!$B$9:$B$105,0),MATCH(VLOOKUP($CC$11,MAPPING!$H$3:$J$131,3,0),'CFBG New Line Form'!$G$7:$EQ$7,0)),""))</f>
        <v/>
      </c>
      <c r="CD26" s="84" t="str">
        <f>IF(IFERROR(INDEX('CFBG New Line Form'!$G$9:$EQ$105,MATCH(B26,'CFBG New Line Form'!$B$9:$B$105,0),MATCH(VLOOKUP($CD$11,MAPPING!$H$3:$J$131,3,0),'CFBG New Line Form'!$G$7:$EQ$7,0)),"")=0,"",IFERROR(INDEX('CFBG New Line Form'!$G$9:$EQ$105,MATCH(B26,'CFBG New Line Form'!$B$9:$B$105,0),MATCH(VLOOKUP($CD$11,MAPPING!$H$3:$J$131,3,0),'CFBG New Line Form'!$G$7:$EQ$7,0)),""))</f>
        <v/>
      </c>
      <c r="CE26" s="84" t="str">
        <f>IF(IFERROR(INDEX('CFBG New Line Form'!$G$9:$EQ$105,MATCH(B26,'CFBG New Line Form'!$B$9:$B$105,0),MATCH(VLOOKUP($CE$11,MAPPING!$H$3:$J$131,3,0),'CFBG New Line Form'!$G$7:$EQ$7,0)),"")=0,"",IFERROR(INDEX('CFBG New Line Form'!$G$9:$EQ$105,MATCH(B26,'CFBG New Line Form'!$B$9:$B$105,0),MATCH(VLOOKUP($CE$11,MAPPING!$H$3:$J$131,3,0),'CFBG New Line Form'!$G$7:$EQ$7,0)),""))</f>
        <v/>
      </c>
      <c r="CF26" s="84" t="str">
        <f>IF(IFERROR(INDEX('CFBG New Line Form'!$G$9:$EQ$105,MATCH(B26,'CFBG New Line Form'!$B$9:$B$105,0),MATCH(VLOOKUP($CF$11,MAPPING!$H$3:$J$131,3,0),'CFBG New Line Form'!$G$7:$EQ$7,0)),"")=0,"",IFERROR(INDEX('CFBG New Line Form'!$G$9:$EQ$105,MATCH(B26,'CFBG New Line Form'!$B$9:$B$105,0),MATCH(VLOOKUP($CF$11,MAPPING!$H$3:$J$131,3,0),'CFBG New Line Form'!$G$7:$EQ$7,0)),""))</f>
        <v/>
      </c>
      <c r="CG26" s="84" t="str">
        <f>IF(IFERROR(INDEX('CFBG New Line Form'!$G$9:$EQ$105,MATCH(B26,'CFBG New Line Form'!$B$9:$B$105,0),MATCH(VLOOKUP($CG$11,MAPPING!$H$3:$J$131,3,0),'CFBG New Line Form'!$G$7:$EQ$7,0)),"")=0,"",IFERROR(INDEX('CFBG New Line Form'!$G$9:$EQ$105,MATCH(B26,'CFBG New Line Form'!$B$9:$B$105,0),MATCH(VLOOKUP($CG$11,MAPPING!$H$3:$J$131,3,0),'CFBG New Line Form'!$G$7:$EQ$7,0)),""))</f>
        <v/>
      </c>
      <c r="CH26" s="84" t="str">
        <f>IF(IFERROR(INDEX('CFBG New Line Form'!$G$9:$EQ$105,MATCH(B26,'CFBG New Line Form'!$B$9:$B$105,0),MATCH(VLOOKUP($CH$11,MAPPING!$H$3:$J$131,3,0),'CFBG New Line Form'!$G$7:$EQ$7,0)),"")=0,"",IFERROR(INDEX('CFBG New Line Form'!$G$9:$EQ$105,MATCH(B26,'CFBG New Line Form'!$B$9:$B$105,0),MATCH(VLOOKUP($CH$11,MAPPING!$H$3:$J$131,3,0),'CFBG New Line Form'!$G$7:$EQ$7,0)),""))</f>
        <v/>
      </c>
      <c r="CI26" s="84" t="str">
        <f>IF(IFERROR(INDEX('CFBG New Line Form'!$G$9:$EQ$105,MATCH(B26,'CFBG New Line Form'!$B$9:$B$105,0),MATCH(VLOOKUP($CI$11,MAPPING!$H$3:$J$131,3,0),'CFBG New Line Form'!$G$7:$EQ$7,0)),"")=0,"",IFERROR(INDEX('CFBG New Line Form'!$G$9:$EQ$105,MATCH(B26,'CFBG New Line Form'!$B$9:$B$105,0),MATCH(VLOOKUP($CI$11,MAPPING!$H$3:$J$131,3,0),'CFBG New Line Form'!$G$7:$EQ$7,0)),""))</f>
        <v/>
      </c>
      <c r="CJ26" s="84" t="str">
        <f>IF(IFERROR(INDEX('CFBG New Line Form'!$G$9:$EQ$105,MATCH(B26,'CFBG New Line Form'!$B$9:$B$105,0),MATCH(VLOOKUP($CJ$11,MAPPING!$H$3:$J$131,3,0),'CFBG New Line Form'!$G$7:$EQ$7,0)),"")=0,"",IFERROR(INDEX('CFBG New Line Form'!$G$9:$EQ$105,MATCH(B26,'CFBG New Line Form'!$B$9:$B$105,0),MATCH(VLOOKUP($CJ$11,MAPPING!$H$3:$J$131,3,0),'CFBG New Line Form'!$G$7:$EQ$7,0)),""))</f>
        <v/>
      </c>
      <c r="CK26" s="84" t="str">
        <f>IF(IFERROR(INDEX('CFBG New Line Form'!$G$9:$EQ$105,MATCH(B26,'CFBG New Line Form'!$B$9:$B$105,0),MATCH(VLOOKUP($CK$11,MAPPING!$H$3:$J$131,3,0),'CFBG New Line Form'!$G$7:$EQ$7,0)),"")=0,"",IFERROR(INDEX('CFBG New Line Form'!$G$9:$EQ$105,MATCH(B26,'CFBG New Line Form'!$B$9:$B$105,0),MATCH(VLOOKUP($CK$11,MAPPING!$H$3:$J$131,3,0),'CFBG New Line Form'!$G$7:$EQ$7,0)),""))</f>
        <v/>
      </c>
      <c r="CL26" s="84" t="str">
        <f>IF(IFERROR(INDEX('CFBG New Line Form'!$G$9:$EQ$105,MATCH(B26,'CFBG New Line Form'!$B$9:$B$105,0),MATCH(VLOOKUP($CL$11,MAPPING!$H$3:$J$131,3,0),'CFBG New Line Form'!$G$7:$EQ$7,0)),"")=0,"",IFERROR(INDEX('CFBG New Line Form'!$G$9:$EQ$105,MATCH(B26,'CFBG New Line Form'!$B$9:$B$105,0),MATCH(VLOOKUP($CL$11,MAPPING!$H$3:$J$131,3,0),'CFBG New Line Form'!$G$7:$EQ$7,0)),""))</f>
        <v/>
      </c>
      <c r="CM26" s="84" t="str">
        <f>IF(IFERROR(INDEX('CFBG New Line Form'!$G$9:$EQ$105,MATCH(B26,'CFBG New Line Form'!$B$9:$B$105,0),MATCH(VLOOKUP($CM$11,MAPPING!$H$3:$J$131,3,0),'CFBG New Line Form'!$G$7:$EQ$7,0)),"")=0,"",IFERROR(INDEX('CFBG New Line Form'!$G$9:$EQ$105,MATCH(B26,'CFBG New Line Form'!$B$9:$B$105,0),MATCH(VLOOKUP($CM$11,MAPPING!$H$3:$J$131,3,0),'CFBG New Line Form'!$G$7:$EQ$7,0)),""))</f>
        <v/>
      </c>
      <c r="CN26" s="84" t="str">
        <f>IF(IFERROR(INDEX('CFBG New Line Form'!$G$9:$EQ$105,MATCH(B26,'CFBG New Line Form'!$B$9:$B$105,0),MATCH(VLOOKUP($CN$11,MAPPING!$H$3:$J$131,3,0),'CFBG New Line Form'!$G$7:$EQ$7,0)),"")=0,"",IFERROR(INDEX('CFBG New Line Form'!$G$9:$EQ$105,MATCH(B26,'CFBG New Line Form'!$B$9:$B$105,0),MATCH(VLOOKUP($CN$11,MAPPING!$H$3:$J$131,3,0),'CFBG New Line Form'!$G$7:$EQ$7,0)),""))</f>
        <v/>
      </c>
      <c r="CO26" s="84" t="str">
        <f>IF(IFERROR(INDEX('CFBG New Line Form'!$G$9:$EQ$105,MATCH(B26,'CFBG New Line Form'!$B$9:$B$105,0),MATCH(VLOOKUP($CO$11,MAPPING!$H$3:$J$131,3,0),'CFBG New Line Form'!$G$7:$EQ$7,0)),"")=0,"",IFERROR(INDEX('CFBG New Line Form'!$G$9:$EQ$105,MATCH(B26,'CFBG New Line Form'!$B$9:$B$105,0),MATCH(VLOOKUP($CO$11,MAPPING!$H$3:$J$131,3,0),'CFBG New Line Form'!$G$7:$EQ$7,0)),""))</f>
        <v/>
      </c>
      <c r="CP26" s="84" t="str">
        <f>IF(IFERROR(INDEX('CFBG New Line Form'!$G$9:$EQ$105,MATCH(B26,'CFBG New Line Form'!$B$9:$B$105,0),MATCH(VLOOKUP($CP$11,MAPPING!$H$3:$J$131,3,0),'CFBG New Line Form'!$G$7:$EQ$7,0)),"")=0,"",IFERROR(INDEX('CFBG New Line Form'!$G$9:$EQ$105,MATCH(B26,'CFBG New Line Form'!$B$9:$B$105,0),MATCH(VLOOKUP($CP$11,MAPPING!$H$3:$J$131,3,0),'CFBG New Line Form'!$G$7:$EQ$7,0)),""))</f>
        <v/>
      </c>
      <c r="CQ26" s="84" t="str">
        <f>IF(IFERROR(INDEX('CFBG New Line Form'!$G$9:$EQ$105,MATCH(B26,'CFBG New Line Form'!$B$9:$B$105,0),MATCH(VLOOKUP($CQ$11,MAPPING!$H$3:$J$131,3,0),'CFBG New Line Form'!$G$7:$EQ$7,0)),"")=0,"",IFERROR(INDEX('CFBG New Line Form'!$G$9:$EQ$105,MATCH(B26,'CFBG New Line Form'!$B$9:$B$105,0),MATCH(VLOOKUP($CQ$11,MAPPING!$H$3:$J$131,3,0),'CFBG New Line Form'!$G$7:$EQ$7,0)),""))</f>
        <v/>
      </c>
      <c r="CR26" s="84"/>
      <c r="CS26" s="84"/>
      <c r="CT26" s="84"/>
    </row>
    <row r="27" spans="1:98" s="55" customFormat="1">
      <c r="A27" s="84" t="str">
        <f>IF(
IFERROR(INDEX('CFBG New Line Form'!$G$9:$EQ$105,MATCH(B27,'CFBG New Line Form'!$B$9:$B$105,0),MATCH(VLOOKUP($A$11,MAPPING!$H$3:$J$131,3,0),'CFBG New Line Form'!$G$7:$EQ$7,0)),"")=0,"", IFERROR(INDEX('CFBG New Line Form'!$G$9:$EQ$105,MATCH(B27,'CFBG New Line Form'!$B$9:$B$105,0),MATCH(VLOOKUP($A$11,MAPPING!$H$3:$J$131,3,0),'CFBG New Line Form'!$G$7:$EQ$7,0)),""))</f>
        <v/>
      </c>
      <c r="B27" s="84"/>
      <c r="C27" s="84" t="str">
        <f>IF(
IFERROR(INDEX('CFBG New Line Form'!$G$9:$EQ$105,MATCH(B27,'CFBG New Line Form'!$B$9:$B$105,0),MATCH(VLOOKUP($C$11,MAPPING!$H$3:$J$131,3,0),'CFBG New Line Form'!$G$7:$EQ$7,0)),"")=0,"", IFERROR(INDEX('CFBG New Line Form'!$G$9:$EQ$105,MATCH(B27,'CFBG New Line Form'!$B$9:$B$105,0),MATCH(VLOOKUP($C$11,MAPPING!$H$3:$J$131,3,0),'CFBG New Line Form'!$G$7:$EQ$7,0)),""))</f>
        <v/>
      </c>
      <c r="D27" s="84" t="str">
        <f>IF(
IFERROR(INDEX('CFBG New Line Form'!$G$9:$EQ$105,MATCH(B27,'CFBG New Line Form'!$B$9:$B$105,0),MATCH(VLOOKUP($D$11,MAPPING!$H$3:$J$131,3,0),'CFBG New Line Form'!$G$7:$EQ$7,0)),"")=0,"", IFERROR(INDEX('CFBG New Line Form'!$G$9:$EQ$105,MATCH(B27,'CFBG New Line Form'!$B$9:$B$105,0),MATCH(VLOOKUP($D$11,MAPPING!$H$3:$J$131,3,0),'CFBG New Line Form'!$G$7:$EQ$7,0)),""))</f>
        <v/>
      </c>
      <c r="E27" s="84" t="str">
        <f>IF(IFERROR(INDEX('CFBG New Line Form'!$G$9:$EQ$105,MATCH(B27,'CFBG New Line Form'!$B$9:$B$105,0),MATCH(VLOOKUP($E$11,MAPPING!$H$3:$J$131,3,0),'CFBG New Line Form'!$G$7:$EQ$7,0)),"")=0,"",IFERROR(INDEX('CFBG New Line Form'!$G$9:$EQ$105,MATCH(B27,'CFBG New Line Form'!$B$9:$B$105,0),MATCH(VLOOKUP($E$11,MAPPING!$H$3:$J$131,3,0),'CFBG New Line Form'!$G$7:$EQ$7,0)),""))</f>
        <v/>
      </c>
      <c r="F27" s="84" t="str">
        <f>IF(IFERROR(INDEX('CFBG New Line Form'!$G$9:$EQ$105,MATCH(B27,'CFBG New Line Form'!$B$9:$B$105,0),MATCH(VLOOKUP($F$11,MAPPING!$H$3:$J$131,3,0),'CFBG New Line Form'!$G$7:$EQ$7,0)),"")=0,"",IFERROR(INDEX('CFBG New Line Form'!$G$9:$EQ$105,MATCH(B27,'CFBG New Line Form'!$B$9:$B$105,0),MATCH(VLOOKUP($F$11,MAPPING!$H$3:$J$131,3,0),'CFBG New Line Form'!$G$7:$EQ$7,0)),""))</f>
        <v/>
      </c>
      <c r="G27" s="130" t="str">
        <f>IF(IFERROR(INDEX('CFBG New Line Form'!$G$9:$EQ$105,MATCH(B27,'CFBG New Line Form'!$B$9:$B$105,0),MATCH(VLOOKUP($G$11,MAPPING!$H$3:$J$131,3,0),'CFBG New Line Form'!$G$7:$EQ$7,0)),"")=0,"",IFERROR(INDEX('CFBG New Line Form'!$G$9:$EQ$105,MATCH(B27,'CFBG New Line Form'!$B$9:$B$105,0),MATCH(VLOOKUP($G$11,MAPPING!$H$3:$J$131,3,0),'CFBG New Line Form'!$G$7:$EQ$7,0)),""))</f>
        <v/>
      </c>
      <c r="H27" s="160" t="str">
        <f>IF(IFERROR(INDEX('CFBG New Line Form'!$G$9:$EQ$105,MATCH(B27,'CFBG New Line Form'!$B$9:$B$105,0),MATCH(VLOOKUP($H$11,MAPPING!$H$3:$J$131,3,0),'CFBG New Line Form'!$G$7:$EQ$7,0)),"")=0,"",IFERROR(INDEX('CFBG New Line Form'!$G$9:$EQ$105,MATCH(B27,'CFBG New Line Form'!$B$9:$B$105,0),MATCH(VLOOKUP($H$11,MAPPING!$H$3:$J$131,3,0),'CFBG New Line Form'!$G$7:$EQ$7,0)),""))</f>
        <v/>
      </c>
      <c r="I27" s="161" t="str">
        <f>IF(IFERROR(INDEX('CFBG New Line Form'!$G$9:$EQ$105,MATCH(B27,'CFBG New Line Form'!$B$9:$B$105,0),MATCH(VLOOKUP($I$11,MAPPING!$H$3:$J$131,3,0),'CFBG New Line Form'!$G$7:$EQ$7,0)),"")=0,"",IFERROR(INDEX('CFBG New Line Form'!$G$9:$EQ$105,MATCH(B27,'CFBG New Line Form'!$B$9:$B$105,0),MATCH(VLOOKUP($I$11,MAPPING!$H$3:$J$131,3,0),'CFBG New Line Form'!$G$7:$EQ$7,0)),""))</f>
        <v/>
      </c>
      <c r="J27" s="84" t="str">
        <f>IF(IFERROR(INDEX('CFBG New Line Form'!$G$9:$EQ$105,MATCH(B27,'CFBG New Line Form'!$B$9:$B$105,0),MATCH(VLOOKUP($J$11,MAPPING!$H$3:$J$131,3,0),'CFBG New Line Form'!$G$7:$EQ$7,0)),"")=0,"",IFERROR(INDEX('CFBG New Line Form'!$G$9:$EQ$105,MATCH(B27,'CFBG New Line Form'!$B$9:$B$105,0),MATCH(VLOOKUP($J$11,MAPPING!$H$3:$J$131,3,0),'CFBG New Line Form'!$G$7:$EQ$7,0)),""))</f>
        <v/>
      </c>
      <c r="K27" s="84" t="e">
        <v>#N/A</v>
      </c>
      <c r="L27" s="84" t="e">
        <v>#N/A</v>
      </c>
      <c r="M27" s="84" t="e">
        <v>#N/A</v>
      </c>
      <c r="N27" s="84" t="e">
        <v>#N/A</v>
      </c>
      <c r="O27" s="84" t="e">
        <v>#N/A</v>
      </c>
      <c r="P27" s="84" t="e">
        <v>#N/A</v>
      </c>
      <c r="Q27" s="84" t="e">
        <v>#N/A</v>
      </c>
      <c r="R27" s="162" t="str">
        <f>IF(IFERROR(INDEX('CFBG New Line Form'!$G$9:$EQ$105,MATCH(B27,'CFBG New Line Form'!$B$9:$B$105,0),MATCH(VLOOKUP($R$11,MAPPING!$H$3:$J$131,3,0),'CFBG New Line Form'!$G$7:$EQ$7,0)),"")=0,"",IFERROR(INDEX('CFBG New Line Form'!$G$9:$EQ$105,MATCH(B27,'CFBG New Line Form'!$B$9:$B$105,0),MATCH(VLOOKUP($R$11,MAPPING!$H$3:$J$131,3,0),'CFBG New Line Form'!$G$7:$EQ$7,0)),""))</f>
        <v/>
      </c>
      <c r="S27" s="84" t="str">
        <f>IF(IFERROR(INDEX('CFBG New Line Form'!$G$9:$EQ$105,MATCH(B27,'CFBG New Line Form'!$B$9:$B$105,0),MATCH(VLOOKUP($S$11,MAPPING!$H$3:$J$131,3,0),'CFBG New Line Form'!$G$7:$EQ$7,0)),"")=0,"",IFERROR(INDEX('CFBG New Line Form'!$G$9:$EQ$105,MATCH(B27,'CFBG New Line Form'!$B$9:$B$105,0),MATCH(VLOOKUP($S$11,MAPPING!$H$3:$J$131,3,0),'CFBG New Line Form'!$G$7:$EQ$7,0)),""))</f>
        <v/>
      </c>
      <c r="T27" s="84" t="e">
        <v>#N/A</v>
      </c>
      <c r="U27" s="84" t="e">
        <v>#N/A</v>
      </c>
      <c r="V27" s="84" t="e">
        <v>#N/A</v>
      </c>
      <c r="W27" s="84" t="e">
        <v>#N/A</v>
      </c>
      <c r="X27" s="84" t="e">
        <v>#N/A</v>
      </c>
      <c r="Y27" s="84" t="e">
        <v>#N/A</v>
      </c>
      <c r="Z27" s="84" t="e">
        <v>#N/A</v>
      </c>
      <c r="AA27" s="84" t="e">
        <v>#N/A</v>
      </c>
      <c r="AB27" s="84" t="e">
        <v>#N/A</v>
      </c>
      <c r="AC27" s="84" t="e">
        <v>#N/A</v>
      </c>
      <c r="AD27" s="84" t="e">
        <v>#N/A</v>
      </c>
      <c r="AE27" s="160" t="str">
        <f>IF(IFERROR(INDEX('CFBG New Line Form'!$G$9:$EQ$105,MATCH(B27,'CFBG New Line Form'!$B$9:$B$105,0),MATCH(VLOOKUP($AE$11,MAPPING!$H$3:$J$131,3,0),'CFBG New Line Form'!$G$7:$EQ$7,0)),"")=0,"",IFERROR(INDEX('CFBG New Line Form'!$G$9:$EQ$105,MATCH(B27,'CFBG New Line Form'!$B$9:$B$105,0),MATCH(VLOOKUP($AE$11,MAPPING!$H$3:$J$131,3,0),'CFBG New Line Form'!$G$7:$EQ$7,0)),""))</f>
        <v/>
      </c>
      <c r="AF27" s="84" t="e">
        <v>#N/A</v>
      </c>
      <c r="AG27" s="84" t="e">
        <v>#N/A</v>
      </c>
      <c r="AH27" s="84" t="str">
        <f>IF(IFERROR(INDEX('CFBG New Line Form'!$G$9:$EQ$105,MATCH(B27,'CFBG New Line Form'!$B$9:$B$105,0),MATCH(VLOOKUP($AH$11,MAPPING!$H$3:$J$131,3,0),'CFBG New Line Form'!$G$7:$EQ$7,0)),"")=0,"",IFERROR(INDEX('CFBG New Line Form'!$G$9:$EQ$105,MATCH(B27,'CFBG New Line Form'!$B$9:$B$105,0),MATCH(VLOOKUP($AH$11,MAPPING!$H$3:$J$131,3,0),'CFBG New Line Form'!$G$7:$EQ$7,0)),""))</f>
        <v/>
      </c>
      <c r="AI27" s="84" t="str">
        <f>IF(IFERROR(INDEX('CFBG New Line Form'!$G$9:$EQ$105,MATCH(B27,'CFBG New Line Form'!$B$9:$B$105,0),MATCH(VLOOKUP($AI$11,MAPPING!$H$3:$J$131,3,0),'CFBG New Line Form'!$G$7:$EQ$7,0)),"")=0,"",IFERROR(INDEX('CFBG New Line Form'!$G$9:$EQ$105,MATCH(B27,'CFBG New Line Form'!$B$9:$B$105,0),MATCH(VLOOKUP($AI$11,MAPPING!$H$3:$J$131,3,0),'CFBG New Line Form'!$G$7:$EQ$7,0)),""))</f>
        <v/>
      </c>
      <c r="AJ27" s="84" t="str">
        <f>IF(IFERROR(INDEX('CFBG New Line Form'!$G$9:$EQ$105,MATCH(B27,'CFBG New Line Form'!$B$9:$B$105,0),MATCH(VLOOKUP($AJ$11,MAPPING!$H$3:$J$131,3,0),'CFBG New Line Form'!$G$7:$EQ$7,0)),"")=0,"",IFERROR(INDEX('CFBG New Line Form'!$G$9:$EQ$105,MATCH(B27,'CFBG New Line Form'!$B$9:$B$105,0),MATCH(VLOOKUP($AJ$11,MAPPING!$H$3:$J$131,3,0),'CFBG New Line Form'!$G$7:$EQ$7,0)),""))</f>
        <v/>
      </c>
      <c r="AK27" s="84" t="str">
        <f>IF(IFERROR(INDEX('CFBG New Line Form'!$G$9:$EQ$105,MATCH(B27,'CFBG New Line Form'!$B$9:$B$105,0),MATCH(VLOOKUP($AK$11,MAPPING!$H$3:$J$131,3,0),'CFBG New Line Form'!$G$7:$EQ$7,0)),"")=0,"",IFERROR(INDEX('CFBG New Line Form'!$G$9:$EQ$105,MATCH(B27,'CFBG New Line Form'!$B$9:$B$105,0),MATCH(VLOOKUP($AK$11,MAPPING!$H$3:$J$131,3,0),'CFBG New Line Form'!$G$7:$EQ$7,0)),""))</f>
        <v/>
      </c>
      <c r="AL27" s="84" t="str">
        <f>IF(IFERROR(INDEX('CFBG New Line Form'!$G$9:$EQ$105,MATCH(B27,'CFBG New Line Form'!$B$9:$B$105,0),MATCH(VLOOKUP($AL$11,MAPPING!$H$3:$J$131,3,0),'CFBG New Line Form'!$G$7:$EQ$7,0)),"")=0,"",IFERROR(INDEX('CFBG New Line Form'!$G$9:$EQ$105,MATCH(B27,'CFBG New Line Form'!$B$9:$B$105,0),MATCH(VLOOKUP($AL$11,MAPPING!$H$3:$J$131,3,0),'CFBG New Line Form'!$G$7:$EQ$7,0)),""))</f>
        <v/>
      </c>
      <c r="AM27" s="84" t="str">
        <f>IF(IFERROR(INDEX('CFBG New Line Form'!$G$9:$EQ$105,MATCH(B27,'CFBG New Line Form'!$B$9:$B$105,0),MATCH(VLOOKUP($AM$11,MAPPING!$H$3:$J$131,3,0),'CFBG New Line Form'!$G$7:$EQ$7,0)),"")=0,"",IFERROR(INDEX('CFBG New Line Form'!$G$9:$EQ$105,MATCH(B27,'CFBG New Line Form'!$B$9:$B$105,0),MATCH(VLOOKUP($AM$11,MAPPING!$H$3:$J$131,3,0),'CFBG New Line Form'!$G$7:$EQ$7,0)),""))</f>
        <v/>
      </c>
      <c r="AN27" s="84" t="str">
        <f>IF(IFERROR(INDEX('CFBG New Line Form'!$G$9:$EQ$105,MATCH(B27,'CFBG New Line Form'!$B$9:$B$105,0),MATCH(VLOOKUP($AN$11,MAPPING!$H$3:$J$131,3,0),'CFBG New Line Form'!$G$7:$EQ$7,0)),"")=0,"",IFERROR(INDEX('CFBG New Line Form'!$G$9:$EQ$105,MATCH(B27,'CFBG New Line Form'!$B$9:$B$105,0),MATCH(VLOOKUP($AN$11,MAPPING!$H$3:$J$131,3,0),'CFBG New Line Form'!$G$7:$EQ$7,0)),""))</f>
        <v/>
      </c>
      <c r="AO27" s="84" t="str">
        <f>IF(IFERROR(INDEX('CFBG New Line Form'!$G$9:$EQ$105,MATCH(B27,'CFBG New Line Form'!$B$9:$B$105,0),MATCH(VLOOKUP($AO$11,MAPPING!$H$3:$J$131,3,0),'CFBG New Line Form'!$G$7:$EQ$7,0)),"")=0,"",IFERROR(INDEX('CFBG New Line Form'!$G$9:$EQ$105,MATCH(B27,'CFBG New Line Form'!$B$9:$B$105,0),MATCH(VLOOKUP($AO$11,MAPPING!$H$3:$J$131,3,0),'CFBG New Line Form'!$G$7:$EQ$7,0)),""))</f>
        <v/>
      </c>
      <c r="AP27" s="84" t="str">
        <f>IF(IFERROR(INDEX('CFBG New Line Form'!$G$9:$EQ$105,MATCH(B27,'CFBG New Line Form'!$B$9:$B$105,0),MATCH(VLOOKUP($AP$11,MAPPING!$H$3:$J$131,3,0),'CFBG New Line Form'!$G$7:$EQ$7,0)),"")=0,"",IFERROR(INDEX('CFBG New Line Form'!$G$9:$EQ$105,MATCH(B27,'CFBG New Line Form'!$B$9:$B$105,0),MATCH(VLOOKUP($AP$11,MAPPING!$H$3:$J$131,3,0),'CFBG New Line Form'!$G$7:$EQ$7,0)),""))</f>
        <v/>
      </c>
      <c r="AQ27" s="84" t="str">
        <f>IF(IFERROR(INDEX('CFBG New Line Form'!$G$9:$EQ$105,MATCH(B27,'CFBG New Line Form'!$B$9:$B$105,0),MATCH(VLOOKUP($AQ$11,MAPPING!$H$3:$J$131,3,0),'CFBG New Line Form'!$G$7:$EQ$7,0)),"")=0,"",IFERROR(INDEX('CFBG New Line Form'!$G$9:$EQ$105,MATCH(B27,'CFBG New Line Form'!$B$9:$B$105,0),MATCH(VLOOKUP($AQ$11,MAPPING!$H$3:$J$131,3,0),'CFBG New Line Form'!$G$7:$EQ$7,0)),""))</f>
        <v/>
      </c>
      <c r="AR27" s="84" t="str">
        <f>IF(IFERROR(INDEX('CFBG New Line Form'!$G$9:$EQ$105,MATCH(B27,'CFBG New Line Form'!$B$9:$B$105,0),MATCH(VLOOKUP($AR$11,MAPPING!$H$3:$J$131,3,0),'CFBG New Line Form'!$G$7:$EQ$7,0)),"")=0,"",IFERROR(INDEX('CFBG New Line Form'!$G$9:$EQ$105,MATCH(B27,'CFBG New Line Form'!$B$9:$B$105,0),MATCH(VLOOKUP($AR$11,MAPPING!$H$3:$J$131,3,0),'CFBG New Line Form'!$G$7:$EQ$7,0)),""))</f>
        <v/>
      </c>
      <c r="AS27" s="84" t="str">
        <f>IF(IFERROR(INDEX('CFBG New Line Form'!$G$9:$EQ$105,MATCH(B27,'CFBG New Line Form'!$B$9:$B$105,0),MATCH(VLOOKUP($AS$11,MAPPING!$H$3:$J$131,3,0),'CFBG New Line Form'!$G$7:$EQ$7,0)),"")=0,"",IFERROR(INDEX('CFBG New Line Form'!$G$9:$EQ$105,MATCH(B27,'CFBG New Line Form'!$B$9:$B$105,0),MATCH(VLOOKUP($AS$11,MAPPING!$H$3:$J$131,3,0),'CFBG New Line Form'!$G$7:$EQ$7,0)),""))</f>
        <v/>
      </c>
      <c r="AT27" s="84" t="str">
        <f>IF(IFERROR(INDEX('CFBG New Line Form'!$G$9:$EQ$105,MATCH(B27,'CFBG New Line Form'!$B$9:$B$105,0),MATCH(VLOOKUP($AT$11,MAPPING!$H$3:$J$131,3,0),'CFBG New Line Form'!$G$7:$EQ$7,0)),"")=0,"",IFERROR(INDEX('CFBG New Line Form'!$G$9:$EQ$105,MATCH(B27,'CFBG New Line Form'!$B$9:$B$105,0),MATCH(VLOOKUP($AT$11,MAPPING!$H$3:$J$131,3,0),'CFBG New Line Form'!$G$7:$EQ$7,0)),""))</f>
        <v/>
      </c>
      <c r="AU27" s="84" t="str">
        <f>IF(IFERROR(INDEX('CFBG New Line Form'!$G$9:$EQ$105,MATCH(B27,'CFBG New Line Form'!$B$9:$B$105,0),MATCH(VLOOKUP($AU$11,MAPPING!$H$3:$J$131,3,0),'CFBG New Line Form'!$G$7:$EQ$7,0)),"")=0,"",IFERROR(INDEX('CFBG New Line Form'!$G$9:$EQ$105,MATCH(B27,'CFBG New Line Form'!$B$9:$B$105,0),MATCH(VLOOKUP($AU$11,MAPPING!$H$3:$J$131,3,0),'CFBG New Line Form'!$G$7:$EQ$7,0)),""))</f>
        <v/>
      </c>
      <c r="AV27" s="84" t="str">
        <f>IF(IFERROR(INDEX('CFBG New Line Form'!$G$9:$EQ$105,MATCH(B27,'CFBG New Line Form'!$B$9:$B$105,0),MATCH(VLOOKUP($AV$11,MAPPING!$H$3:$J$131,3,0),'CFBG New Line Form'!$G$7:$EQ$7,0)),"")=0,"",IFERROR(INDEX('CFBG New Line Form'!$G$9:$EQ$105,MATCH(B27,'CFBG New Line Form'!$B$9:$B$105,0),MATCH(VLOOKUP($AV$11,MAPPING!$H$3:$J$131,3,0),'CFBG New Line Form'!$G$7:$EQ$7,0)),""))</f>
        <v/>
      </c>
      <c r="AW27" s="84" t="str">
        <f>IF(IFERROR(INDEX('CFBG New Line Form'!$G$9:$EQ$105,MATCH(B27,'CFBG New Line Form'!$B$9:$B$105,0),MATCH(VLOOKUP($AW$11,MAPPING!$H$3:$J$131,3,0),'CFBG New Line Form'!$G$7:$EQ$7,0)),"")=0,"",IFERROR(INDEX('CFBG New Line Form'!$G$9:$EQ$105,MATCH(B27,'CFBG New Line Form'!$B$9:$B$105,0),MATCH(VLOOKUP($AW$11,MAPPING!$H$3:$J$131,3,0),'CFBG New Line Form'!$G$7:$EQ$7,0)),""))</f>
        <v/>
      </c>
      <c r="AX27" s="84" t="str">
        <f>IF(IFERROR(INDEX('CFBG New Line Form'!$G$9:$EQ$105,MATCH(B27,'CFBG New Line Form'!$B$9:$B$105,0),MATCH(VLOOKUP($AX$11,MAPPING!$H$3:$J$131,3,0),'CFBG New Line Form'!$G$7:$EQ$7,0)),"")=0,"",IFERROR(INDEX('CFBG New Line Form'!$G$9:$EQ$105,MATCH(B27,'CFBG New Line Form'!$B$9:$B$105,0),MATCH(VLOOKUP($AX$11,MAPPING!$H$3:$J$131,3,0),'CFBG New Line Form'!$G$7:$EQ$7,0)),""))</f>
        <v/>
      </c>
      <c r="AY27" s="84" t="str">
        <f>IF(IFERROR(INDEX('CFBG New Line Form'!$G$9:$EQ$105,MATCH(B27,'CFBG New Line Form'!$B$9:$B$105,0),MATCH(VLOOKUP($AY$11,MAPPING!$H$3:$J$131,3,0),'CFBG New Line Form'!$G$7:$EQ$7,0)),"")=0,"",IFERROR(INDEX('CFBG New Line Form'!$G$9:$EQ$105,MATCH(B27,'CFBG New Line Form'!$B$9:$B$105,0),MATCH(VLOOKUP($AY$11,MAPPING!$H$3:$J$131,3,0),'CFBG New Line Form'!$G$7:$EQ$7,0)),""))</f>
        <v/>
      </c>
      <c r="AZ27" s="84" t="str">
        <f>IF(IFERROR(INDEX('CFBG New Line Form'!$G$9:$EQ$105,MATCH(B27,'CFBG New Line Form'!$B$9:$B$105,0),MATCH(VLOOKUP($AZ$11,MAPPING!$H$3:$J$131,3,0),'CFBG New Line Form'!$G$7:$EQ$7,0)),"")=0,"",IFERROR(INDEX('CFBG New Line Form'!$G$9:$EQ$105,MATCH(B27,'CFBG New Line Form'!$B$9:$B$105,0),MATCH(VLOOKUP($AZ$11,MAPPING!$H$3:$J$131,3,0),'CFBG New Line Form'!$G$7:$EQ$7,0)),""))</f>
        <v/>
      </c>
      <c r="BA27" s="84" t="str">
        <f>IF(IFERROR(INDEX('CFBG New Line Form'!$G$9:$EQ$105,MATCH(B27,'CFBG New Line Form'!$B$9:$B$105,0),MATCH(VLOOKUP($BA$11,MAPPING!$H$3:$J$131,3,0),'CFBG New Line Form'!$G$7:$EQ$7,0)),"")=0,"",IFERROR(INDEX('CFBG New Line Form'!$G$9:$EQ$105,MATCH(B27,'CFBG New Line Form'!$B$9:$B$105,0),MATCH(VLOOKUP($BA$11,MAPPING!$H$3:$J$131,3,0),'CFBG New Line Form'!$G$7:$EQ$7,0)),""))</f>
        <v/>
      </c>
      <c r="BB27" s="84" t="str">
        <f>IF(IFERROR(INDEX('CFBG New Line Form'!$G$9:$EQ$105,MATCH(B27,'CFBG New Line Form'!$B$9:$B$105,0),MATCH(VLOOKUP($BB$11,MAPPING!$H$3:$J$131,3,0),'CFBG New Line Form'!$G$7:$EQ$7,0)),"")=0,"",IFERROR(INDEX('CFBG New Line Form'!$G$9:$EQ$105,MATCH(B27,'CFBG New Line Form'!$B$9:$B$105,0),MATCH(VLOOKUP($BB$11,MAPPING!$H$3:$J$131,3,0),'CFBG New Line Form'!$G$7:$EQ$7,0)),""))</f>
        <v/>
      </c>
      <c r="BC27" s="84" t="str">
        <f>IF(IFERROR(INDEX('CFBG New Line Form'!$G$9:$EQ$105,MATCH(B27,'CFBG New Line Form'!$B$9:$B$105,0),MATCH(VLOOKUP($BC$11,MAPPING!$H$3:$J$131,3,0),'CFBG New Line Form'!$G$7:$EQ$7,0)),"")=0,"",IFERROR(INDEX('CFBG New Line Form'!$G$9:$EQ$105,MATCH(B27,'CFBG New Line Form'!$B$9:$B$105,0),MATCH(VLOOKUP($BC$11,MAPPING!$H$3:$J$131,3,0),'CFBG New Line Form'!$G$7:$EQ$7,0)),""))</f>
        <v/>
      </c>
      <c r="BD27" s="84" t="str">
        <f>IF(IFERROR(INDEX('CFBG New Line Form'!$G$9:$EQ$105,MATCH(B27,'CFBG New Line Form'!$B$9:$B$105,0),MATCH(VLOOKUP($BD$11,MAPPING!$H$3:$J$131,3,0),'CFBG New Line Form'!$G$7:$EQ$7,0)),"")=0,"",IFERROR(INDEX('CFBG New Line Form'!$G$9:$EQ$105,MATCH(B27,'CFBG New Line Form'!$B$9:$B$105,0),MATCH(VLOOKUP($BD$11,MAPPING!$H$3:$J$131,3,0),'CFBG New Line Form'!$G$7:$EQ$7,0)),""))</f>
        <v/>
      </c>
      <c r="BE27" s="84" t="str">
        <f>IF(IFERROR(INDEX('CFBG New Line Form'!$G$9:$EQ$105,MATCH(B27,'CFBG New Line Form'!$B$9:$B$105,0),MATCH(VLOOKUP($BE$11,MAPPING!$H$3:$J$131,3,0),'CFBG New Line Form'!$G$7:$EQ$7,0)),"")=0,"",IFERROR(INDEX('CFBG New Line Form'!$G$9:$EQ$105,MATCH(B27,'CFBG New Line Form'!$B$9:$B$105,0),MATCH(VLOOKUP($BE$11,MAPPING!$H$3:$J$131,3,0),'CFBG New Line Form'!$G$7:$EQ$7,0)),""))</f>
        <v/>
      </c>
      <c r="BF27" s="84" t="str">
        <f>IF(IFERROR(INDEX('CFBG New Line Form'!$G$9:$EQ$105,MATCH(B27,'CFBG New Line Form'!$B$9:$B$105,0),MATCH(VLOOKUP($BE$11,MAPPING!$H$3:$J$131,3,0),'CFBG New Line Form'!$G$7:$EQ$7,0)),"")=0,"",IFERROR(INDEX('CFBG New Line Form'!$G$9:$EQ$105,MATCH(B27,'CFBG New Line Form'!$B$9:$B$105,0),MATCH(VLOOKUP($BE$11,MAPPING!$H$3:$J$131,3,0),'CFBG New Line Form'!$G$7:$EQ$7,0)),""))</f>
        <v/>
      </c>
      <c r="BG27" s="84" t="str">
        <f>IF(IFERROR(INDEX('CFBG New Line Form'!$G$9:$EQ$105,MATCH(B27,'CFBG New Line Form'!$B$9:$B$105,0),MATCH(VLOOKUP($BG$11,MAPPING!$H$3:$J$131,3,0),'CFBG New Line Form'!$G$7:$EQ$7,0)),"")=0,"",IFERROR(INDEX('CFBG New Line Form'!$G$9:$EQ$105,MATCH(B27,'CFBG New Line Form'!$B$9:$B$105,0),MATCH(VLOOKUP($BG$11,MAPPING!$H$3:$J$131,3,0),'CFBG New Line Form'!$G$7:$EQ$7,0)),""))</f>
        <v/>
      </c>
      <c r="BH27" s="84" t="str">
        <f>IF(IFERROR(INDEX('CFBG New Line Form'!$G$9:$EQ$105,MATCH(B27,'CFBG New Line Form'!$B$9:$B$105,0),MATCH(VLOOKUP($BH$11,MAPPING!$H$3:$J$131,3,0),'CFBG New Line Form'!$G$7:$EQ$7,0)),"")=0,"",IFERROR(INDEX('CFBG New Line Form'!$G$9:$EQ$105,MATCH(B27,'CFBG New Line Form'!$B$9:$B$105,0),MATCH(VLOOKUP($BH$11,MAPPING!$H$3:$J$131,3,0),'CFBG New Line Form'!$G$7:$EQ$7,0)),""))</f>
        <v/>
      </c>
      <c r="BI27" s="84" t="str">
        <f>IF(IFERROR(INDEX('CFBG New Line Form'!$G$9:$EQ$105,MATCH(B27,'CFBG New Line Form'!$B$9:$B$105,0),MATCH(VLOOKUP($BI$11,MAPPING!$H$3:$J$131,3,0),'CFBG New Line Form'!$G$7:$EQ$7,0)),"")=0,"",IFERROR(INDEX('CFBG New Line Form'!$G$9:$EQ$105,MATCH(B27,'CFBG New Line Form'!$B$9:$B$105,0),MATCH(VLOOKUP($BI$11,MAPPING!$H$3:$J$131,3,0),'CFBG New Line Form'!$G$7:$EQ$7,0)),""))</f>
        <v/>
      </c>
      <c r="BJ27" s="84" t="str">
        <f>IF(IFERROR(INDEX('CFBG New Line Form'!$G$9:$EQ$105,MATCH(B27,'CFBG New Line Form'!$B$9:$B$105,0),MATCH(VLOOKUP($BJ$11,MAPPING!$H$3:$J$131,3,0),'CFBG New Line Form'!$G$7:$EQ$7,0)),"")=0,"",IFERROR(INDEX('CFBG New Line Form'!$G$9:$EQ$105,MATCH(B27,'CFBG New Line Form'!$B$9:$B$105,0),MATCH(VLOOKUP($BJ$11,MAPPING!$H$3:$J$131,3,0),'CFBG New Line Form'!$G$7:$EQ$7,0)),""))</f>
        <v/>
      </c>
      <c r="BK27" s="84" t="str">
        <f>IF(IFERROR(INDEX('CFBG New Line Form'!$G$9:$EQ$105,MATCH(B27,'CFBG New Line Form'!$B$9:$B$105,0),MATCH(VLOOKUP($BK$11,MAPPING!$H$3:$J$131,3,0),'CFBG New Line Form'!$G$7:$EQ$7,0)),"")=0,"",IFERROR(INDEX('CFBG New Line Form'!$G$9:$EQ$105,MATCH(B27,'CFBG New Line Form'!$B$9:$B$105,0),MATCH(VLOOKUP($BK$11,MAPPING!$H$3:$J$131,3,0),'CFBG New Line Form'!$G$7:$EQ$7,0)),""))</f>
        <v/>
      </c>
      <c r="BL27" s="84" t="str">
        <f>IF(IFERROR(INDEX('CFBG New Line Form'!$G$9:$EQ$105,MATCH(B27,'CFBG New Line Form'!$B$9:$B$105,0),MATCH(VLOOKUP($BL$11,MAPPING!$H$3:$J$131,3,0),'CFBG New Line Form'!$G$7:$EQ$7,0)),"")=0,"",IFERROR(INDEX('CFBG New Line Form'!$G$9:$EQ$105,MATCH(B27,'CFBG New Line Form'!$B$9:$B$105,0),MATCH(VLOOKUP($BL$11,MAPPING!$H$3:$J$131,3,0),'CFBG New Line Form'!$G$7:$EQ$7,0)),""))</f>
        <v/>
      </c>
      <c r="BM27" s="84" t="str">
        <f>IF(IFERROR(INDEX('CFBG New Line Form'!$G$9:$EQ$105,MATCH(B27,'CFBG New Line Form'!$B$9:$B$105,0),MATCH(VLOOKUP($BM$11,MAPPING!$H$3:$J$131,3,0),'CFBG New Line Form'!$G$7:$EQ$7,0)),"")=0,"",IFERROR(INDEX('CFBG New Line Form'!$G$9:$EQ$105,MATCH(B27,'CFBG New Line Form'!$B$9:$B$105,0),MATCH(VLOOKUP($BM$11,MAPPING!$H$3:$J$131,3,0),'CFBG New Line Form'!$G$7:$EQ$7,0)),""))</f>
        <v/>
      </c>
      <c r="BN27" s="84" t="str">
        <f>IF(IFERROR(INDEX('CFBG New Line Form'!$G$9:$EQ$105,MATCH(B27,'CFBG New Line Form'!$B$9:$B$105,0),MATCH(VLOOKUP($BN$11,MAPPING!$H$3:$J$131,3,0),'CFBG New Line Form'!$G$7:$EQ$7,0)),"")=0,"",IFERROR(INDEX('CFBG New Line Form'!$G$9:$EQ$105,MATCH(B27,'CFBG New Line Form'!$B$9:$B$105,0),MATCH(VLOOKUP($BN$11,MAPPING!$H$3:$J$131,3,0),'CFBG New Line Form'!$G$7:$EQ$7,0)),""))</f>
        <v/>
      </c>
      <c r="BO27" s="84" t="str">
        <f>IF(IFERROR(INDEX('CFBG New Line Form'!$G$9:$EQ$105,MATCH(B27,'CFBG New Line Form'!$B$9:$B$105,0),MATCH(VLOOKUP($BO$11,MAPPING!$H$3:$J$131,3,0),'CFBG New Line Form'!$G$7:$EQ$7,0)),"")=0,"",IFERROR(INDEX('CFBG New Line Form'!$G$9:$EQ$105,MATCH(B27,'CFBG New Line Form'!$B$9:$B$105,0),MATCH(VLOOKUP($BO$11,MAPPING!$H$3:$J$131,3,0),'CFBG New Line Form'!$G$7:$EQ$7,0)),""))</f>
        <v/>
      </c>
      <c r="BP27" s="84" t="str">
        <f>IF(IFERROR(INDEX('CFBG New Line Form'!$G$9:$EQ$105,MATCH(B27,'CFBG New Line Form'!$B$9:$B$105,0),MATCH(VLOOKUP($BP$11,MAPPING!$H$3:$J$131,3,0),'CFBG New Line Form'!$G$7:$EQ$7,0)),"")=0,"",IFERROR(INDEX('CFBG New Line Form'!$G$9:$EQ$105,MATCH(B27,'CFBG New Line Form'!$B$9:$B$105,0),MATCH(VLOOKUP($BP$11,MAPPING!$H$3:$J$131,3,0),'CFBG New Line Form'!$G$7:$EQ$7,0)),""))</f>
        <v/>
      </c>
      <c r="BQ27" s="84" t="str">
        <f>IF(IFERROR(INDEX('CFBG New Line Form'!$G$9:$EQ$105,MATCH(B27,'CFBG New Line Form'!$B$9:$B$105,0),MATCH(VLOOKUP($BQ$11,MAPPING!$H$3:$J$131,3,0),'CFBG New Line Form'!$G$7:$EQ$7,0)),"")=0,"",IFERROR(INDEX('CFBG New Line Form'!$G$9:$EQ$105,MATCH(B27,'CFBG New Line Form'!$B$9:$B$105,0),MATCH(VLOOKUP($BQ$11,MAPPING!$H$3:$J$131,3,0),'CFBG New Line Form'!$G$7:$EQ$7,0)),""))</f>
        <v/>
      </c>
      <c r="BR27" s="84" t="str">
        <f>IF(IFERROR(INDEX('CFBG New Line Form'!$G$9:$EQ$105,MATCH(B27,'CFBG New Line Form'!$B$9:$B$105,0),MATCH(VLOOKUP($BR$11,MAPPING!$H$3:$J$131,3,0),'CFBG New Line Form'!$G$7:$EQ$7,0)),"")=0,"",IFERROR(INDEX('CFBG New Line Form'!$G$9:$EQ$105,MATCH(B27,'CFBG New Line Form'!$B$9:$B$105,0),MATCH(VLOOKUP($BR$11,MAPPING!$H$3:$J$131,3,0),'CFBG New Line Form'!$G$7:$EQ$7,0)),""))</f>
        <v/>
      </c>
      <c r="BS27" s="84" t="str">
        <f>IF(IFERROR(INDEX('CFBG New Line Form'!$G$9:$EQ$105,MATCH(B27,'CFBG New Line Form'!$B$9:$B$105,0),MATCH(VLOOKUP($BS$11,MAPPING!$H$3:$J$131,3,0),'CFBG New Line Form'!$G$7:$EQ$7,0)),"")=0,"",IFERROR(INDEX('CFBG New Line Form'!$G$9:$EQ$105,MATCH(B27,'CFBG New Line Form'!$B$9:$B$105,0),MATCH(VLOOKUP($BS$11,MAPPING!$H$3:$J$131,3,0),'CFBG New Line Form'!$G$7:$EQ$7,0)),""))</f>
        <v/>
      </c>
      <c r="BT27" s="84" t="str">
        <f>IF(IFERROR(INDEX('CFBG New Line Form'!$G$9:$EQ$105,MATCH(B27,'CFBG New Line Form'!$B$9:$B$105,0),MATCH(VLOOKUP($BT$11,MAPPING!$H$3:$J$131,3,0),'CFBG New Line Form'!$G$7:$EQ$7,0)),"")=0,"",IFERROR(INDEX('CFBG New Line Form'!$G$9:$EQ$105,MATCH(B27,'CFBG New Line Form'!$B$9:$B$105,0),MATCH(VLOOKUP($BT$11,MAPPING!$H$3:$J$131,3,0),'CFBG New Line Form'!$G$7:$EQ$7,0)),""))</f>
        <v/>
      </c>
      <c r="BU27" s="84" t="str">
        <f>IF(IFERROR(INDEX('CFBG New Line Form'!$G$9:$EQ$105,MATCH(B27,'CFBG New Line Form'!$B$9:$B$105,0),MATCH(VLOOKUP($BU$11,MAPPING!$H$3:$J$131,3,0),'CFBG New Line Form'!$G$7:$EQ$7,0)),"")=0,"",IFERROR(INDEX('CFBG New Line Form'!$G$9:$EQ$105,MATCH(B27,'CFBG New Line Form'!$B$9:$B$105,0),MATCH(VLOOKUP($BU$11,MAPPING!$H$3:$J$131,3,0),'CFBG New Line Form'!$G$7:$EQ$7,0)),""))</f>
        <v/>
      </c>
      <c r="BV27" s="84" t="str">
        <f>IF(IFERROR(INDEX('CFBG New Line Form'!$G$9:$EQ$105,MATCH(B27,'CFBG New Line Form'!$B$9:$B$105,0),MATCH(VLOOKUP($BV$11,MAPPING!$H$3:$J$131,3,0),'CFBG New Line Form'!$G$7:$EQ$7,0)),"")=0,"",IFERROR(INDEX('CFBG New Line Form'!$G$9:$EQ$105,MATCH(B27,'CFBG New Line Form'!$B$9:$B$105,0),MATCH(VLOOKUP($BV$11,MAPPING!$H$3:$J$131,3,0),'CFBG New Line Form'!$G$7:$EQ$7,0)),""))</f>
        <v/>
      </c>
      <c r="BW27" s="84" t="str">
        <f>IF(IFERROR(INDEX('CFBG New Line Form'!$G$9:$EQ$105,MATCH(B27,'CFBG New Line Form'!$B$9:$B$105,0),MATCH(VLOOKUP($BW$11,MAPPING!$H$3:$J$131,3,0),'CFBG New Line Form'!$G$7:$EQ$7,0)),"")=0,"",IFERROR(INDEX('CFBG New Line Form'!$G$9:$EQ$105,MATCH(B27,'CFBG New Line Form'!$B$9:$B$105,0),MATCH(VLOOKUP($BW$11,MAPPING!$H$3:$J$131,3,0),'CFBG New Line Form'!$G$7:$EQ$7,0)),""))</f>
        <v/>
      </c>
      <c r="BX27" s="84" t="str">
        <f>IF(IFERROR(INDEX('CFBG New Line Form'!$G$9:$EQ$105,MATCH(B27,'CFBG New Line Form'!$B$9:$B$105,0),MATCH(VLOOKUP($BX$11,MAPPING!$H$3:$J$131,3,0),'CFBG New Line Form'!$G$7:$EQ$7,0)),"")=0,"",IFERROR(INDEX('CFBG New Line Form'!$G$9:$EQ$105,MATCH(B27,'CFBG New Line Form'!$B$9:$B$105,0),MATCH(VLOOKUP($BX$11,MAPPING!$H$3:$J$131,3,0),'CFBG New Line Form'!$G$7:$EQ$7,0)),""))</f>
        <v/>
      </c>
      <c r="BY27" s="84" t="str">
        <f>IF(IFERROR(INDEX('CFBG New Line Form'!$G$9:$EQ$105,MATCH(B27,'CFBG New Line Form'!$B$9:$B$105,0),MATCH(VLOOKUP($BY$11,MAPPING!$H$3:$J$131,3,0),'CFBG New Line Form'!$G$7:$EQ$7,0)),"")=0,"",IFERROR(INDEX('CFBG New Line Form'!$G$9:$EQ$105,MATCH(B27,'CFBG New Line Form'!$B$9:$B$105,0),MATCH(VLOOKUP($BY$11,MAPPING!$H$3:$J$131,3,0),'CFBG New Line Form'!$G$7:$EQ$7,0)),""))</f>
        <v/>
      </c>
      <c r="BZ27" s="84" t="str">
        <f>IF(IFERROR(INDEX('CFBG New Line Form'!$G$9:$EQ$105,MATCH(B27,'CFBG New Line Form'!$B$9:$B$105,0),MATCH(VLOOKUP($BZ$11,MAPPING!$H$3:$J$131,3,0),'CFBG New Line Form'!$G$7:$EQ$7,0)),"")=0,"",IFERROR(INDEX('CFBG New Line Form'!$G$9:$EQ$105,MATCH(B27,'CFBG New Line Form'!$B$9:$B$105,0),MATCH(VLOOKUP($BZ$11,MAPPING!$H$3:$J$131,3,0),'CFBG New Line Form'!$G$7:$EQ$7,0)),""))</f>
        <v/>
      </c>
      <c r="CA27" s="84" t="str">
        <f>IF(IFERROR(INDEX('CFBG New Line Form'!$G$9:$EQ$105,MATCH(B27,'CFBG New Line Form'!$B$9:$B$105,0),MATCH(VLOOKUP($CA$11,MAPPING!$H$3:$J$131,3,0),'CFBG New Line Form'!$G$7:$EQ$7,0)),"")=0,"",IFERROR(INDEX('CFBG New Line Form'!$G$9:$EQ$105,MATCH(B27,'CFBG New Line Form'!$B$9:$B$105,0),MATCH(VLOOKUP($CA$11,MAPPING!$H$3:$J$131,3,0),'CFBG New Line Form'!$G$7:$EQ$7,0)),""))</f>
        <v/>
      </c>
      <c r="CB27" s="84" t="str">
        <f>IF(IFERROR(INDEX('CFBG New Line Form'!$G$9:$EQ$105,MATCH(B27,'CFBG New Line Form'!$B$9:$B$105,0),MATCH(VLOOKUP($CB$11,MAPPING!$H$3:$J$131,3,0),'CFBG New Line Form'!$G$7:$EQ$7,0)),"")=0,"",IFERROR(INDEX('CFBG New Line Form'!$G$9:$EQ$105,MATCH(B27,'CFBG New Line Form'!$B$9:$B$105,0),MATCH(VLOOKUP($CB$11,MAPPING!$H$3:$J$131,3,0),'CFBG New Line Form'!$G$7:$EQ$7,0)),""))</f>
        <v/>
      </c>
      <c r="CC27" s="84" t="str">
        <f>IF(IFERROR(INDEX('CFBG New Line Form'!$G$9:$EQ$105,MATCH(B27,'CFBG New Line Form'!$B$9:$B$105,0),MATCH(VLOOKUP($CC$11,MAPPING!$H$3:$J$131,3,0),'CFBG New Line Form'!$G$7:$EQ$7,0)),"")=0,"",IFERROR(INDEX('CFBG New Line Form'!$G$9:$EQ$105,MATCH(B27,'CFBG New Line Form'!$B$9:$B$105,0),MATCH(VLOOKUP($CC$11,MAPPING!$H$3:$J$131,3,0),'CFBG New Line Form'!$G$7:$EQ$7,0)),""))</f>
        <v/>
      </c>
      <c r="CD27" s="84" t="str">
        <f>IF(IFERROR(INDEX('CFBG New Line Form'!$G$9:$EQ$105,MATCH(B27,'CFBG New Line Form'!$B$9:$B$105,0),MATCH(VLOOKUP($CD$11,MAPPING!$H$3:$J$131,3,0),'CFBG New Line Form'!$G$7:$EQ$7,0)),"")=0,"",IFERROR(INDEX('CFBG New Line Form'!$G$9:$EQ$105,MATCH(B27,'CFBG New Line Form'!$B$9:$B$105,0),MATCH(VLOOKUP($CD$11,MAPPING!$H$3:$J$131,3,0),'CFBG New Line Form'!$G$7:$EQ$7,0)),""))</f>
        <v/>
      </c>
      <c r="CE27" s="84" t="str">
        <f>IF(IFERROR(INDEX('CFBG New Line Form'!$G$9:$EQ$105,MATCH(B27,'CFBG New Line Form'!$B$9:$B$105,0),MATCH(VLOOKUP($CE$11,MAPPING!$H$3:$J$131,3,0),'CFBG New Line Form'!$G$7:$EQ$7,0)),"")=0,"",IFERROR(INDEX('CFBG New Line Form'!$G$9:$EQ$105,MATCH(B27,'CFBG New Line Form'!$B$9:$B$105,0),MATCH(VLOOKUP($CE$11,MAPPING!$H$3:$J$131,3,0),'CFBG New Line Form'!$G$7:$EQ$7,0)),""))</f>
        <v/>
      </c>
      <c r="CF27" s="84" t="str">
        <f>IF(IFERROR(INDEX('CFBG New Line Form'!$G$9:$EQ$105,MATCH(B27,'CFBG New Line Form'!$B$9:$B$105,0),MATCH(VLOOKUP($CF$11,MAPPING!$H$3:$J$131,3,0),'CFBG New Line Form'!$G$7:$EQ$7,0)),"")=0,"",IFERROR(INDEX('CFBG New Line Form'!$G$9:$EQ$105,MATCH(B27,'CFBG New Line Form'!$B$9:$B$105,0),MATCH(VLOOKUP($CF$11,MAPPING!$H$3:$J$131,3,0),'CFBG New Line Form'!$G$7:$EQ$7,0)),""))</f>
        <v/>
      </c>
      <c r="CG27" s="84" t="str">
        <f>IF(IFERROR(INDEX('CFBG New Line Form'!$G$9:$EQ$105,MATCH(B27,'CFBG New Line Form'!$B$9:$B$105,0),MATCH(VLOOKUP($CG$11,MAPPING!$H$3:$J$131,3,0),'CFBG New Line Form'!$G$7:$EQ$7,0)),"")=0,"",IFERROR(INDEX('CFBG New Line Form'!$G$9:$EQ$105,MATCH(B27,'CFBG New Line Form'!$B$9:$B$105,0),MATCH(VLOOKUP($CG$11,MAPPING!$H$3:$J$131,3,0),'CFBG New Line Form'!$G$7:$EQ$7,0)),""))</f>
        <v/>
      </c>
      <c r="CH27" s="84" t="str">
        <f>IF(IFERROR(INDEX('CFBG New Line Form'!$G$9:$EQ$105,MATCH(B27,'CFBG New Line Form'!$B$9:$B$105,0),MATCH(VLOOKUP($CH$11,MAPPING!$H$3:$J$131,3,0),'CFBG New Line Form'!$G$7:$EQ$7,0)),"")=0,"",IFERROR(INDEX('CFBG New Line Form'!$G$9:$EQ$105,MATCH(B27,'CFBG New Line Form'!$B$9:$B$105,0),MATCH(VLOOKUP($CH$11,MAPPING!$H$3:$J$131,3,0),'CFBG New Line Form'!$G$7:$EQ$7,0)),""))</f>
        <v/>
      </c>
      <c r="CI27" s="84" t="str">
        <f>IF(IFERROR(INDEX('CFBG New Line Form'!$G$9:$EQ$105,MATCH(B27,'CFBG New Line Form'!$B$9:$B$105,0),MATCH(VLOOKUP($CI$11,MAPPING!$H$3:$J$131,3,0),'CFBG New Line Form'!$G$7:$EQ$7,0)),"")=0,"",IFERROR(INDEX('CFBG New Line Form'!$G$9:$EQ$105,MATCH(B27,'CFBG New Line Form'!$B$9:$B$105,0),MATCH(VLOOKUP($CI$11,MAPPING!$H$3:$J$131,3,0),'CFBG New Line Form'!$G$7:$EQ$7,0)),""))</f>
        <v/>
      </c>
      <c r="CJ27" s="84" t="str">
        <f>IF(IFERROR(INDEX('CFBG New Line Form'!$G$9:$EQ$105,MATCH(B27,'CFBG New Line Form'!$B$9:$B$105,0),MATCH(VLOOKUP($CJ$11,MAPPING!$H$3:$J$131,3,0),'CFBG New Line Form'!$G$7:$EQ$7,0)),"")=0,"",IFERROR(INDEX('CFBG New Line Form'!$G$9:$EQ$105,MATCH(B27,'CFBG New Line Form'!$B$9:$B$105,0),MATCH(VLOOKUP($CJ$11,MAPPING!$H$3:$J$131,3,0),'CFBG New Line Form'!$G$7:$EQ$7,0)),""))</f>
        <v/>
      </c>
      <c r="CK27" s="84" t="str">
        <f>IF(IFERROR(INDEX('CFBG New Line Form'!$G$9:$EQ$105,MATCH(B27,'CFBG New Line Form'!$B$9:$B$105,0),MATCH(VLOOKUP($CK$11,MAPPING!$H$3:$J$131,3,0),'CFBG New Line Form'!$G$7:$EQ$7,0)),"")=0,"",IFERROR(INDEX('CFBG New Line Form'!$G$9:$EQ$105,MATCH(B27,'CFBG New Line Form'!$B$9:$B$105,0),MATCH(VLOOKUP($CK$11,MAPPING!$H$3:$J$131,3,0),'CFBG New Line Form'!$G$7:$EQ$7,0)),""))</f>
        <v/>
      </c>
      <c r="CL27" s="84" t="str">
        <f>IF(IFERROR(INDEX('CFBG New Line Form'!$G$9:$EQ$105,MATCH(B27,'CFBG New Line Form'!$B$9:$B$105,0),MATCH(VLOOKUP($CL$11,MAPPING!$H$3:$J$131,3,0),'CFBG New Line Form'!$G$7:$EQ$7,0)),"")=0,"",IFERROR(INDEX('CFBG New Line Form'!$G$9:$EQ$105,MATCH(B27,'CFBG New Line Form'!$B$9:$B$105,0),MATCH(VLOOKUP($CL$11,MAPPING!$H$3:$J$131,3,0),'CFBG New Line Form'!$G$7:$EQ$7,0)),""))</f>
        <v/>
      </c>
      <c r="CM27" s="84" t="str">
        <f>IF(IFERROR(INDEX('CFBG New Line Form'!$G$9:$EQ$105,MATCH(B27,'CFBG New Line Form'!$B$9:$B$105,0),MATCH(VLOOKUP($CM$11,MAPPING!$H$3:$J$131,3,0),'CFBG New Line Form'!$G$7:$EQ$7,0)),"")=0,"",IFERROR(INDEX('CFBG New Line Form'!$G$9:$EQ$105,MATCH(B27,'CFBG New Line Form'!$B$9:$B$105,0),MATCH(VLOOKUP($CM$11,MAPPING!$H$3:$J$131,3,0),'CFBG New Line Form'!$G$7:$EQ$7,0)),""))</f>
        <v/>
      </c>
      <c r="CN27" s="84" t="str">
        <f>IF(IFERROR(INDEX('CFBG New Line Form'!$G$9:$EQ$105,MATCH(B27,'CFBG New Line Form'!$B$9:$B$105,0),MATCH(VLOOKUP($CN$11,MAPPING!$H$3:$J$131,3,0),'CFBG New Line Form'!$G$7:$EQ$7,0)),"")=0,"",IFERROR(INDEX('CFBG New Line Form'!$G$9:$EQ$105,MATCH(B27,'CFBG New Line Form'!$B$9:$B$105,0),MATCH(VLOOKUP($CN$11,MAPPING!$H$3:$J$131,3,0),'CFBG New Line Form'!$G$7:$EQ$7,0)),""))</f>
        <v/>
      </c>
      <c r="CO27" s="84" t="str">
        <f>IF(IFERROR(INDEX('CFBG New Line Form'!$G$9:$EQ$105,MATCH(B27,'CFBG New Line Form'!$B$9:$B$105,0),MATCH(VLOOKUP($CO$11,MAPPING!$H$3:$J$131,3,0),'CFBG New Line Form'!$G$7:$EQ$7,0)),"")=0,"",IFERROR(INDEX('CFBG New Line Form'!$G$9:$EQ$105,MATCH(B27,'CFBG New Line Form'!$B$9:$B$105,0),MATCH(VLOOKUP($CO$11,MAPPING!$H$3:$J$131,3,0),'CFBG New Line Form'!$G$7:$EQ$7,0)),""))</f>
        <v/>
      </c>
      <c r="CP27" s="84" t="str">
        <f>IF(IFERROR(INDEX('CFBG New Line Form'!$G$9:$EQ$105,MATCH(B27,'CFBG New Line Form'!$B$9:$B$105,0),MATCH(VLOOKUP($CP$11,MAPPING!$H$3:$J$131,3,0),'CFBG New Line Form'!$G$7:$EQ$7,0)),"")=0,"",IFERROR(INDEX('CFBG New Line Form'!$G$9:$EQ$105,MATCH(B27,'CFBG New Line Form'!$B$9:$B$105,0),MATCH(VLOOKUP($CP$11,MAPPING!$H$3:$J$131,3,0),'CFBG New Line Form'!$G$7:$EQ$7,0)),""))</f>
        <v/>
      </c>
      <c r="CQ27" s="84" t="str">
        <f>IF(IFERROR(INDEX('CFBG New Line Form'!$G$9:$EQ$105,MATCH(B27,'CFBG New Line Form'!$B$9:$B$105,0),MATCH(VLOOKUP($CQ$11,MAPPING!$H$3:$J$131,3,0),'CFBG New Line Form'!$G$7:$EQ$7,0)),"")=0,"",IFERROR(INDEX('CFBG New Line Form'!$G$9:$EQ$105,MATCH(B27,'CFBG New Line Form'!$B$9:$B$105,0),MATCH(VLOOKUP($CQ$11,MAPPING!$H$3:$J$131,3,0),'CFBG New Line Form'!$G$7:$EQ$7,0)),""))</f>
        <v/>
      </c>
      <c r="CR27" s="84"/>
      <c r="CS27" s="84"/>
      <c r="CT27" s="84"/>
    </row>
    <row r="28" spans="1:98" s="55" customFormat="1">
      <c r="A28" s="84" t="str">
        <f>IF(
IFERROR(INDEX('CFBG New Line Form'!$G$9:$EQ$105,MATCH(B28,'CFBG New Line Form'!$B$9:$B$105,0),MATCH(VLOOKUP($A$11,MAPPING!$H$3:$J$131,3,0),'CFBG New Line Form'!$G$7:$EQ$7,0)),"")=0,"", IFERROR(INDEX('CFBG New Line Form'!$G$9:$EQ$105,MATCH(B28,'CFBG New Line Form'!$B$9:$B$105,0),MATCH(VLOOKUP($A$11,MAPPING!$H$3:$J$131,3,0),'CFBG New Line Form'!$G$7:$EQ$7,0)),""))</f>
        <v/>
      </c>
      <c r="B28" s="84"/>
      <c r="C28" s="84" t="str">
        <f>IF(
IFERROR(INDEX('CFBG New Line Form'!$G$9:$EQ$105,MATCH(B28,'CFBG New Line Form'!$B$9:$B$105,0),MATCH(VLOOKUP($C$11,MAPPING!$H$3:$J$131,3,0),'CFBG New Line Form'!$G$7:$EQ$7,0)),"")=0,"", IFERROR(INDEX('CFBG New Line Form'!$G$9:$EQ$105,MATCH(B28,'CFBG New Line Form'!$B$9:$B$105,0),MATCH(VLOOKUP($C$11,MAPPING!$H$3:$J$131,3,0),'CFBG New Line Form'!$G$7:$EQ$7,0)),""))</f>
        <v/>
      </c>
      <c r="D28" s="84" t="str">
        <f>IF(
IFERROR(INDEX('CFBG New Line Form'!$G$9:$EQ$105,MATCH(B28,'CFBG New Line Form'!$B$9:$B$105,0),MATCH(VLOOKUP($D$11,MAPPING!$H$3:$J$131,3,0),'CFBG New Line Form'!$G$7:$EQ$7,0)),"")=0,"", IFERROR(INDEX('CFBG New Line Form'!$G$9:$EQ$105,MATCH(B28,'CFBG New Line Form'!$B$9:$B$105,0),MATCH(VLOOKUP($D$11,MAPPING!$H$3:$J$131,3,0),'CFBG New Line Form'!$G$7:$EQ$7,0)),""))</f>
        <v/>
      </c>
      <c r="E28" s="84" t="str">
        <f>IF(IFERROR(INDEX('CFBG New Line Form'!$G$9:$EQ$105,MATCH(B28,'CFBG New Line Form'!$B$9:$B$105,0),MATCH(VLOOKUP($E$11,MAPPING!$H$3:$J$131,3,0),'CFBG New Line Form'!$G$7:$EQ$7,0)),"")=0,"",IFERROR(INDEX('CFBG New Line Form'!$G$9:$EQ$105,MATCH(B28,'CFBG New Line Form'!$B$9:$B$105,0),MATCH(VLOOKUP($E$11,MAPPING!$H$3:$J$131,3,0),'CFBG New Line Form'!$G$7:$EQ$7,0)),""))</f>
        <v/>
      </c>
      <c r="F28" s="84" t="str">
        <f>IF(IFERROR(INDEX('CFBG New Line Form'!$G$9:$EQ$105,MATCH(B28,'CFBG New Line Form'!$B$9:$B$105,0),MATCH(VLOOKUP($F$11,MAPPING!$H$3:$J$131,3,0),'CFBG New Line Form'!$G$7:$EQ$7,0)),"")=0,"",IFERROR(INDEX('CFBG New Line Form'!$G$9:$EQ$105,MATCH(B28,'CFBG New Line Form'!$B$9:$B$105,0),MATCH(VLOOKUP($F$11,MAPPING!$H$3:$J$131,3,0),'CFBG New Line Form'!$G$7:$EQ$7,0)),""))</f>
        <v/>
      </c>
      <c r="G28" s="130" t="str">
        <f>IF(IFERROR(INDEX('CFBG New Line Form'!$G$9:$EQ$105,MATCH(B28,'CFBG New Line Form'!$B$9:$B$105,0),MATCH(VLOOKUP($G$11,MAPPING!$H$3:$J$131,3,0),'CFBG New Line Form'!$G$7:$EQ$7,0)),"")=0,"",IFERROR(INDEX('CFBG New Line Form'!$G$9:$EQ$105,MATCH(B28,'CFBG New Line Form'!$B$9:$B$105,0),MATCH(VLOOKUP($G$11,MAPPING!$H$3:$J$131,3,0),'CFBG New Line Form'!$G$7:$EQ$7,0)),""))</f>
        <v/>
      </c>
      <c r="H28" s="160" t="str">
        <f>IF(IFERROR(INDEX('CFBG New Line Form'!$G$9:$EQ$105,MATCH(B28,'CFBG New Line Form'!$B$9:$B$105,0),MATCH(VLOOKUP($H$11,MAPPING!$H$3:$J$131,3,0),'CFBG New Line Form'!$G$7:$EQ$7,0)),"")=0,"",IFERROR(INDEX('CFBG New Line Form'!$G$9:$EQ$105,MATCH(B28,'CFBG New Line Form'!$B$9:$B$105,0),MATCH(VLOOKUP($H$11,MAPPING!$H$3:$J$131,3,0),'CFBG New Line Form'!$G$7:$EQ$7,0)),""))</f>
        <v/>
      </c>
      <c r="I28" s="161" t="str">
        <f>IF(IFERROR(INDEX('CFBG New Line Form'!$G$9:$EQ$105,MATCH(B28,'CFBG New Line Form'!$B$9:$B$105,0),MATCH(VLOOKUP($I$11,MAPPING!$H$3:$J$131,3,0),'CFBG New Line Form'!$G$7:$EQ$7,0)),"")=0,"",IFERROR(INDEX('CFBG New Line Form'!$G$9:$EQ$105,MATCH(B28,'CFBG New Line Form'!$B$9:$B$105,0),MATCH(VLOOKUP($I$11,MAPPING!$H$3:$J$131,3,0),'CFBG New Line Form'!$G$7:$EQ$7,0)),""))</f>
        <v/>
      </c>
      <c r="J28" s="84" t="str">
        <f>IF(IFERROR(INDEX('CFBG New Line Form'!$G$9:$EQ$105,MATCH(B28,'CFBG New Line Form'!$B$9:$B$105,0),MATCH(VLOOKUP($J$11,MAPPING!$H$3:$J$131,3,0),'CFBG New Line Form'!$G$7:$EQ$7,0)),"")=0,"",IFERROR(INDEX('CFBG New Line Form'!$G$9:$EQ$105,MATCH(B28,'CFBG New Line Form'!$B$9:$B$105,0),MATCH(VLOOKUP($J$11,MAPPING!$H$3:$J$131,3,0),'CFBG New Line Form'!$G$7:$EQ$7,0)),""))</f>
        <v/>
      </c>
      <c r="K28" s="84" t="e">
        <v>#N/A</v>
      </c>
      <c r="L28" s="84" t="e">
        <v>#N/A</v>
      </c>
      <c r="M28" s="84" t="e">
        <v>#N/A</v>
      </c>
      <c r="N28" s="84" t="e">
        <v>#N/A</v>
      </c>
      <c r="O28" s="84" t="e">
        <v>#N/A</v>
      </c>
      <c r="P28" s="84" t="e">
        <v>#N/A</v>
      </c>
      <c r="Q28" s="84" t="e">
        <v>#N/A</v>
      </c>
      <c r="R28" s="162" t="str">
        <f>IF(IFERROR(INDEX('CFBG New Line Form'!$G$9:$EQ$105,MATCH(B28,'CFBG New Line Form'!$B$9:$B$105,0),MATCH(VLOOKUP($R$11,MAPPING!$H$3:$J$131,3,0),'CFBG New Line Form'!$G$7:$EQ$7,0)),"")=0,"",IFERROR(INDEX('CFBG New Line Form'!$G$9:$EQ$105,MATCH(B28,'CFBG New Line Form'!$B$9:$B$105,0),MATCH(VLOOKUP($R$11,MAPPING!$H$3:$J$131,3,0),'CFBG New Line Form'!$G$7:$EQ$7,0)),""))</f>
        <v/>
      </c>
      <c r="S28" s="84" t="str">
        <f>IF(IFERROR(INDEX('CFBG New Line Form'!$G$9:$EQ$105,MATCH(B28,'CFBG New Line Form'!$B$9:$B$105,0),MATCH(VLOOKUP($S$11,MAPPING!$H$3:$J$131,3,0),'CFBG New Line Form'!$G$7:$EQ$7,0)),"")=0,"",IFERROR(INDEX('CFBG New Line Form'!$G$9:$EQ$105,MATCH(B28,'CFBG New Line Form'!$B$9:$B$105,0),MATCH(VLOOKUP($S$11,MAPPING!$H$3:$J$131,3,0),'CFBG New Line Form'!$G$7:$EQ$7,0)),""))</f>
        <v/>
      </c>
      <c r="T28" s="84" t="e">
        <v>#N/A</v>
      </c>
      <c r="U28" s="84" t="e">
        <v>#N/A</v>
      </c>
      <c r="V28" s="84" t="e">
        <v>#N/A</v>
      </c>
      <c r="W28" s="84" t="e">
        <v>#N/A</v>
      </c>
      <c r="X28" s="84" t="e">
        <v>#N/A</v>
      </c>
      <c r="Y28" s="84" t="e">
        <v>#N/A</v>
      </c>
      <c r="Z28" s="84" t="e">
        <v>#N/A</v>
      </c>
      <c r="AA28" s="84" t="e">
        <v>#N/A</v>
      </c>
      <c r="AB28" s="84" t="e">
        <v>#N/A</v>
      </c>
      <c r="AC28" s="84" t="e">
        <v>#N/A</v>
      </c>
      <c r="AD28" s="84" t="e">
        <v>#N/A</v>
      </c>
      <c r="AE28" s="160" t="str">
        <f>IF(IFERROR(INDEX('CFBG New Line Form'!$G$9:$EQ$105,MATCH(B28,'CFBG New Line Form'!$B$9:$B$105,0),MATCH(VLOOKUP($AE$11,MAPPING!$H$3:$J$131,3,0),'CFBG New Line Form'!$G$7:$EQ$7,0)),"")=0,"",IFERROR(INDEX('CFBG New Line Form'!$G$9:$EQ$105,MATCH(B28,'CFBG New Line Form'!$B$9:$B$105,0),MATCH(VLOOKUP($AE$11,MAPPING!$H$3:$J$131,3,0),'CFBG New Line Form'!$G$7:$EQ$7,0)),""))</f>
        <v/>
      </c>
      <c r="AF28" s="84" t="e">
        <v>#N/A</v>
      </c>
      <c r="AG28" s="84" t="e">
        <v>#N/A</v>
      </c>
      <c r="AH28" s="84" t="str">
        <f>IF(IFERROR(INDEX('CFBG New Line Form'!$G$9:$EQ$105,MATCH(B28,'CFBG New Line Form'!$B$9:$B$105,0),MATCH(VLOOKUP($AH$11,MAPPING!$H$3:$J$131,3,0),'CFBG New Line Form'!$G$7:$EQ$7,0)),"")=0,"",IFERROR(INDEX('CFBG New Line Form'!$G$9:$EQ$105,MATCH(B28,'CFBG New Line Form'!$B$9:$B$105,0),MATCH(VLOOKUP($AH$11,MAPPING!$H$3:$J$131,3,0),'CFBG New Line Form'!$G$7:$EQ$7,0)),""))</f>
        <v/>
      </c>
      <c r="AI28" s="84" t="str">
        <f>IF(IFERROR(INDEX('CFBG New Line Form'!$G$9:$EQ$105,MATCH(B28,'CFBG New Line Form'!$B$9:$B$105,0),MATCH(VLOOKUP($AI$11,MAPPING!$H$3:$J$131,3,0),'CFBG New Line Form'!$G$7:$EQ$7,0)),"")=0,"",IFERROR(INDEX('CFBG New Line Form'!$G$9:$EQ$105,MATCH(B28,'CFBG New Line Form'!$B$9:$B$105,0),MATCH(VLOOKUP($AI$11,MAPPING!$H$3:$J$131,3,0),'CFBG New Line Form'!$G$7:$EQ$7,0)),""))</f>
        <v/>
      </c>
      <c r="AJ28" s="84" t="str">
        <f>IF(IFERROR(INDEX('CFBG New Line Form'!$G$9:$EQ$105,MATCH(B28,'CFBG New Line Form'!$B$9:$B$105,0),MATCH(VLOOKUP($AJ$11,MAPPING!$H$3:$J$131,3,0),'CFBG New Line Form'!$G$7:$EQ$7,0)),"")=0,"",IFERROR(INDEX('CFBG New Line Form'!$G$9:$EQ$105,MATCH(B28,'CFBG New Line Form'!$B$9:$B$105,0),MATCH(VLOOKUP($AJ$11,MAPPING!$H$3:$J$131,3,0),'CFBG New Line Form'!$G$7:$EQ$7,0)),""))</f>
        <v/>
      </c>
      <c r="AK28" s="84" t="str">
        <f>IF(IFERROR(INDEX('CFBG New Line Form'!$G$9:$EQ$105,MATCH(B28,'CFBG New Line Form'!$B$9:$B$105,0),MATCH(VLOOKUP($AK$11,MAPPING!$H$3:$J$131,3,0),'CFBG New Line Form'!$G$7:$EQ$7,0)),"")=0,"",IFERROR(INDEX('CFBG New Line Form'!$G$9:$EQ$105,MATCH(B28,'CFBG New Line Form'!$B$9:$B$105,0),MATCH(VLOOKUP($AK$11,MAPPING!$H$3:$J$131,3,0),'CFBG New Line Form'!$G$7:$EQ$7,0)),""))</f>
        <v/>
      </c>
      <c r="AL28" s="84" t="str">
        <f>IF(IFERROR(INDEX('CFBG New Line Form'!$G$9:$EQ$105,MATCH(B28,'CFBG New Line Form'!$B$9:$B$105,0),MATCH(VLOOKUP($AL$11,MAPPING!$H$3:$J$131,3,0),'CFBG New Line Form'!$G$7:$EQ$7,0)),"")=0,"",IFERROR(INDEX('CFBG New Line Form'!$G$9:$EQ$105,MATCH(B28,'CFBG New Line Form'!$B$9:$B$105,0),MATCH(VLOOKUP($AL$11,MAPPING!$H$3:$J$131,3,0),'CFBG New Line Form'!$G$7:$EQ$7,0)),""))</f>
        <v/>
      </c>
      <c r="AM28" s="84" t="str">
        <f>IF(IFERROR(INDEX('CFBG New Line Form'!$G$9:$EQ$105,MATCH(B28,'CFBG New Line Form'!$B$9:$B$105,0),MATCH(VLOOKUP($AM$11,MAPPING!$H$3:$J$131,3,0),'CFBG New Line Form'!$G$7:$EQ$7,0)),"")=0,"",IFERROR(INDEX('CFBG New Line Form'!$G$9:$EQ$105,MATCH(B28,'CFBG New Line Form'!$B$9:$B$105,0),MATCH(VLOOKUP($AM$11,MAPPING!$H$3:$J$131,3,0),'CFBG New Line Form'!$G$7:$EQ$7,0)),""))</f>
        <v/>
      </c>
      <c r="AN28" s="84" t="str">
        <f>IF(IFERROR(INDEX('CFBG New Line Form'!$G$9:$EQ$105,MATCH(B28,'CFBG New Line Form'!$B$9:$B$105,0),MATCH(VLOOKUP($AN$11,MAPPING!$H$3:$J$131,3,0),'CFBG New Line Form'!$G$7:$EQ$7,0)),"")=0,"",IFERROR(INDEX('CFBG New Line Form'!$G$9:$EQ$105,MATCH(B28,'CFBG New Line Form'!$B$9:$B$105,0),MATCH(VLOOKUP($AN$11,MAPPING!$H$3:$J$131,3,0),'CFBG New Line Form'!$G$7:$EQ$7,0)),""))</f>
        <v/>
      </c>
      <c r="AO28" s="84" t="str">
        <f>IF(IFERROR(INDEX('CFBG New Line Form'!$G$9:$EQ$105,MATCH(B28,'CFBG New Line Form'!$B$9:$B$105,0),MATCH(VLOOKUP($AO$11,MAPPING!$H$3:$J$131,3,0),'CFBG New Line Form'!$G$7:$EQ$7,0)),"")=0,"",IFERROR(INDEX('CFBG New Line Form'!$G$9:$EQ$105,MATCH(B28,'CFBG New Line Form'!$B$9:$B$105,0),MATCH(VLOOKUP($AO$11,MAPPING!$H$3:$J$131,3,0),'CFBG New Line Form'!$G$7:$EQ$7,0)),""))</f>
        <v/>
      </c>
      <c r="AP28" s="84" t="str">
        <f>IF(IFERROR(INDEX('CFBG New Line Form'!$G$9:$EQ$105,MATCH(B28,'CFBG New Line Form'!$B$9:$B$105,0),MATCH(VLOOKUP($AP$11,MAPPING!$H$3:$J$131,3,0),'CFBG New Line Form'!$G$7:$EQ$7,0)),"")=0,"",IFERROR(INDEX('CFBG New Line Form'!$G$9:$EQ$105,MATCH(B28,'CFBG New Line Form'!$B$9:$B$105,0),MATCH(VLOOKUP($AP$11,MAPPING!$H$3:$J$131,3,0),'CFBG New Line Form'!$G$7:$EQ$7,0)),""))</f>
        <v/>
      </c>
      <c r="AQ28" s="84" t="str">
        <f>IF(IFERROR(INDEX('CFBG New Line Form'!$G$9:$EQ$105,MATCH(B28,'CFBG New Line Form'!$B$9:$B$105,0),MATCH(VLOOKUP($AQ$11,MAPPING!$H$3:$J$131,3,0),'CFBG New Line Form'!$G$7:$EQ$7,0)),"")=0,"",IFERROR(INDEX('CFBG New Line Form'!$G$9:$EQ$105,MATCH(B28,'CFBG New Line Form'!$B$9:$B$105,0),MATCH(VLOOKUP($AQ$11,MAPPING!$H$3:$J$131,3,0),'CFBG New Line Form'!$G$7:$EQ$7,0)),""))</f>
        <v/>
      </c>
      <c r="AR28" s="84" t="str">
        <f>IF(IFERROR(INDEX('CFBG New Line Form'!$G$9:$EQ$105,MATCH(B28,'CFBG New Line Form'!$B$9:$B$105,0),MATCH(VLOOKUP($AR$11,MAPPING!$H$3:$J$131,3,0),'CFBG New Line Form'!$G$7:$EQ$7,0)),"")=0,"",IFERROR(INDEX('CFBG New Line Form'!$G$9:$EQ$105,MATCH(B28,'CFBG New Line Form'!$B$9:$B$105,0),MATCH(VLOOKUP($AR$11,MAPPING!$H$3:$J$131,3,0),'CFBG New Line Form'!$G$7:$EQ$7,0)),""))</f>
        <v/>
      </c>
      <c r="AS28" s="84" t="str">
        <f>IF(IFERROR(INDEX('CFBG New Line Form'!$G$9:$EQ$105,MATCH(B28,'CFBG New Line Form'!$B$9:$B$105,0),MATCH(VLOOKUP($AS$11,MAPPING!$H$3:$J$131,3,0),'CFBG New Line Form'!$G$7:$EQ$7,0)),"")=0,"",IFERROR(INDEX('CFBG New Line Form'!$G$9:$EQ$105,MATCH(B28,'CFBG New Line Form'!$B$9:$B$105,0),MATCH(VLOOKUP($AS$11,MAPPING!$H$3:$J$131,3,0),'CFBG New Line Form'!$G$7:$EQ$7,0)),""))</f>
        <v/>
      </c>
      <c r="AT28" s="84" t="str">
        <f>IF(IFERROR(INDEX('CFBG New Line Form'!$G$9:$EQ$105,MATCH(B28,'CFBG New Line Form'!$B$9:$B$105,0),MATCH(VLOOKUP($AT$11,MAPPING!$H$3:$J$131,3,0),'CFBG New Line Form'!$G$7:$EQ$7,0)),"")=0,"",IFERROR(INDEX('CFBG New Line Form'!$G$9:$EQ$105,MATCH(B28,'CFBG New Line Form'!$B$9:$B$105,0),MATCH(VLOOKUP($AT$11,MAPPING!$H$3:$J$131,3,0),'CFBG New Line Form'!$G$7:$EQ$7,0)),""))</f>
        <v/>
      </c>
      <c r="AU28" s="84" t="str">
        <f>IF(IFERROR(INDEX('CFBG New Line Form'!$G$9:$EQ$105,MATCH(B28,'CFBG New Line Form'!$B$9:$B$105,0),MATCH(VLOOKUP($AU$11,MAPPING!$H$3:$J$131,3,0),'CFBG New Line Form'!$G$7:$EQ$7,0)),"")=0,"",IFERROR(INDEX('CFBG New Line Form'!$G$9:$EQ$105,MATCH(B28,'CFBG New Line Form'!$B$9:$B$105,0),MATCH(VLOOKUP($AU$11,MAPPING!$H$3:$J$131,3,0),'CFBG New Line Form'!$G$7:$EQ$7,0)),""))</f>
        <v/>
      </c>
      <c r="AV28" s="84" t="str">
        <f>IF(IFERROR(INDEX('CFBG New Line Form'!$G$9:$EQ$105,MATCH(B28,'CFBG New Line Form'!$B$9:$B$105,0),MATCH(VLOOKUP($AV$11,MAPPING!$H$3:$J$131,3,0),'CFBG New Line Form'!$G$7:$EQ$7,0)),"")=0,"",IFERROR(INDEX('CFBG New Line Form'!$G$9:$EQ$105,MATCH(B28,'CFBG New Line Form'!$B$9:$B$105,0),MATCH(VLOOKUP($AV$11,MAPPING!$H$3:$J$131,3,0),'CFBG New Line Form'!$G$7:$EQ$7,0)),""))</f>
        <v/>
      </c>
      <c r="AW28" s="84" t="str">
        <f>IF(IFERROR(INDEX('CFBG New Line Form'!$G$9:$EQ$105,MATCH(B28,'CFBG New Line Form'!$B$9:$B$105,0),MATCH(VLOOKUP($AW$11,MAPPING!$H$3:$J$131,3,0),'CFBG New Line Form'!$G$7:$EQ$7,0)),"")=0,"",IFERROR(INDEX('CFBG New Line Form'!$G$9:$EQ$105,MATCH(B28,'CFBG New Line Form'!$B$9:$B$105,0),MATCH(VLOOKUP($AW$11,MAPPING!$H$3:$J$131,3,0),'CFBG New Line Form'!$G$7:$EQ$7,0)),""))</f>
        <v/>
      </c>
      <c r="AX28" s="84" t="str">
        <f>IF(IFERROR(INDEX('CFBG New Line Form'!$G$9:$EQ$105,MATCH(B28,'CFBG New Line Form'!$B$9:$B$105,0),MATCH(VLOOKUP($AX$11,MAPPING!$H$3:$J$131,3,0),'CFBG New Line Form'!$G$7:$EQ$7,0)),"")=0,"",IFERROR(INDEX('CFBG New Line Form'!$G$9:$EQ$105,MATCH(B28,'CFBG New Line Form'!$B$9:$B$105,0),MATCH(VLOOKUP($AX$11,MAPPING!$H$3:$J$131,3,0),'CFBG New Line Form'!$G$7:$EQ$7,0)),""))</f>
        <v/>
      </c>
      <c r="AY28" s="84" t="str">
        <f>IF(IFERROR(INDEX('CFBG New Line Form'!$G$9:$EQ$105,MATCH(B28,'CFBG New Line Form'!$B$9:$B$105,0),MATCH(VLOOKUP($AY$11,MAPPING!$H$3:$J$131,3,0),'CFBG New Line Form'!$G$7:$EQ$7,0)),"")=0,"",IFERROR(INDEX('CFBG New Line Form'!$G$9:$EQ$105,MATCH(B28,'CFBG New Line Form'!$B$9:$B$105,0),MATCH(VLOOKUP($AY$11,MAPPING!$H$3:$J$131,3,0),'CFBG New Line Form'!$G$7:$EQ$7,0)),""))</f>
        <v/>
      </c>
      <c r="AZ28" s="84" t="str">
        <f>IF(IFERROR(INDEX('CFBG New Line Form'!$G$9:$EQ$105,MATCH(B28,'CFBG New Line Form'!$B$9:$B$105,0),MATCH(VLOOKUP($AZ$11,MAPPING!$H$3:$J$131,3,0),'CFBG New Line Form'!$G$7:$EQ$7,0)),"")=0,"",IFERROR(INDEX('CFBG New Line Form'!$G$9:$EQ$105,MATCH(B28,'CFBG New Line Form'!$B$9:$B$105,0),MATCH(VLOOKUP($AZ$11,MAPPING!$H$3:$J$131,3,0),'CFBG New Line Form'!$G$7:$EQ$7,0)),""))</f>
        <v/>
      </c>
      <c r="BA28" s="84" t="str">
        <f>IF(IFERROR(INDEX('CFBG New Line Form'!$G$9:$EQ$105,MATCH(B28,'CFBG New Line Form'!$B$9:$B$105,0),MATCH(VLOOKUP($BA$11,MAPPING!$H$3:$J$131,3,0),'CFBG New Line Form'!$G$7:$EQ$7,0)),"")=0,"",IFERROR(INDEX('CFBG New Line Form'!$G$9:$EQ$105,MATCH(B28,'CFBG New Line Form'!$B$9:$B$105,0),MATCH(VLOOKUP($BA$11,MAPPING!$H$3:$J$131,3,0),'CFBG New Line Form'!$G$7:$EQ$7,0)),""))</f>
        <v/>
      </c>
      <c r="BB28" s="84" t="str">
        <f>IF(IFERROR(INDEX('CFBG New Line Form'!$G$9:$EQ$105,MATCH(B28,'CFBG New Line Form'!$B$9:$B$105,0),MATCH(VLOOKUP($BB$11,MAPPING!$H$3:$J$131,3,0),'CFBG New Line Form'!$G$7:$EQ$7,0)),"")=0,"",IFERROR(INDEX('CFBG New Line Form'!$G$9:$EQ$105,MATCH(B28,'CFBG New Line Form'!$B$9:$B$105,0),MATCH(VLOOKUP($BB$11,MAPPING!$H$3:$J$131,3,0),'CFBG New Line Form'!$G$7:$EQ$7,0)),""))</f>
        <v/>
      </c>
      <c r="BC28" s="84" t="str">
        <f>IF(IFERROR(INDEX('CFBG New Line Form'!$G$9:$EQ$105,MATCH(B28,'CFBG New Line Form'!$B$9:$B$105,0),MATCH(VLOOKUP($BC$11,MAPPING!$H$3:$J$131,3,0),'CFBG New Line Form'!$G$7:$EQ$7,0)),"")=0,"",IFERROR(INDEX('CFBG New Line Form'!$G$9:$EQ$105,MATCH(B28,'CFBG New Line Form'!$B$9:$B$105,0),MATCH(VLOOKUP($BC$11,MAPPING!$H$3:$J$131,3,0),'CFBG New Line Form'!$G$7:$EQ$7,0)),""))</f>
        <v/>
      </c>
      <c r="BD28" s="84" t="str">
        <f>IF(IFERROR(INDEX('CFBG New Line Form'!$G$9:$EQ$105,MATCH(B28,'CFBG New Line Form'!$B$9:$B$105,0),MATCH(VLOOKUP($BD$11,MAPPING!$H$3:$J$131,3,0),'CFBG New Line Form'!$G$7:$EQ$7,0)),"")=0,"",IFERROR(INDEX('CFBG New Line Form'!$G$9:$EQ$105,MATCH(B28,'CFBG New Line Form'!$B$9:$B$105,0),MATCH(VLOOKUP($BD$11,MAPPING!$H$3:$J$131,3,0),'CFBG New Line Form'!$G$7:$EQ$7,0)),""))</f>
        <v/>
      </c>
      <c r="BE28" s="84" t="str">
        <f>IF(IFERROR(INDEX('CFBG New Line Form'!$G$9:$EQ$105,MATCH(B28,'CFBG New Line Form'!$B$9:$B$105,0),MATCH(VLOOKUP($BE$11,MAPPING!$H$3:$J$131,3,0),'CFBG New Line Form'!$G$7:$EQ$7,0)),"")=0,"",IFERROR(INDEX('CFBG New Line Form'!$G$9:$EQ$105,MATCH(B28,'CFBG New Line Form'!$B$9:$B$105,0),MATCH(VLOOKUP($BE$11,MAPPING!$H$3:$J$131,3,0),'CFBG New Line Form'!$G$7:$EQ$7,0)),""))</f>
        <v/>
      </c>
      <c r="BF28" s="84" t="str">
        <f>IF(IFERROR(INDEX('CFBG New Line Form'!$G$9:$EQ$105,MATCH(B28,'CFBG New Line Form'!$B$9:$B$105,0),MATCH(VLOOKUP($BE$11,MAPPING!$H$3:$J$131,3,0),'CFBG New Line Form'!$G$7:$EQ$7,0)),"")=0,"",IFERROR(INDEX('CFBG New Line Form'!$G$9:$EQ$105,MATCH(B28,'CFBG New Line Form'!$B$9:$B$105,0),MATCH(VLOOKUP($BE$11,MAPPING!$H$3:$J$131,3,0),'CFBG New Line Form'!$G$7:$EQ$7,0)),""))</f>
        <v/>
      </c>
      <c r="BG28" s="84" t="str">
        <f>IF(IFERROR(INDEX('CFBG New Line Form'!$G$9:$EQ$105,MATCH(B28,'CFBG New Line Form'!$B$9:$B$105,0),MATCH(VLOOKUP($BG$11,MAPPING!$H$3:$J$131,3,0),'CFBG New Line Form'!$G$7:$EQ$7,0)),"")=0,"",IFERROR(INDEX('CFBG New Line Form'!$G$9:$EQ$105,MATCH(B28,'CFBG New Line Form'!$B$9:$B$105,0),MATCH(VLOOKUP($BG$11,MAPPING!$H$3:$J$131,3,0),'CFBG New Line Form'!$G$7:$EQ$7,0)),""))</f>
        <v/>
      </c>
      <c r="BH28" s="84" t="str">
        <f>IF(IFERROR(INDEX('CFBG New Line Form'!$G$9:$EQ$105,MATCH(B28,'CFBG New Line Form'!$B$9:$B$105,0),MATCH(VLOOKUP($BH$11,MAPPING!$H$3:$J$131,3,0),'CFBG New Line Form'!$G$7:$EQ$7,0)),"")=0,"",IFERROR(INDEX('CFBG New Line Form'!$G$9:$EQ$105,MATCH(B28,'CFBG New Line Form'!$B$9:$B$105,0),MATCH(VLOOKUP($BH$11,MAPPING!$H$3:$J$131,3,0),'CFBG New Line Form'!$G$7:$EQ$7,0)),""))</f>
        <v/>
      </c>
      <c r="BI28" s="84" t="str">
        <f>IF(IFERROR(INDEX('CFBG New Line Form'!$G$9:$EQ$105,MATCH(B28,'CFBG New Line Form'!$B$9:$B$105,0),MATCH(VLOOKUP($BI$11,MAPPING!$H$3:$J$131,3,0),'CFBG New Line Form'!$G$7:$EQ$7,0)),"")=0,"",IFERROR(INDEX('CFBG New Line Form'!$G$9:$EQ$105,MATCH(B28,'CFBG New Line Form'!$B$9:$B$105,0),MATCH(VLOOKUP($BI$11,MAPPING!$H$3:$J$131,3,0),'CFBG New Line Form'!$G$7:$EQ$7,0)),""))</f>
        <v/>
      </c>
      <c r="BJ28" s="84" t="str">
        <f>IF(IFERROR(INDEX('CFBG New Line Form'!$G$9:$EQ$105,MATCH(B28,'CFBG New Line Form'!$B$9:$B$105,0),MATCH(VLOOKUP($BJ$11,MAPPING!$H$3:$J$131,3,0),'CFBG New Line Form'!$G$7:$EQ$7,0)),"")=0,"",IFERROR(INDEX('CFBG New Line Form'!$G$9:$EQ$105,MATCH(B28,'CFBG New Line Form'!$B$9:$B$105,0),MATCH(VLOOKUP($BJ$11,MAPPING!$H$3:$J$131,3,0),'CFBG New Line Form'!$G$7:$EQ$7,0)),""))</f>
        <v/>
      </c>
      <c r="BK28" s="84" t="str">
        <f>IF(IFERROR(INDEX('CFBG New Line Form'!$G$9:$EQ$105,MATCH(B28,'CFBG New Line Form'!$B$9:$B$105,0),MATCH(VLOOKUP($BK$11,MAPPING!$H$3:$J$131,3,0),'CFBG New Line Form'!$G$7:$EQ$7,0)),"")=0,"",IFERROR(INDEX('CFBG New Line Form'!$G$9:$EQ$105,MATCH(B28,'CFBG New Line Form'!$B$9:$B$105,0),MATCH(VLOOKUP($BK$11,MAPPING!$H$3:$J$131,3,0),'CFBG New Line Form'!$G$7:$EQ$7,0)),""))</f>
        <v/>
      </c>
      <c r="BL28" s="84" t="str">
        <f>IF(IFERROR(INDEX('CFBG New Line Form'!$G$9:$EQ$105,MATCH(B28,'CFBG New Line Form'!$B$9:$B$105,0),MATCH(VLOOKUP($BL$11,MAPPING!$H$3:$J$131,3,0),'CFBG New Line Form'!$G$7:$EQ$7,0)),"")=0,"",IFERROR(INDEX('CFBG New Line Form'!$G$9:$EQ$105,MATCH(B28,'CFBG New Line Form'!$B$9:$B$105,0),MATCH(VLOOKUP($BL$11,MAPPING!$H$3:$J$131,3,0),'CFBG New Line Form'!$G$7:$EQ$7,0)),""))</f>
        <v/>
      </c>
      <c r="BM28" s="84" t="str">
        <f>IF(IFERROR(INDEX('CFBG New Line Form'!$G$9:$EQ$105,MATCH(B28,'CFBG New Line Form'!$B$9:$B$105,0),MATCH(VLOOKUP($BM$11,MAPPING!$H$3:$J$131,3,0),'CFBG New Line Form'!$G$7:$EQ$7,0)),"")=0,"",IFERROR(INDEX('CFBG New Line Form'!$G$9:$EQ$105,MATCH(B28,'CFBG New Line Form'!$B$9:$B$105,0),MATCH(VLOOKUP($BM$11,MAPPING!$H$3:$J$131,3,0),'CFBG New Line Form'!$G$7:$EQ$7,0)),""))</f>
        <v/>
      </c>
      <c r="BN28" s="84" t="str">
        <f>IF(IFERROR(INDEX('CFBG New Line Form'!$G$9:$EQ$105,MATCH(B28,'CFBG New Line Form'!$B$9:$B$105,0),MATCH(VLOOKUP($BN$11,MAPPING!$H$3:$J$131,3,0),'CFBG New Line Form'!$G$7:$EQ$7,0)),"")=0,"",IFERROR(INDEX('CFBG New Line Form'!$G$9:$EQ$105,MATCH(B28,'CFBG New Line Form'!$B$9:$B$105,0),MATCH(VLOOKUP($BN$11,MAPPING!$H$3:$J$131,3,0),'CFBG New Line Form'!$G$7:$EQ$7,0)),""))</f>
        <v/>
      </c>
      <c r="BO28" s="84" t="str">
        <f>IF(IFERROR(INDEX('CFBG New Line Form'!$G$9:$EQ$105,MATCH(B28,'CFBG New Line Form'!$B$9:$B$105,0),MATCH(VLOOKUP($BO$11,MAPPING!$H$3:$J$131,3,0),'CFBG New Line Form'!$G$7:$EQ$7,0)),"")=0,"",IFERROR(INDEX('CFBG New Line Form'!$G$9:$EQ$105,MATCH(B28,'CFBG New Line Form'!$B$9:$B$105,0),MATCH(VLOOKUP($BO$11,MAPPING!$H$3:$J$131,3,0),'CFBG New Line Form'!$G$7:$EQ$7,0)),""))</f>
        <v/>
      </c>
      <c r="BP28" s="84" t="str">
        <f>IF(IFERROR(INDEX('CFBG New Line Form'!$G$9:$EQ$105,MATCH(B28,'CFBG New Line Form'!$B$9:$B$105,0),MATCH(VLOOKUP($BP$11,MAPPING!$H$3:$J$131,3,0),'CFBG New Line Form'!$G$7:$EQ$7,0)),"")=0,"",IFERROR(INDEX('CFBG New Line Form'!$G$9:$EQ$105,MATCH(B28,'CFBG New Line Form'!$B$9:$B$105,0),MATCH(VLOOKUP($BP$11,MAPPING!$H$3:$J$131,3,0),'CFBG New Line Form'!$G$7:$EQ$7,0)),""))</f>
        <v/>
      </c>
      <c r="BQ28" s="84" t="str">
        <f>IF(IFERROR(INDEX('CFBG New Line Form'!$G$9:$EQ$105,MATCH(B28,'CFBG New Line Form'!$B$9:$B$105,0),MATCH(VLOOKUP($BQ$11,MAPPING!$H$3:$J$131,3,0),'CFBG New Line Form'!$G$7:$EQ$7,0)),"")=0,"",IFERROR(INDEX('CFBG New Line Form'!$G$9:$EQ$105,MATCH(B28,'CFBG New Line Form'!$B$9:$B$105,0),MATCH(VLOOKUP($BQ$11,MAPPING!$H$3:$J$131,3,0),'CFBG New Line Form'!$G$7:$EQ$7,0)),""))</f>
        <v/>
      </c>
      <c r="BR28" s="84" t="str">
        <f>IF(IFERROR(INDEX('CFBG New Line Form'!$G$9:$EQ$105,MATCH(B28,'CFBG New Line Form'!$B$9:$B$105,0),MATCH(VLOOKUP($BR$11,MAPPING!$H$3:$J$131,3,0),'CFBG New Line Form'!$G$7:$EQ$7,0)),"")=0,"",IFERROR(INDEX('CFBG New Line Form'!$G$9:$EQ$105,MATCH(B28,'CFBG New Line Form'!$B$9:$B$105,0),MATCH(VLOOKUP($BR$11,MAPPING!$H$3:$J$131,3,0),'CFBG New Line Form'!$G$7:$EQ$7,0)),""))</f>
        <v/>
      </c>
      <c r="BS28" s="84" t="str">
        <f>IF(IFERROR(INDEX('CFBG New Line Form'!$G$9:$EQ$105,MATCH(B28,'CFBG New Line Form'!$B$9:$B$105,0),MATCH(VLOOKUP($BS$11,MAPPING!$H$3:$J$131,3,0),'CFBG New Line Form'!$G$7:$EQ$7,0)),"")=0,"",IFERROR(INDEX('CFBG New Line Form'!$G$9:$EQ$105,MATCH(B28,'CFBG New Line Form'!$B$9:$B$105,0),MATCH(VLOOKUP($BS$11,MAPPING!$H$3:$J$131,3,0),'CFBG New Line Form'!$G$7:$EQ$7,0)),""))</f>
        <v/>
      </c>
      <c r="BT28" s="84" t="str">
        <f>IF(IFERROR(INDEX('CFBG New Line Form'!$G$9:$EQ$105,MATCH(B28,'CFBG New Line Form'!$B$9:$B$105,0),MATCH(VLOOKUP($BT$11,MAPPING!$H$3:$J$131,3,0),'CFBG New Line Form'!$G$7:$EQ$7,0)),"")=0,"",IFERROR(INDEX('CFBG New Line Form'!$G$9:$EQ$105,MATCH(B28,'CFBG New Line Form'!$B$9:$B$105,0),MATCH(VLOOKUP($BT$11,MAPPING!$H$3:$J$131,3,0),'CFBG New Line Form'!$G$7:$EQ$7,0)),""))</f>
        <v/>
      </c>
      <c r="BU28" s="84" t="str">
        <f>IF(IFERROR(INDEX('CFBG New Line Form'!$G$9:$EQ$105,MATCH(B28,'CFBG New Line Form'!$B$9:$B$105,0),MATCH(VLOOKUP($BU$11,MAPPING!$H$3:$J$131,3,0),'CFBG New Line Form'!$G$7:$EQ$7,0)),"")=0,"",IFERROR(INDEX('CFBG New Line Form'!$G$9:$EQ$105,MATCH(B28,'CFBG New Line Form'!$B$9:$B$105,0),MATCH(VLOOKUP($BU$11,MAPPING!$H$3:$J$131,3,0),'CFBG New Line Form'!$G$7:$EQ$7,0)),""))</f>
        <v/>
      </c>
      <c r="BV28" s="84" t="str">
        <f>IF(IFERROR(INDEX('CFBG New Line Form'!$G$9:$EQ$105,MATCH(B28,'CFBG New Line Form'!$B$9:$B$105,0),MATCH(VLOOKUP($BV$11,MAPPING!$H$3:$J$131,3,0),'CFBG New Line Form'!$G$7:$EQ$7,0)),"")=0,"",IFERROR(INDEX('CFBG New Line Form'!$G$9:$EQ$105,MATCH(B28,'CFBG New Line Form'!$B$9:$B$105,0),MATCH(VLOOKUP($BV$11,MAPPING!$H$3:$J$131,3,0),'CFBG New Line Form'!$G$7:$EQ$7,0)),""))</f>
        <v/>
      </c>
      <c r="BW28" s="84" t="str">
        <f>IF(IFERROR(INDEX('CFBG New Line Form'!$G$9:$EQ$105,MATCH(B28,'CFBG New Line Form'!$B$9:$B$105,0),MATCH(VLOOKUP($BW$11,MAPPING!$H$3:$J$131,3,0),'CFBG New Line Form'!$G$7:$EQ$7,0)),"")=0,"",IFERROR(INDEX('CFBG New Line Form'!$G$9:$EQ$105,MATCH(B28,'CFBG New Line Form'!$B$9:$B$105,0),MATCH(VLOOKUP($BW$11,MAPPING!$H$3:$J$131,3,0),'CFBG New Line Form'!$G$7:$EQ$7,0)),""))</f>
        <v/>
      </c>
      <c r="BX28" s="84" t="str">
        <f>IF(IFERROR(INDEX('CFBG New Line Form'!$G$9:$EQ$105,MATCH(B28,'CFBG New Line Form'!$B$9:$B$105,0),MATCH(VLOOKUP($BX$11,MAPPING!$H$3:$J$131,3,0),'CFBG New Line Form'!$G$7:$EQ$7,0)),"")=0,"",IFERROR(INDEX('CFBG New Line Form'!$G$9:$EQ$105,MATCH(B28,'CFBG New Line Form'!$B$9:$B$105,0),MATCH(VLOOKUP($BX$11,MAPPING!$H$3:$J$131,3,0),'CFBG New Line Form'!$G$7:$EQ$7,0)),""))</f>
        <v/>
      </c>
      <c r="BY28" s="84" t="str">
        <f>IF(IFERROR(INDEX('CFBG New Line Form'!$G$9:$EQ$105,MATCH(B28,'CFBG New Line Form'!$B$9:$B$105,0),MATCH(VLOOKUP($BY$11,MAPPING!$H$3:$J$131,3,0),'CFBG New Line Form'!$G$7:$EQ$7,0)),"")=0,"",IFERROR(INDEX('CFBG New Line Form'!$G$9:$EQ$105,MATCH(B28,'CFBG New Line Form'!$B$9:$B$105,0),MATCH(VLOOKUP($BY$11,MAPPING!$H$3:$J$131,3,0),'CFBG New Line Form'!$G$7:$EQ$7,0)),""))</f>
        <v/>
      </c>
      <c r="BZ28" s="84" t="str">
        <f>IF(IFERROR(INDEX('CFBG New Line Form'!$G$9:$EQ$105,MATCH(B28,'CFBG New Line Form'!$B$9:$B$105,0),MATCH(VLOOKUP($BZ$11,MAPPING!$H$3:$J$131,3,0),'CFBG New Line Form'!$G$7:$EQ$7,0)),"")=0,"",IFERROR(INDEX('CFBG New Line Form'!$G$9:$EQ$105,MATCH(B28,'CFBG New Line Form'!$B$9:$B$105,0),MATCH(VLOOKUP($BZ$11,MAPPING!$H$3:$J$131,3,0),'CFBG New Line Form'!$G$7:$EQ$7,0)),""))</f>
        <v/>
      </c>
      <c r="CA28" s="84" t="str">
        <f>IF(IFERROR(INDEX('CFBG New Line Form'!$G$9:$EQ$105,MATCH(B28,'CFBG New Line Form'!$B$9:$B$105,0),MATCH(VLOOKUP($CA$11,MAPPING!$H$3:$J$131,3,0),'CFBG New Line Form'!$G$7:$EQ$7,0)),"")=0,"",IFERROR(INDEX('CFBG New Line Form'!$G$9:$EQ$105,MATCH(B28,'CFBG New Line Form'!$B$9:$B$105,0),MATCH(VLOOKUP($CA$11,MAPPING!$H$3:$J$131,3,0),'CFBG New Line Form'!$G$7:$EQ$7,0)),""))</f>
        <v/>
      </c>
      <c r="CB28" s="84" t="str">
        <f>IF(IFERROR(INDEX('CFBG New Line Form'!$G$9:$EQ$105,MATCH(B28,'CFBG New Line Form'!$B$9:$B$105,0),MATCH(VLOOKUP($CB$11,MAPPING!$H$3:$J$131,3,0),'CFBG New Line Form'!$G$7:$EQ$7,0)),"")=0,"",IFERROR(INDEX('CFBG New Line Form'!$G$9:$EQ$105,MATCH(B28,'CFBG New Line Form'!$B$9:$B$105,0),MATCH(VLOOKUP($CB$11,MAPPING!$H$3:$J$131,3,0),'CFBG New Line Form'!$G$7:$EQ$7,0)),""))</f>
        <v/>
      </c>
      <c r="CC28" s="84" t="str">
        <f>IF(IFERROR(INDEX('CFBG New Line Form'!$G$9:$EQ$105,MATCH(B28,'CFBG New Line Form'!$B$9:$B$105,0),MATCH(VLOOKUP($CC$11,MAPPING!$H$3:$J$131,3,0),'CFBG New Line Form'!$G$7:$EQ$7,0)),"")=0,"",IFERROR(INDEX('CFBG New Line Form'!$G$9:$EQ$105,MATCH(B28,'CFBG New Line Form'!$B$9:$B$105,0),MATCH(VLOOKUP($CC$11,MAPPING!$H$3:$J$131,3,0),'CFBG New Line Form'!$G$7:$EQ$7,0)),""))</f>
        <v/>
      </c>
      <c r="CD28" s="84" t="str">
        <f>IF(IFERROR(INDEX('CFBG New Line Form'!$G$9:$EQ$105,MATCH(B28,'CFBG New Line Form'!$B$9:$B$105,0),MATCH(VLOOKUP($CD$11,MAPPING!$H$3:$J$131,3,0),'CFBG New Line Form'!$G$7:$EQ$7,0)),"")=0,"",IFERROR(INDEX('CFBG New Line Form'!$G$9:$EQ$105,MATCH(B28,'CFBG New Line Form'!$B$9:$B$105,0),MATCH(VLOOKUP($CD$11,MAPPING!$H$3:$J$131,3,0),'CFBG New Line Form'!$G$7:$EQ$7,0)),""))</f>
        <v/>
      </c>
      <c r="CE28" s="84" t="str">
        <f>IF(IFERROR(INDEX('CFBG New Line Form'!$G$9:$EQ$105,MATCH(B28,'CFBG New Line Form'!$B$9:$B$105,0),MATCH(VLOOKUP($CE$11,MAPPING!$H$3:$J$131,3,0),'CFBG New Line Form'!$G$7:$EQ$7,0)),"")=0,"",IFERROR(INDEX('CFBG New Line Form'!$G$9:$EQ$105,MATCH(B28,'CFBG New Line Form'!$B$9:$B$105,0),MATCH(VLOOKUP($CE$11,MAPPING!$H$3:$J$131,3,0),'CFBG New Line Form'!$G$7:$EQ$7,0)),""))</f>
        <v/>
      </c>
      <c r="CF28" s="84" t="str">
        <f>IF(IFERROR(INDEX('CFBG New Line Form'!$G$9:$EQ$105,MATCH(B28,'CFBG New Line Form'!$B$9:$B$105,0),MATCH(VLOOKUP($CF$11,MAPPING!$H$3:$J$131,3,0),'CFBG New Line Form'!$G$7:$EQ$7,0)),"")=0,"",IFERROR(INDEX('CFBG New Line Form'!$G$9:$EQ$105,MATCH(B28,'CFBG New Line Form'!$B$9:$B$105,0),MATCH(VLOOKUP($CF$11,MAPPING!$H$3:$J$131,3,0),'CFBG New Line Form'!$G$7:$EQ$7,0)),""))</f>
        <v/>
      </c>
      <c r="CG28" s="84" t="str">
        <f>IF(IFERROR(INDEX('CFBG New Line Form'!$G$9:$EQ$105,MATCH(B28,'CFBG New Line Form'!$B$9:$B$105,0),MATCH(VLOOKUP($CG$11,MAPPING!$H$3:$J$131,3,0),'CFBG New Line Form'!$G$7:$EQ$7,0)),"")=0,"",IFERROR(INDEX('CFBG New Line Form'!$G$9:$EQ$105,MATCH(B28,'CFBG New Line Form'!$B$9:$B$105,0),MATCH(VLOOKUP($CG$11,MAPPING!$H$3:$J$131,3,0),'CFBG New Line Form'!$G$7:$EQ$7,0)),""))</f>
        <v/>
      </c>
      <c r="CH28" s="84" t="str">
        <f>IF(IFERROR(INDEX('CFBG New Line Form'!$G$9:$EQ$105,MATCH(B28,'CFBG New Line Form'!$B$9:$B$105,0),MATCH(VLOOKUP($CH$11,MAPPING!$H$3:$J$131,3,0),'CFBG New Line Form'!$G$7:$EQ$7,0)),"")=0,"",IFERROR(INDEX('CFBG New Line Form'!$G$9:$EQ$105,MATCH(B28,'CFBG New Line Form'!$B$9:$B$105,0),MATCH(VLOOKUP($CH$11,MAPPING!$H$3:$J$131,3,0),'CFBG New Line Form'!$G$7:$EQ$7,0)),""))</f>
        <v/>
      </c>
      <c r="CI28" s="84" t="str">
        <f>IF(IFERROR(INDEX('CFBG New Line Form'!$G$9:$EQ$105,MATCH(B28,'CFBG New Line Form'!$B$9:$B$105,0),MATCH(VLOOKUP($CI$11,MAPPING!$H$3:$J$131,3,0),'CFBG New Line Form'!$G$7:$EQ$7,0)),"")=0,"",IFERROR(INDEX('CFBG New Line Form'!$G$9:$EQ$105,MATCH(B28,'CFBG New Line Form'!$B$9:$B$105,0),MATCH(VLOOKUP($CI$11,MAPPING!$H$3:$J$131,3,0),'CFBG New Line Form'!$G$7:$EQ$7,0)),""))</f>
        <v/>
      </c>
      <c r="CJ28" s="84" t="str">
        <f>IF(IFERROR(INDEX('CFBG New Line Form'!$G$9:$EQ$105,MATCH(B28,'CFBG New Line Form'!$B$9:$B$105,0),MATCH(VLOOKUP($CJ$11,MAPPING!$H$3:$J$131,3,0),'CFBG New Line Form'!$G$7:$EQ$7,0)),"")=0,"",IFERROR(INDEX('CFBG New Line Form'!$G$9:$EQ$105,MATCH(B28,'CFBG New Line Form'!$B$9:$B$105,0),MATCH(VLOOKUP($CJ$11,MAPPING!$H$3:$J$131,3,0),'CFBG New Line Form'!$G$7:$EQ$7,0)),""))</f>
        <v/>
      </c>
      <c r="CK28" s="84" t="str">
        <f>IF(IFERROR(INDEX('CFBG New Line Form'!$G$9:$EQ$105,MATCH(B28,'CFBG New Line Form'!$B$9:$B$105,0),MATCH(VLOOKUP($CK$11,MAPPING!$H$3:$J$131,3,0),'CFBG New Line Form'!$G$7:$EQ$7,0)),"")=0,"",IFERROR(INDEX('CFBG New Line Form'!$G$9:$EQ$105,MATCH(B28,'CFBG New Line Form'!$B$9:$B$105,0),MATCH(VLOOKUP($CK$11,MAPPING!$H$3:$J$131,3,0),'CFBG New Line Form'!$G$7:$EQ$7,0)),""))</f>
        <v/>
      </c>
      <c r="CL28" s="84" t="str">
        <f>IF(IFERROR(INDEX('CFBG New Line Form'!$G$9:$EQ$105,MATCH(B28,'CFBG New Line Form'!$B$9:$B$105,0),MATCH(VLOOKUP($CL$11,MAPPING!$H$3:$J$131,3,0),'CFBG New Line Form'!$G$7:$EQ$7,0)),"")=0,"",IFERROR(INDEX('CFBG New Line Form'!$G$9:$EQ$105,MATCH(B28,'CFBG New Line Form'!$B$9:$B$105,0),MATCH(VLOOKUP($CL$11,MAPPING!$H$3:$J$131,3,0),'CFBG New Line Form'!$G$7:$EQ$7,0)),""))</f>
        <v/>
      </c>
      <c r="CM28" s="84" t="str">
        <f>IF(IFERROR(INDEX('CFBG New Line Form'!$G$9:$EQ$105,MATCH(B28,'CFBG New Line Form'!$B$9:$B$105,0),MATCH(VLOOKUP($CM$11,MAPPING!$H$3:$J$131,3,0),'CFBG New Line Form'!$G$7:$EQ$7,0)),"")=0,"",IFERROR(INDEX('CFBG New Line Form'!$G$9:$EQ$105,MATCH(B28,'CFBG New Line Form'!$B$9:$B$105,0),MATCH(VLOOKUP($CM$11,MAPPING!$H$3:$J$131,3,0),'CFBG New Line Form'!$G$7:$EQ$7,0)),""))</f>
        <v/>
      </c>
      <c r="CN28" s="84" t="str">
        <f>IF(IFERROR(INDEX('CFBG New Line Form'!$G$9:$EQ$105,MATCH(B28,'CFBG New Line Form'!$B$9:$B$105,0),MATCH(VLOOKUP($CN$11,MAPPING!$H$3:$J$131,3,0),'CFBG New Line Form'!$G$7:$EQ$7,0)),"")=0,"",IFERROR(INDEX('CFBG New Line Form'!$G$9:$EQ$105,MATCH(B28,'CFBG New Line Form'!$B$9:$B$105,0),MATCH(VLOOKUP($CN$11,MAPPING!$H$3:$J$131,3,0),'CFBG New Line Form'!$G$7:$EQ$7,0)),""))</f>
        <v/>
      </c>
      <c r="CO28" s="84" t="str">
        <f>IF(IFERROR(INDEX('CFBG New Line Form'!$G$9:$EQ$105,MATCH(B28,'CFBG New Line Form'!$B$9:$B$105,0),MATCH(VLOOKUP($CO$11,MAPPING!$H$3:$J$131,3,0),'CFBG New Line Form'!$G$7:$EQ$7,0)),"")=0,"",IFERROR(INDEX('CFBG New Line Form'!$G$9:$EQ$105,MATCH(B28,'CFBG New Line Form'!$B$9:$B$105,0),MATCH(VLOOKUP($CO$11,MAPPING!$H$3:$J$131,3,0),'CFBG New Line Form'!$G$7:$EQ$7,0)),""))</f>
        <v/>
      </c>
      <c r="CP28" s="84" t="str">
        <f>IF(IFERROR(INDEX('CFBG New Line Form'!$G$9:$EQ$105,MATCH(B28,'CFBG New Line Form'!$B$9:$B$105,0),MATCH(VLOOKUP($CP$11,MAPPING!$H$3:$J$131,3,0),'CFBG New Line Form'!$G$7:$EQ$7,0)),"")=0,"",IFERROR(INDEX('CFBG New Line Form'!$G$9:$EQ$105,MATCH(B28,'CFBG New Line Form'!$B$9:$B$105,0),MATCH(VLOOKUP($CP$11,MAPPING!$H$3:$J$131,3,0),'CFBG New Line Form'!$G$7:$EQ$7,0)),""))</f>
        <v/>
      </c>
      <c r="CQ28" s="84" t="str">
        <f>IF(IFERROR(INDEX('CFBG New Line Form'!$G$9:$EQ$105,MATCH(B28,'CFBG New Line Form'!$B$9:$B$105,0),MATCH(VLOOKUP($CQ$11,MAPPING!$H$3:$J$131,3,0),'CFBG New Line Form'!$G$7:$EQ$7,0)),"")=0,"",IFERROR(INDEX('CFBG New Line Form'!$G$9:$EQ$105,MATCH(B28,'CFBG New Line Form'!$B$9:$B$105,0),MATCH(VLOOKUP($CQ$11,MAPPING!$H$3:$J$131,3,0),'CFBG New Line Form'!$G$7:$EQ$7,0)),""))</f>
        <v/>
      </c>
      <c r="CR28" s="84"/>
      <c r="CS28" s="84"/>
      <c r="CT28" s="84"/>
    </row>
    <row r="29" spans="1:98" s="55" customFormat="1">
      <c r="A29" s="84" t="str">
        <f>IF(
IFERROR(INDEX('CFBG New Line Form'!$G$9:$EQ$105,MATCH(B29,'CFBG New Line Form'!$B$9:$B$105,0),MATCH(VLOOKUP($A$11,MAPPING!$H$3:$J$131,3,0),'CFBG New Line Form'!$G$7:$EQ$7,0)),"")=0,"", IFERROR(INDEX('CFBG New Line Form'!$G$9:$EQ$105,MATCH(B29,'CFBG New Line Form'!$B$9:$B$105,0),MATCH(VLOOKUP($A$11,MAPPING!$H$3:$J$131,3,0),'CFBG New Line Form'!$G$7:$EQ$7,0)),""))</f>
        <v/>
      </c>
      <c r="B29" s="84"/>
      <c r="C29" s="84" t="str">
        <f>IF(
IFERROR(INDEX('CFBG New Line Form'!$G$9:$EQ$105,MATCH(B29,'CFBG New Line Form'!$B$9:$B$105,0),MATCH(VLOOKUP($C$11,MAPPING!$H$3:$J$131,3,0),'CFBG New Line Form'!$G$7:$EQ$7,0)),"")=0,"", IFERROR(INDEX('CFBG New Line Form'!$G$9:$EQ$105,MATCH(B29,'CFBG New Line Form'!$B$9:$B$105,0),MATCH(VLOOKUP($C$11,MAPPING!$H$3:$J$131,3,0),'CFBG New Line Form'!$G$7:$EQ$7,0)),""))</f>
        <v/>
      </c>
      <c r="D29" s="84" t="str">
        <f>IF(
IFERROR(INDEX('CFBG New Line Form'!$G$9:$EQ$105,MATCH(B29,'CFBG New Line Form'!$B$9:$B$105,0),MATCH(VLOOKUP($D$11,MAPPING!$H$3:$J$131,3,0),'CFBG New Line Form'!$G$7:$EQ$7,0)),"")=0,"", IFERROR(INDEX('CFBG New Line Form'!$G$9:$EQ$105,MATCH(B29,'CFBG New Line Form'!$B$9:$B$105,0),MATCH(VLOOKUP($D$11,MAPPING!$H$3:$J$131,3,0),'CFBG New Line Form'!$G$7:$EQ$7,0)),""))</f>
        <v/>
      </c>
      <c r="E29" s="84" t="str">
        <f>IF(IFERROR(INDEX('CFBG New Line Form'!$G$9:$EQ$105,MATCH(B29,'CFBG New Line Form'!$B$9:$B$105,0),MATCH(VLOOKUP($E$11,MAPPING!$H$3:$J$131,3,0),'CFBG New Line Form'!$G$7:$EQ$7,0)),"")=0,"",IFERROR(INDEX('CFBG New Line Form'!$G$9:$EQ$105,MATCH(B29,'CFBG New Line Form'!$B$9:$B$105,0),MATCH(VLOOKUP($E$11,MAPPING!$H$3:$J$131,3,0),'CFBG New Line Form'!$G$7:$EQ$7,0)),""))</f>
        <v/>
      </c>
      <c r="F29" s="84" t="str">
        <f>IF(IFERROR(INDEX('CFBG New Line Form'!$G$9:$EQ$105,MATCH(B29,'CFBG New Line Form'!$B$9:$B$105,0),MATCH(VLOOKUP($F$11,MAPPING!$H$3:$J$131,3,0),'CFBG New Line Form'!$G$7:$EQ$7,0)),"")=0,"",IFERROR(INDEX('CFBG New Line Form'!$G$9:$EQ$105,MATCH(B29,'CFBG New Line Form'!$B$9:$B$105,0),MATCH(VLOOKUP($F$11,MAPPING!$H$3:$J$131,3,0),'CFBG New Line Form'!$G$7:$EQ$7,0)),""))</f>
        <v/>
      </c>
      <c r="G29" s="130" t="str">
        <f>IF(IFERROR(INDEX('CFBG New Line Form'!$G$9:$EQ$105,MATCH(B29,'CFBG New Line Form'!$B$9:$B$105,0),MATCH(VLOOKUP($G$11,MAPPING!$H$3:$J$131,3,0),'CFBG New Line Form'!$G$7:$EQ$7,0)),"")=0,"",IFERROR(INDEX('CFBG New Line Form'!$G$9:$EQ$105,MATCH(B29,'CFBG New Line Form'!$B$9:$B$105,0),MATCH(VLOOKUP($G$11,MAPPING!$H$3:$J$131,3,0),'CFBG New Line Form'!$G$7:$EQ$7,0)),""))</f>
        <v/>
      </c>
      <c r="H29" s="160" t="str">
        <f>IF(IFERROR(INDEX('CFBG New Line Form'!$G$9:$EQ$105,MATCH(B29,'CFBG New Line Form'!$B$9:$B$105,0),MATCH(VLOOKUP($H$11,MAPPING!$H$3:$J$131,3,0),'CFBG New Line Form'!$G$7:$EQ$7,0)),"")=0,"",IFERROR(INDEX('CFBG New Line Form'!$G$9:$EQ$105,MATCH(B29,'CFBG New Line Form'!$B$9:$B$105,0),MATCH(VLOOKUP($H$11,MAPPING!$H$3:$J$131,3,0),'CFBG New Line Form'!$G$7:$EQ$7,0)),""))</f>
        <v/>
      </c>
      <c r="I29" s="161" t="str">
        <f>IF(IFERROR(INDEX('CFBG New Line Form'!$G$9:$EQ$105,MATCH(B29,'CFBG New Line Form'!$B$9:$B$105,0),MATCH(VLOOKUP($I$11,MAPPING!$H$3:$J$131,3,0),'CFBG New Line Form'!$G$7:$EQ$7,0)),"")=0,"",IFERROR(INDEX('CFBG New Line Form'!$G$9:$EQ$105,MATCH(B29,'CFBG New Line Form'!$B$9:$B$105,0),MATCH(VLOOKUP($I$11,MAPPING!$H$3:$J$131,3,0),'CFBG New Line Form'!$G$7:$EQ$7,0)),""))</f>
        <v/>
      </c>
      <c r="J29" s="84" t="str">
        <f>IF(IFERROR(INDEX('CFBG New Line Form'!$G$9:$EQ$105,MATCH(B29,'CFBG New Line Form'!$B$9:$B$105,0),MATCH(VLOOKUP($J$11,MAPPING!$H$3:$J$131,3,0),'CFBG New Line Form'!$G$7:$EQ$7,0)),"")=0,"",IFERROR(INDEX('CFBG New Line Form'!$G$9:$EQ$105,MATCH(B29,'CFBG New Line Form'!$B$9:$B$105,0),MATCH(VLOOKUP($J$11,MAPPING!$H$3:$J$131,3,0),'CFBG New Line Form'!$G$7:$EQ$7,0)),""))</f>
        <v/>
      </c>
      <c r="K29" s="84" t="e">
        <v>#N/A</v>
      </c>
      <c r="L29" s="84" t="e">
        <v>#N/A</v>
      </c>
      <c r="M29" s="84" t="e">
        <v>#N/A</v>
      </c>
      <c r="N29" s="84" t="e">
        <v>#N/A</v>
      </c>
      <c r="O29" s="84" t="e">
        <v>#N/A</v>
      </c>
      <c r="P29" s="84" t="e">
        <v>#N/A</v>
      </c>
      <c r="Q29" s="84" t="e">
        <v>#N/A</v>
      </c>
      <c r="R29" s="162" t="str">
        <f>IF(IFERROR(INDEX('CFBG New Line Form'!$G$9:$EQ$105,MATCH(B29,'CFBG New Line Form'!$B$9:$B$105,0),MATCH(VLOOKUP($R$11,MAPPING!$H$3:$J$131,3,0),'CFBG New Line Form'!$G$7:$EQ$7,0)),"")=0,"",IFERROR(INDEX('CFBG New Line Form'!$G$9:$EQ$105,MATCH(B29,'CFBG New Line Form'!$B$9:$B$105,0),MATCH(VLOOKUP($R$11,MAPPING!$H$3:$J$131,3,0),'CFBG New Line Form'!$G$7:$EQ$7,0)),""))</f>
        <v/>
      </c>
      <c r="S29" s="84" t="str">
        <f>IF(IFERROR(INDEX('CFBG New Line Form'!$G$9:$EQ$105,MATCH(B29,'CFBG New Line Form'!$B$9:$B$105,0),MATCH(VLOOKUP($S$11,MAPPING!$H$3:$J$131,3,0),'CFBG New Line Form'!$G$7:$EQ$7,0)),"")=0,"",IFERROR(INDEX('CFBG New Line Form'!$G$9:$EQ$105,MATCH(B29,'CFBG New Line Form'!$B$9:$B$105,0),MATCH(VLOOKUP($S$11,MAPPING!$H$3:$J$131,3,0),'CFBG New Line Form'!$G$7:$EQ$7,0)),""))</f>
        <v/>
      </c>
      <c r="T29" s="84" t="e">
        <v>#N/A</v>
      </c>
      <c r="U29" s="84" t="e">
        <v>#N/A</v>
      </c>
      <c r="V29" s="84" t="e">
        <v>#N/A</v>
      </c>
      <c r="W29" s="84" t="e">
        <v>#N/A</v>
      </c>
      <c r="X29" s="84" t="e">
        <v>#N/A</v>
      </c>
      <c r="Y29" s="84" t="e">
        <v>#N/A</v>
      </c>
      <c r="Z29" s="84" t="e">
        <v>#N/A</v>
      </c>
      <c r="AA29" s="84" t="e">
        <v>#N/A</v>
      </c>
      <c r="AB29" s="84" t="e">
        <v>#N/A</v>
      </c>
      <c r="AC29" s="84" t="e">
        <v>#N/A</v>
      </c>
      <c r="AD29" s="84" t="e">
        <v>#N/A</v>
      </c>
      <c r="AE29" s="160" t="str">
        <f>IF(IFERROR(INDEX('CFBG New Line Form'!$G$9:$EQ$105,MATCH(B29,'CFBG New Line Form'!$B$9:$B$105,0),MATCH(VLOOKUP($AE$11,MAPPING!$H$3:$J$131,3,0),'CFBG New Line Form'!$G$7:$EQ$7,0)),"")=0,"",IFERROR(INDEX('CFBG New Line Form'!$G$9:$EQ$105,MATCH(B29,'CFBG New Line Form'!$B$9:$B$105,0),MATCH(VLOOKUP($AE$11,MAPPING!$H$3:$J$131,3,0),'CFBG New Line Form'!$G$7:$EQ$7,0)),""))</f>
        <v/>
      </c>
      <c r="AF29" s="84" t="e">
        <v>#N/A</v>
      </c>
      <c r="AG29" s="84" t="e">
        <v>#N/A</v>
      </c>
      <c r="AH29" s="84" t="str">
        <f>IF(IFERROR(INDEX('CFBG New Line Form'!$G$9:$EQ$105,MATCH(B29,'CFBG New Line Form'!$B$9:$B$105,0),MATCH(VLOOKUP($AH$11,MAPPING!$H$3:$J$131,3,0),'CFBG New Line Form'!$G$7:$EQ$7,0)),"")=0,"",IFERROR(INDEX('CFBG New Line Form'!$G$9:$EQ$105,MATCH(B29,'CFBG New Line Form'!$B$9:$B$105,0),MATCH(VLOOKUP($AH$11,MAPPING!$H$3:$J$131,3,0),'CFBG New Line Form'!$G$7:$EQ$7,0)),""))</f>
        <v/>
      </c>
      <c r="AI29" s="84" t="str">
        <f>IF(IFERROR(INDEX('CFBG New Line Form'!$G$9:$EQ$105,MATCH(B29,'CFBG New Line Form'!$B$9:$B$105,0),MATCH(VLOOKUP($AI$11,MAPPING!$H$3:$J$131,3,0),'CFBG New Line Form'!$G$7:$EQ$7,0)),"")=0,"",IFERROR(INDEX('CFBG New Line Form'!$G$9:$EQ$105,MATCH(B29,'CFBG New Line Form'!$B$9:$B$105,0),MATCH(VLOOKUP($AI$11,MAPPING!$H$3:$J$131,3,0),'CFBG New Line Form'!$G$7:$EQ$7,0)),""))</f>
        <v/>
      </c>
      <c r="AJ29" s="84" t="str">
        <f>IF(IFERROR(INDEX('CFBG New Line Form'!$G$9:$EQ$105,MATCH(B29,'CFBG New Line Form'!$B$9:$B$105,0),MATCH(VLOOKUP($AJ$11,MAPPING!$H$3:$J$131,3,0),'CFBG New Line Form'!$G$7:$EQ$7,0)),"")=0,"",IFERROR(INDEX('CFBG New Line Form'!$G$9:$EQ$105,MATCH(B29,'CFBG New Line Form'!$B$9:$B$105,0),MATCH(VLOOKUP($AJ$11,MAPPING!$H$3:$J$131,3,0),'CFBG New Line Form'!$G$7:$EQ$7,0)),""))</f>
        <v/>
      </c>
      <c r="AK29" s="84" t="str">
        <f>IF(IFERROR(INDEX('CFBG New Line Form'!$G$9:$EQ$105,MATCH(B29,'CFBG New Line Form'!$B$9:$B$105,0),MATCH(VLOOKUP($AK$11,MAPPING!$H$3:$J$131,3,0),'CFBG New Line Form'!$G$7:$EQ$7,0)),"")=0,"",IFERROR(INDEX('CFBG New Line Form'!$G$9:$EQ$105,MATCH(B29,'CFBG New Line Form'!$B$9:$B$105,0),MATCH(VLOOKUP($AK$11,MAPPING!$H$3:$J$131,3,0),'CFBG New Line Form'!$G$7:$EQ$7,0)),""))</f>
        <v/>
      </c>
      <c r="AL29" s="84" t="str">
        <f>IF(IFERROR(INDEX('CFBG New Line Form'!$G$9:$EQ$105,MATCH(B29,'CFBG New Line Form'!$B$9:$B$105,0),MATCH(VLOOKUP($AL$11,MAPPING!$H$3:$J$131,3,0),'CFBG New Line Form'!$G$7:$EQ$7,0)),"")=0,"",IFERROR(INDEX('CFBG New Line Form'!$G$9:$EQ$105,MATCH(B29,'CFBG New Line Form'!$B$9:$B$105,0),MATCH(VLOOKUP($AL$11,MAPPING!$H$3:$J$131,3,0),'CFBG New Line Form'!$G$7:$EQ$7,0)),""))</f>
        <v/>
      </c>
      <c r="AM29" s="84" t="str">
        <f>IF(IFERROR(INDEX('CFBG New Line Form'!$G$9:$EQ$105,MATCH(B29,'CFBG New Line Form'!$B$9:$B$105,0),MATCH(VLOOKUP($AM$11,MAPPING!$H$3:$J$131,3,0),'CFBG New Line Form'!$G$7:$EQ$7,0)),"")=0,"",IFERROR(INDEX('CFBG New Line Form'!$G$9:$EQ$105,MATCH(B29,'CFBG New Line Form'!$B$9:$B$105,0),MATCH(VLOOKUP($AM$11,MAPPING!$H$3:$J$131,3,0),'CFBG New Line Form'!$G$7:$EQ$7,0)),""))</f>
        <v/>
      </c>
      <c r="AN29" s="84" t="str">
        <f>IF(IFERROR(INDEX('CFBG New Line Form'!$G$9:$EQ$105,MATCH(B29,'CFBG New Line Form'!$B$9:$B$105,0),MATCH(VLOOKUP($AN$11,MAPPING!$H$3:$J$131,3,0),'CFBG New Line Form'!$G$7:$EQ$7,0)),"")=0,"",IFERROR(INDEX('CFBG New Line Form'!$G$9:$EQ$105,MATCH(B29,'CFBG New Line Form'!$B$9:$B$105,0),MATCH(VLOOKUP($AN$11,MAPPING!$H$3:$J$131,3,0),'CFBG New Line Form'!$G$7:$EQ$7,0)),""))</f>
        <v/>
      </c>
      <c r="AO29" s="84" t="str">
        <f>IF(IFERROR(INDEX('CFBG New Line Form'!$G$9:$EQ$105,MATCH(B29,'CFBG New Line Form'!$B$9:$B$105,0),MATCH(VLOOKUP($AO$11,MAPPING!$H$3:$J$131,3,0),'CFBG New Line Form'!$G$7:$EQ$7,0)),"")=0,"",IFERROR(INDEX('CFBG New Line Form'!$G$9:$EQ$105,MATCH(B29,'CFBG New Line Form'!$B$9:$B$105,0),MATCH(VLOOKUP($AO$11,MAPPING!$H$3:$J$131,3,0),'CFBG New Line Form'!$G$7:$EQ$7,0)),""))</f>
        <v/>
      </c>
      <c r="AP29" s="84" t="str">
        <f>IF(IFERROR(INDEX('CFBG New Line Form'!$G$9:$EQ$105,MATCH(B29,'CFBG New Line Form'!$B$9:$B$105,0),MATCH(VLOOKUP($AP$11,MAPPING!$H$3:$J$131,3,0),'CFBG New Line Form'!$G$7:$EQ$7,0)),"")=0,"",IFERROR(INDEX('CFBG New Line Form'!$G$9:$EQ$105,MATCH(B29,'CFBG New Line Form'!$B$9:$B$105,0),MATCH(VLOOKUP($AP$11,MAPPING!$H$3:$J$131,3,0),'CFBG New Line Form'!$G$7:$EQ$7,0)),""))</f>
        <v/>
      </c>
      <c r="AQ29" s="84" t="str">
        <f>IF(IFERROR(INDEX('CFBG New Line Form'!$G$9:$EQ$105,MATCH(B29,'CFBG New Line Form'!$B$9:$B$105,0),MATCH(VLOOKUP($AQ$11,MAPPING!$H$3:$J$131,3,0),'CFBG New Line Form'!$G$7:$EQ$7,0)),"")=0,"",IFERROR(INDEX('CFBG New Line Form'!$G$9:$EQ$105,MATCH(B29,'CFBG New Line Form'!$B$9:$B$105,0),MATCH(VLOOKUP($AQ$11,MAPPING!$H$3:$J$131,3,0),'CFBG New Line Form'!$G$7:$EQ$7,0)),""))</f>
        <v/>
      </c>
      <c r="AR29" s="84" t="str">
        <f>IF(IFERROR(INDEX('CFBG New Line Form'!$G$9:$EQ$105,MATCH(B29,'CFBG New Line Form'!$B$9:$B$105,0),MATCH(VLOOKUP($AR$11,MAPPING!$H$3:$J$131,3,0),'CFBG New Line Form'!$G$7:$EQ$7,0)),"")=0,"",IFERROR(INDEX('CFBG New Line Form'!$G$9:$EQ$105,MATCH(B29,'CFBG New Line Form'!$B$9:$B$105,0),MATCH(VLOOKUP($AR$11,MAPPING!$H$3:$J$131,3,0),'CFBG New Line Form'!$G$7:$EQ$7,0)),""))</f>
        <v/>
      </c>
      <c r="AS29" s="84" t="str">
        <f>IF(IFERROR(INDEX('CFBG New Line Form'!$G$9:$EQ$105,MATCH(B29,'CFBG New Line Form'!$B$9:$B$105,0),MATCH(VLOOKUP($AS$11,MAPPING!$H$3:$J$131,3,0),'CFBG New Line Form'!$G$7:$EQ$7,0)),"")=0,"",IFERROR(INDEX('CFBG New Line Form'!$G$9:$EQ$105,MATCH(B29,'CFBG New Line Form'!$B$9:$B$105,0),MATCH(VLOOKUP($AS$11,MAPPING!$H$3:$J$131,3,0),'CFBG New Line Form'!$G$7:$EQ$7,0)),""))</f>
        <v/>
      </c>
      <c r="AT29" s="84" t="str">
        <f>IF(IFERROR(INDEX('CFBG New Line Form'!$G$9:$EQ$105,MATCH(B29,'CFBG New Line Form'!$B$9:$B$105,0),MATCH(VLOOKUP($AT$11,MAPPING!$H$3:$J$131,3,0),'CFBG New Line Form'!$G$7:$EQ$7,0)),"")=0,"",IFERROR(INDEX('CFBG New Line Form'!$G$9:$EQ$105,MATCH(B29,'CFBG New Line Form'!$B$9:$B$105,0),MATCH(VLOOKUP($AT$11,MAPPING!$H$3:$J$131,3,0),'CFBG New Line Form'!$G$7:$EQ$7,0)),""))</f>
        <v/>
      </c>
      <c r="AU29" s="84" t="str">
        <f>IF(IFERROR(INDEX('CFBG New Line Form'!$G$9:$EQ$105,MATCH(B29,'CFBG New Line Form'!$B$9:$B$105,0),MATCH(VLOOKUP($AU$11,MAPPING!$H$3:$J$131,3,0),'CFBG New Line Form'!$G$7:$EQ$7,0)),"")=0,"",IFERROR(INDEX('CFBG New Line Form'!$G$9:$EQ$105,MATCH(B29,'CFBG New Line Form'!$B$9:$B$105,0),MATCH(VLOOKUP($AU$11,MAPPING!$H$3:$J$131,3,0),'CFBG New Line Form'!$G$7:$EQ$7,0)),""))</f>
        <v/>
      </c>
      <c r="AV29" s="84" t="str">
        <f>IF(IFERROR(INDEX('CFBG New Line Form'!$G$9:$EQ$105,MATCH(B29,'CFBG New Line Form'!$B$9:$B$105,0),MATCH(VLOOKUP($AV$11,MAPPING!$H$3:$J$131,3,0),'CFBG New Line Form'!$G$7:$EQ$7,0)),"")=0,"",IFERROR(INDEX('CFBG New Line Form'!$G$9:$EQ$105,MATCH(B29,'CFBG New Line Form'!$B$9:$B$105,0),MATCH(VLOOKUP($AV$11,MAPPING!$H$3:$J$131,3,0),'CFBG New Line Form'!$G$7:$EQ$7,0)),""))</f>
        <v/>
      </c>
      <c r="AW29" s="84" t="str">
        <f>IF(IFERROR(INDEX('CFBG New Line Form'!$G$9:$EQ$105,MATCH(B29,'CFBG New Line Form'!$B$9:$B$105,0),MATCH(VLOOKUP($AW$11,MAPPING!$H$3:$J$131,3,0),'CFBG New Line Form'!$G$7:$EQ$7,0)),"")=0,"",IFERROR(INDEX('CFBG New Line Form'!$G$9:$EQ$105,MATCH(B29,'CFBG New Line Form'!$B$9:$B$105,0),MATCH(VLOOKUP($AW$11,MAPPING!$H$3:$J$131,3,0),'CFBG New Line Form'!$G$7:$EQ$7,0)),""))</f>
        <v/>
      </c>
      <c r="AX29" s="84" t="str">
        <f>IF(IFERROR(INDEX('CFBG New Line Form'!$G$9:$EQ$105,MATCH(B29,'CFBG New Line Form'!$B$9:$B$105,0),MATCH(VLOOKUP($AX$11,MAPPING!$H$3:$J$131,3,0),'CFBG New Line Form'!$G$7:$EQ$7,0)),"")=0,"",IFERROR(INDEX('CFBG New Line Form'!$G$9:$EQ$105,MATCH(B29,'CFBG New Line Form'!$B$9:$B$105,0),MATCH(VLOOKUP($AX$11,MAPPING!$H$3:$J$131,3,0),'CFBG New Line Form'!$G$7:$EQ$7,0)),""))</f>
        <v/>
      </c>
      <c r="AY29" s="84" t="str">
        <f>IF(IFERROR(INDEX('CFBG New Line Form'!$G$9:$EQ$105,MATCH(B29,'CFBG New Line Form'!$B$9:$B$105,0),MATCH(VLOOKUP($AY$11,MAPPING!$H$3:$J$131,3,0),'CFBG New Line Form'!$G$7:$EQ$7,0)),"")=0,"",IFERROR(INDEX('CFBG New Line Form'!$G$9:$EQ$105,MATCH(B29,'CFBG New Line Form'!$B$9:$B$105,0),MATCH(VLOOKUP($AY$11,MAPPING!$H$3:$J$131,3,0),'CFBG New Line Form'!$G$7:$EQ$7,0)),""))</f>
        <v/>
      </c>
      <c r="AZ29" s="84" t="str">
        <f>IF(IFERROR(INDEX('CFBG New Line Form'!$G$9:$EQ$105,MATCH(B29,'CFBG New Line Form'!$B$9:$B$105,0),MATCH(VLOOKUP($AZ$11,MAPPING!$H$3:$J$131,3,0),'CFBG New Line Form'!$G$7:$EQ$7,0)),"")=0,"",IFERROR(INDEX('CFBG New Line Form'!$G$9:$EQ$105,MATCH(B29,'CFBG New Line Form'!$B$9:$B$105,0),MATCH(VLOOKUP($AZ$11,MAPPING!$H$3:$J$131,3,0),'CFBG New Line Form'!$G$7:$EQ$7,0)),""))</f>
        <v/>
      </c>
      <c r="BA29" s="84" t="str">
        <f>IF(IFERROR(INDEX('CFBG New Line Form'!$G$9:$EQ$105,MATCH(B29,'CFBG New Line Form'!$B$9:$B$105,0),MATCH(VLOOKUP($BA$11,MAPPING!$H$3:$J$131,3,0),'CFBG New Line Form'!$G$7:$EQ$7,0)),"")=0,"",IFERROR(INDEX('CFBG New Line Form'!$G$9:$EQ$105,MATCH(B29,'CFBG New Line Form'!$B$9:$B$105,0),MATCH(VLOOKUP($BA$11,MAPPING!$H$3:$J$131,3,0),'CFBG New Line Form'!$G$7:$EQ$7,0)),""))</f>
        <v/>
      </c>
      <c r="BB29" s="84" t="str">
        <f>IF(IFERROR(INDEX('CFBG New Line Form'!$G$9:$EQ$105,MATCH(B29,'CFBG New Line Form'!$B$9:$B$105,0),MATCH(VLOOKUP($BB$11,MAPPING!$H$3:$J$131,3,0),'CFBG New Line Form'!$G$7:$EQ$7,0)),"")=0,"",IFERROR(INDEX('CFBG New Line Form'!$G$9:$EQ$105,MATCH(B29,'CFBG New Line Form'!$B$9:$B$105,0),MATCH(VLOOKUP($BB$11,MAPPING!$H$3:$J$131,3,0),'CFBG New Line Form'!$G$7:$EQ$7,0)),""))</f>
        <v/>
      </c>
      <c r="BC29" s="84" t="str">
        <f>IF(IFERROR(INDEX('CFBG New Line Form'!$G$9:$EQ$105,MATCH(B29,'CFBG New Line Form'!$B$9:$B$105,0),MATCH(VLOOKUP($BC$11,MAPPING!$H$3:$J$131,3,0),'CFBG New Line Form'!$G$7:$EQ$7,0)),"")=0,"",IFERROR(INDEX('CFBG New Line Form'!$G$9:$EQ$105,MATCH(B29,'CFBG New Line Form'!$B$9:$B$105,0),MATCH(VLOOKUP($BC$11,MAPPING!$H$3:$J$131,3,0),'CFBG New Line Form'!$G$7:$EQ$7,0)),""))</f>
        <v/>
      </c>
      <c r="BD29" s="84" t="str">
        <f>IF(IFERROR(INDEX('CFBG New Line Form'!$G$9:$EQ$105,MATCH(B29,'CFBG New Line Form'!$B$9:$B$105,0),MATCH(VLOOKUP($BD$11,MAPPING!$H$3:$J$131,3,0),'CFBG New Line Form'!$G$7:$EQ$7,0)),"")=0,"",IFERROR(INDEX('CFBG New Line Form'!$G$9:$EQ$105,MATCH(B29,'CFBG New Line Form'!$B$9:$B$105,0),MATCH(VLOOKUP($BD$11,MAPPING!$H$3:$J$131,3,0),'CFBG New Line Form'!$G$7:$EQ$7,0)),""))</f>
        <v/>
      </c>
      <c r="BE29" s="84" t="str">
        <f>IF(IFERROR(INDEX('CFBG New Line Form'!$G$9:$EQ$105,MATCH(B29,'CFBG New Line Form'!$B$9:$B$105,0),MATCH(VLOOKUP($BE$11,MAPPING!$H$3:$J$131,3,0),'CFBG New Line Form'!$G$7:$EQ$7,0)),"")=0,"",IFERROR(INDEX('CFBG New Line Form'!$G$9:$EQ$105,MATCH(B29,'CFBG New Line Form'!$B$9:$B$105,0),MATCH(VLOOKUP($BE$11,MAPPING!$H$3:$J$131,3,0),'CFBG New Line Form'!$G$7:$EQ$7,0)),""))</f>
        <v/>
      </c>
      <c r="BF29" s="84" t="str">
        <f>IF(IFERROR(INDEX('CFBG New Line Form'!$G$9:$EQ$105,MATCH(B29,'CFBG New Line Form'!$B$9:$B$105,0),MATCH(VLOOKUP($BE$11,MAPPING!$H$3:$J$131,3,0),'CFBG New Line Form'!$G$7:$EQ$7,0)),"")=0,"",IFERROR(INDEX('CFBG New Line Form'!$G$9:$EQ$105,MATCH(B29,'CFBG New Line Form'!$B$9:$B$105,0),MATCH(VLOOKUP($BE$11,MAPPING!$H$3:$J$131,3,0),'CFBG New Line Form'!$G$7:$EQ$7,0)),""))</f>
        <v/>
      </c>
      <c r="BG29" s="84" t="str">
        <f>IF(IFERROR(INDEX('CFBG New Line Form'!$G$9:$EQ$105,MATCH(B29,'CFBG New Line Form'!$B$9:$B$105,0),MATCH(VLOOKUP($BG$11,MAPPING!$H$3:$J$131,3,0),'CFBG New Line Form'!$G$7:$EQ$7,0)),"")=0,"",IFERROR(INDEX('CFBG New Line Form'!$G$9:$EQ$105,MATCH(B29,'CFBG New Line Form'!$B$9:$B$105,0),MATCH(VLOOKUP($BG$11,MAPPING!$H$3:$J$131,3,0),'CFBG New Line Form'!$G$7:$EQ$7,0)),""))</f>
        <v/>
      </c>
      <c r="BH29" s="84" t="str">
        <f>IF(IFERROR(INDEX('CFBG New Line Form'!$G$9:$EQ$105,MATCH(B29,'CFBG New Line Form'!$B$9:$B$105,0),MATCH(VLOOKUP($BH$11,MAPPING!$H$3:$J$131,3,0),'CFBG New Line Form'!$G$7:$EQ$7,0)),"")=0,"",IFERROR(INDEX('CFBG New Line Form'!$G$9:$EQ$105,MATCH(B29,'CFBG New Line Form'!$B$9:$B$105,0),MATCH(VLOOKUP($BH$11,MAPPING!$H$3:$J$131,3,0),'CFBG New Line Form'!$G$7:$EQ$7,0)),""))</f>
        <v/>
      </c>
      <c r="BI29" s="84" t="str">
        <f>IF(IFERROR(INDEX('CFBG New Line Form'!$G$9:$EQ$105,MATCH(B29,'CFBG New Line Form'!$B$9:$B$105,0),MATCH(VLOOKUP($BI$11,MAPPING!$H$3:$J$131,3,0),'CFBG New Line Form'!$G$7:$EQ$7,0)),"")=0,"",IFERROR(INDEX('CFBG New Line Form'!$G$9:$EQ$105,MATCH(B29,'CFBG New Line Form'!$B$9:$B$105,0),MATCH(VLOOKUP($BI$11,MAPPING!$H$3:$J$131,3,0),'CFBG New Line Form'!$G$7:$EQ$7,0)),""))</f>
        <v/>
      </c>
      <c r="BJ29" s="84" t="str">
        <f>IF(IFERROR(INDEX('CFBG New Line Form'!$G$9:$EQ$105,MATCH(B29,'CFBG New Line Form'!$B$9:$B$105,0),MATCH(VLOOKUP($BJ$11,MAPPING!$H$3:$J$131,3,0),'CFBG New Line Form'!$G$7:$EQ$7,0)),"")=0,"",IFERROR(INDEX('CFBG New Line Form'!$G$9:$EQ$105,MATCH(B29,'CFBG New Line Form'!$B$9:$B$105,0),MATCH(VLOOKUP($BJ$11,MAPPING!$H$3:$J$131,3,0),'CFBG New Line Form'!$G$7:$EQ$7,0)),""))</f>
        <v/>
      </c>
      <c r="BK29" s="84" t="str">
        <f>IF(IFERROR(INDEX('CFBG New Line Form'!$G$9:$EQ$105,MATCH(B29,'CFBG New Line Form'!$B$9:$B$105,0),MATCH(VLOOKUP($BK$11,MAPPING!$H$3:$J$131,3,0),'CFBG New Line Form'!$G$7:$EQ$7,0)),"")=0,"",IFERROR(INDEX('CFBG New Line Form'!$G$9:$EQ$105,MATCH(B29,'CFBG New Line Form'!$B$9:$B$105,0),MATCH(VLOOKUP($BK$11,MAPPING!$H$3:$J$131,3,0),'CFBG New Line Form'!$G$7:$EQ$7,0)),""))</f>
        <v/>
      </c>
      <c r="BL29" s="84" t="str">
        <f>IF(IFERROR(INDEX('CFBG New Line Form'!$G$9:$EQ$105,MATCH(B29,'CFBG New Line Form'!$B$9:$B$105,0),MATCH(VLOOKUP($BL$11,MAPPING!$H$3:$J$131,3,0),'CFBG New Line Form'!$G$7:$EQ$7,0)),"")=0,"",IFERROR(INDEX('CFBG New Line Form'!$G$9:$EQ$105,MATCH(B29,'CFBG New Line Form'!$B$9:$B$105,0),MATCH(VLOOKUP($BL$11,MAPPING!$H$3:$J$131,3,0),'CFBG New Line Form'!$G$7:$EQ$7,0)),""))</f>
        <v/>
      </c>
      <c r="BM29" s="84" t="str">
        <f>IF(IFERROR(INDEX('CFBG New Line Form'!$G$9:$EQ$105,MATCH(B29,'CFBG New Line Form'!$B$9:$B$105,0),MATCH(VLOOKUP($BM$11,MAPPING!$H$3:$J$131,3,0),'CFBG New Line Form'!$G$7:$EQ$7,0)),"")=0,"",IFERROR(INDEX('CFBG New Line Form'!$G$9:$EQ$105,MATCH(B29,'CFBG New Line Form'!$B$9:$B$105,0),MATCH(VLOOKUP($BM$11,MAPPING!$H$3:$J$131,3,0),'CFBG New Line Form'!$G$7:$EQ$7,0)),""))</f>
        <v/>
      </c>
      <c r="BN29" s="84" t="str">
        <f>IF(IFERROR(INDEX('CFBG New Line Form'!$G$9:$EQ$105,MATCH(B29,'CFBG New Line Form'!$B$9:$B$105,0),MATCH(VLOOKUP($BN$11,MAPPING!$H$3:$J$131,3,0),'CFBG New Line Form'!$G$7:$EQ$7,0)),"")=0,"",IFERROR(INDEX('CFBG New Line Form'!$G$9:$EQ$105,MATCH(B29,'CFBG New Line Form'!$B$9:$B$105,0),MATCH(VLOOKUP($BN$11,MAPPING!$H$3:$J$131,3,0),'CFBG New Line Form'!$G$7:$EQ$7,0)),""))</f>
        <v/>
      </c>
      <c r="BO29" s="84" t="str">
        <f>IF(IFERROR(INDEX('CFBG New Line Form'!$G$9:$EQ$105,MATCH(B29,'CFBG New Line Form'!$B$9:$B$105,0),MATCH(VLOOKUP($BO$11,MAPPING!$H$3:$J$131,3,0),'CFBG New Line Form'!$G$7:$EQ$7,0)),"")=0,"",IFERROR(INDEX('CFBG New Line Form'!$G$9:$EQ$105,MATCH(B29,'CFBG New Line Form'!$B$9:$B$105,0),MATCH(VLOOKUP($BO$11,MAPPING!$H$3:$J$131,3,0),'CFBG New Line Form'!$G$7:$EQ$7,0)),""))</f>
        <v/>
      </c>
      <c r="BP29" s="84" t="str">
        <f>IF(IFERROR(INDEX('CFBG New Line Form'!$G$9:$EQ$105,MATCH(B29,'CFBG New Line Form'!$B$9:$B$105,0),MATCH(VLOOKUP($BP$11,MAPPING!$H$3:$J$131,3,0),'CFBG New Line Form'!$G$7:$EQ$7,0)),"")=0,"",IFERROR(INDEX('CFBG New Line Form'!$G$9:$EQ$105,MATCH(B29,'CFBG New Line Form'!$B$9:$B$105,0),MATCH(VLOOKUP($BP$11,MAPPING!$H$3:$J$131,3,0),'CFBG New Line Form'!$G$7:$EQ$7,0)),""))</f>
        <v/>
      </c>
      <c r="BQ29" s="84" t="str">
        <f>IF(IFERROR(INDEX('CFBG New Line Form'!$G$9:$EQ$105,MATCH(B29,'CFBG New Line Form'!$B$9:$B$105,0),MATCH(VLOOKUP($BQ$11,MAPPING!$H$3:$J$131,3,0),'CFBG New Line Form'!$G$7:$EQ$7,0)),"")=0,"",IFERROR(INDEX('CFBG New Line Form'!$G$9:$EQ$105,MATCH(B29,'CFBG New Line Form'!$B$9:$B$105,0),MATCH(VLOOKUP($BQ$11,MAPPING!$H$3:$J$131,3,0),'CFBG New Line Form'!$G$7:$EQ$7,0)),""))</f>
        <v/>
      </c>
      <c r="BR29" s="84" t="str">
        <f>IF(IFERROR(INDEX('CFBG New Line Form'!$G$9:$EQ$105,MATCH(B29,'CFBG New Line Form'!$B$9:$B$105,0),MATCH(VLOOKUP($BR$11,MAPPING!$H$3:$J$131,3,0),'CFBG New Line Form'!$G$7:$EQ$7,0)),"")=0,"",IFERROR(INDEX('CFBG New Line Form'!$G$9:$EQ$105,MATCH(B29,'CFBG New Line Form'!$B$9:$B$105,0),MATCH(VLOOKUP($BR$11,MAPPING!$H$3:$J$131,3,0),'CFBG New Line Form'!$G$7:$EQ$7,0)),""))</f>
        <v/>
      </c>
      <c r="BS29" s="84" t="str">
        <f>IF(IFERROR(INDEX('CFBG New Line Form'!$G$9:$EQ$105,MATCH(B29,'CFBG New Line Form'!$B$9:$B$105,0),MATCH(VLOOKUP($BS$11,MAPPING!$H$3:$J$131,3,0),'CFBG New Line Form'!$G$7:$EQ$7,0)),"")=0,"",IFERROR(INDEX('CFBG New Line Form'!$G$9:$EQ$105,MATCH(B29,'CFBG New Line Form'!$B$9:$B$105,0),MATCH(VLOOKUP($BS$11,MAPPING!$H$3:$J$131,3,0),'CFBG New Line Form'!$G$7:$EQ$7,0)),""))</f>
        <v/>
      </c>
      <c r="BT29" s="84" t="str">
        <f>IF(IFERROR(INDEX('CFBG New Line Form'!$G$9:$EQ$105,MATCH(B29,'CFBG New Line Form'!$B$9:$B$105,0),MATCH(VLOOKUP($BT$11,MAPPING!$H$3:$J$131,3,0),'CFBG New Line Form'!$G$7:$EQ$7,0)),"")=0,"",IFERROR(INDEX('CFBG New Line Form'!$G$9:$EQ$105,MATCH(B29,'CFBG New Line Form'!$B$9:$B$105,0),MATCH(VLOOKUP($BT$11,MAPPING!$H$3:$J$131,3,0),'CFBG New Line Form'!$G$7:$EQ$7,0)),""))</f>
        <v/>
      </c>
      <c r="BU29" s="84" t="str">
        <f>IF(IFERROR(INDEX('CFBG New Line Form'!$G$9:$EQ$105,MATCH(B29,'CFBG New Line Form'!$B$9:$B$105,0),MATCH(VLOOKUP($BU$11,MAPPING!$H$3:$J$131,3,0),'CFBG New Line Form'!$G$7:$EQ$7,0)),"")=0,"",IFERROR(INDEX('CFBG New Line Form'!$G$9:$EQ$105,MATCH(B29,'CFBG New Line Form'!$B$9:$B$105,0),MATCH(VLOOKUP($BU$11,MAPPING!$H$3:$J$131,3,0),'CFBG New Line Form'!$G$7:$EQ$7,0)),""))</f>
        <v/>
      </c>
      <c r="BV29" s="84" t="str">
        <f>IF(IFERROR(INDEX('CFBG New Line Form'!$G$9:$EQ$105,MATCH(B29,'CFBG New Line Form'!$B$9:$B$105,0),MATCH(VLOOKUP($BV$11,MAPPING!$H$3:$J$131,3,0),'CFBG New Line Form'!$G$7:$EQ$7,0)),"")=0,"",IFERROR(INDEX('CFBG New Line Form'!$G$9:$EQ$105,MATCH(B29,'CFBG New Line Form'!$B$9:$B$105,0),MATCH(VLOOKUP($BV$11,MAPPING!$H$3:$J$131,3,0),'CFBG New Line Form'!$G$7:$EQ$7,0)),""))</f>
        <v/>
      </c>
      <c r="BW29" s="84" t="str">
        <f>IF(IFERROR(INDEX('CFBG New Line Form'!$G$9:$EQ$105,MATCH(B29,'CFBG New Line Form'!$B$9:$B$105,0),MATCH(VLOOKUP($BW$11,MAPPING!$H$3:$J$131,3,0),'CFBG New Line Form'!$G$7:$EQ$7,0)),"")=0,"",IFERROR(INDEX('CFBG New Line Form'!$G$9:$EQ$105,MATCH(B29,'CFBG New Line Form'!$B$9:$B$105,0),MATCH(VLOOKUP($BW$11,MAPPING!$H$3:$J$131,3,0),'CFBG New Line Form'!$G$7:$EQ$7,0)),""))</f>
        <v/>
      </c>
      <c r="BX29" s="84" t="str">
        <f>IF(IFERROR(INDEX('CFBG New Line Form'!$G$9:$EQ$105,MATCH(B29,'CFBG New Line Form'!$B$9:$B$105,0),MATCH(VLOOKUP($BX$11,MAPPING!$H$3:$J$131,3,0),'CFBG New Line Form'!$G$7:$EQ$7,0)),"")=0,"",IFERROR(INDEX('CFBG New Line Form'!$G$9:$EQ$105,MATCH(B29,'CFBG New Line Form'!$B$9:$B$105,0),MATCH(VLOOKUP($BX$11,MAPPING!$H$3:$J$131,3,0),'CFBG New Line Form'!$G$7:$EQ$7,0)),""))</f>
        <v/>
      </c>
      <c r="BY29" s="84" t="str">
        <f>IF(IFERROR(INDEX('CFBG New Line Form'!$G$9:$EQ$105,MATCH(B29,'CFBG New Line Form'!$B$9:$B$105,0),MATCH(VLOOKUP($BY$11,MAPPING!$H$3:$J$131,3,0),'CFBG New Line Form'!$G$7:$EQ$7,0)),"")=0,"",IFERROR(INDEX('CFBG New Line Form'!$G$9:$EQ$105,MATCH(B29,'CFBG New Line Form'!$B$9:$B$105,0),MATCH(VLOOKUP($BY$11,MAPPING!$H$3:$J$131,3,0),'CFBG New Line Form'!$G$7:$EQ$7,0)),""))</f>
        <v/>
      </c>
      <c r="BZ29" s="84" t="str">
        <f>IF(IFERROR(INDEX('CFBG New Line Form'!$G$9:$EQ$105,MATCH(B29,'CFBG New Line Form'!$B$9:$B$105,0),MATCH(VLOOKUP($BZ$11,MAPPING!$H$3:$J$131,3,0),'CFBG New Line Form'!$G$7:$EQ$7,0)),"")=0,"",IFERROR(INDEX('CFBG New Line Form'!$G$9:$EQ$105,MATCH(B29,'CFBG New Line Form'!$B$9:$B$105,0),MATCH(VLOOKUP($BZ$11,MAPPING!$H$3:$J$131,3,0),'CFBG New Line Form'!$G$7:$EQ$7,0)),""))</f>
        <v/>
      </c>
      <c r="CA29" s="84" t="str">
        <f>IF(IFERROR(INDEX('CFBG New Line Form'!$G$9:$EQ$105,MATCH(B29,'CFBG New Line Form'!$B$9:$B$105,0),MATCH(VLOOKUP($CA$11,MAPPING!$H$3:$J$131,3,0),'CFBG New Line Form'!$G$7:$EQ$7,0)),"")=0,"",IFERROR(INDEX('CFBG New Line Form'!$G$9:$EQ$105,MATCH(B29,'CFBG New Line Form'!$B$9:$B$105,0),MATCH(VLOOKUP($CA$11,MAPPING!$H$3:$J$131,3,0),'CFBG New Line Form'!$G$7:$EQ$7,0)),""))</f>
        <v/>
      </c>
      <c r="CB29" s="84" t="str">
        <f>IF(IFERROR(INDEX('CFBG New Line Form'!$G$9:$EQ$105,MATCH(B29,'CFBG New Line Form'!$B$9:$B$105,0),MATCH(VLOOKUP($CB$11,MAPPING!$H$3:$J$131,3,0),'CFBG New Line Form'!$G$7:$EQ$7,0)),"")=0,"",IFERROR(INDEX('CFBG New Line Form'!$G$9:$EQ$105,MATCH(B29,'CFBG New Line Form'!$B$9:$B$105,0),MATCH(VLOOKUP($CB$11,MAPPING!$H$3:$J$131,3,0),'CFBG New Line Form'!$G$7:$EQ$7,0)),""))</f>
        <v/>
      </c>
      <c r="CC29" s="84" t="str">
        <f>IF(IFERROR(INDEX('CFBG New Line Form'!$G$9:$EQ$105,MATCH(B29,'CFBG New Line Form'!$B$9:$B$105,0),MATCH(VLOOKUP($CC$11,MAPPING!$H$3:$J$131,3,0),'CFBG New Line Form'!$G$7:$EQ$7,0)),"")=0,"",IFERROR(INDEX('CFBG New Line Form'!$G$9:$EQ$105,MATCH(B29,'CFBG New Line Form'!$B$9:$B$105,0),MATCH(VLOOKUP($CC$11,MAPPING!$H$3:$J$131,3,0),'CFBG New Line Form'!$G$7:$EQ$7,0)),""))</f>
        <v/>
      </c>
      <c r="CD29" s="84" t="str">
        <f>IF(IFERROR(INDEX('CFBG New Line Form'!$G$9:$EQ$105,MATCH(B29,'CFBG New Line Form'!$B$9:$B$105,0),MATCH(VLOOKUP($CD$11,MAPPING!$H$3:$J$131,3,0),'CFBG New Line Form'!$G$7:$EQ$7,0)),"")=0,"",IFERROR(INDEX('CFBG New Line Form'!$G$9:$EQ$105,MATCH(B29,'CFBG New Line Form'!$B$9:$B$105,0),MATCH(VLOOKUP($CD$11,MAPPING!$H$3:$J$131,3,0),'CFBG New Line Form'!$G$7:$EQ$7,0)),""))</f>
        <v/>
      </c>
      <c r="CE29" s="84" t="str">
        <f>IF(IFERROR(INDEX('CFBG New Line Form'!$G$9:$EQ$105,MATCH(B29,'CFBG New Line Form'!$B$9:$B$105,0),MATCH(VLOOKUP($CE$11,MAPPING!$H$3:$J$131,3,0),'CFBG New Line Form'!$G$7:$EQ$7,0)),"")=0,"",IFERROR(INDEX('CFBG New Line Form'!$G$9:$EQ$105,MATCH(B29,'CFBG New Line Form'!$B$9:$B$105,0),MATCH(VLOOKUP($CE$11,MAPPING!$H$3:$J$131,3,0),'CFBG New Line Form'!$G$7:$EQ$7,0)),""))</f>
        <v/>
      </c>
      <c r="CF29" s="84" t="str">
        <f>IF(IFERROR(INDEX('CFBG New Line Form'!$G$9:$EQ$105,MATCH(B29,'CFBG New Line Form'!$B$9:$B$105,0),MATCH(VLOOKUP($CF$11,MAPPING!$H$3:$J$131,3,0),'CFBG New Line Form'!$G$7:$EQ$7,0)),"")=0,"",IFERROR(INDEX('CFBG New Line Form'!$G$9:$EQ$105,MATCH(B29,'CFBG New Line Form'!$B$9:$B$105,0),MATCH(VLOOKUP($CF$11,MAPPING!$H$3:$J$131,3,0),'CFBG New Line Form'!$G$7:$EQ$7,0)),""))</f>
        <v/>
      </c>
      <c r="CG29" s="84" t="str">
        <f>IF(IFERROR(INDEX('CFBG New Line Form'!$G$9:$EQ$105,MATCH(B29,'CFBG New Line Form'!$B$9:$B$105,0),MATCH(VLOOKUP($CG$11,MAPPING!$H$3:$J$131,3,0),'CFBG New Line Form'!$G$7:$EQ$7,0)),"")=0,"",IFERROR(INDEX('CFBG New Line Form'!$G$9:$EQ$105,MATCH(B29,'CFBG New Line Form'!$B$9:$B$105,0),MATCH(VLOOKUP($CG$11,MAPPING!$H$3:$J$131,3,0),'CFBG New Line Form'!$G$7:$EQ$7,0)),""))</f>
        <v/>
      </c>
      <c r="CH29" s="84" t="str">
        <f>IF(IFERROR(INDEX('CFBG New Line Form'!$G$9:$EQ$105,MATCH(B29,'CFBG New Line Form'!$B$9:$B$105,0),MATCH(VLOOKUP($CH$11,MAPPING!$H$3:$J$131,3,0),'CFBG New Line Form'!$G$7:$EQ$7,0)),"")=0,"",IFERROR(INDEX('CFBG New Line Form'!$G$9:$EQ$105,MATCH(B29,'CFBG New Line Form'!$B$9:$B$105,0),MATCH(VLOOKUP($CH$11,MAPPING!$H$3:$J$131,3,0),'CFBG New Line Form'!$G$7:$EQ$7,0)),""))</f>
        <v/>
      </c>
      <c r="CI29" s="84" t="str">
        <f>IF(IFERROR(INDEX('CFBG New Line Form'!$G$9:$EQ$105,MATCH(B29,'CFBG New Line Form'!$B$9:$B$105,0),MATCH(VLOOKUP($CI$11,MAPPING!$H$3:$J$131,3,0),'CFBG New Line Form'!$G$7:$EQ$7,0)),"")=0,"",IFERROR(INDEX('CFBG New Line Form'!$G$9:$EQ$105,MATCH(B29,'CFBG New Line Form'!$B$9:$B$105,0),MATCH(VLOOKUP($CI$11,MAPPING!$H$3:$J$131,3,0),'CFBG New Line Form'!$G$7:$EQ$7,0)),""))</f>
        <v/>
      </c>
      <c r="CJ29" s="84" t="str">
        <f>IF(IFERROR(INDEX('CFBG New Line Form'!$G$9:$EQ$105,MATCH(B29,'CFBG New Line Form'!$B$9:$B$105,0),MATCH(VLOOKUP($CJ$11,MAPPING!$H$3:$J$131,3,0),'CFBG New Line Form'!$G$7:$EQ$7,0)),"")=0,"",IFERROR(INDEX('CFBG New Line Form'!$G$9:$EQ$105,MATCH(B29,'CFBG New Line Form'!$B$9:$B$105,0),MATCH(VLOOKUP($CJ$11,MAPPING!$H$3:$J$131,3,0),'CFBG New Line Form'!$G$7:$EQ$7,0)),""))</f>
        <v/>
      </c>
      <c r="CK29" s="84" t="str">
        <f>IF(IFERROR(INDEX('CFBG New Line Form'!$G$9:$EQ$105,MATCH(B29,'CFBG New Line Form'!$B$9:$B$105,0),MATCH(VLOOKUP($CK$11,MAPPING!$H$3:$J$131,3,0),'CFBG New Line Form'!$G$7:$EQ$7,0)),"")=0,"",IFERROR(INDEX('CFBG New Line Form'!$G$9:$EQ$105,MATCH(B29,'CFBG New Line Form'!$B$9:$B$105,0),MATCH(VLOOKUP($CK$11,MAPPING!$H$3:$J$131,3,0),'CFBG New Line Form'!$G$7:$EQ$7,0)),""))</f>
        <v/>
      </c>
      <c r="CL29" s="84" t="str">
        <f>IF(IFERROR(INDEX('CFBG New Line Form'!$G$9:$EQ$105,MATCH(B29,'CFBG New Line Form'!$B$9:$B$105,0),MATCH(VLOOKUP($CL$11,MAPPING!$H$3:$J$131,3,0),'CFBG New Line Form'!$G$7:$EQ$7,0)),"")=0,"",IFERROR(INDEX('CFBG New Line Form'!$G$9:$EQ$105,MATCH(B29,'CFBG New Line Form'!$B$9:$B$105,0),MATCH(VLOOKUP($CL$11,MAPPING!$H$3:$J$131,3,0),'CFBG New Line Form'!$G$7:$EQ$7,0)),""))</f>
        <v/>
      </c>
      <c r="CM29" s="84" t="str">
        <f>IF(IFERROR(INDEX('CFBG New Line Form'!$G$9:$EQ$105,MATCH(B29,'CFBG New Line Form'!$B$9:$B$105,0),MATCH(VLOOKUP($CM$11,MAPPING!$H$3:$J$131,3,0),'CFBG New Line Form'!$G$7:$EQ$7,0)),"")=0,"",IFERROR(INDEX('CFBG New Line Form'!$G$9:$EQ$105,MATCH(B29,'CFBG New Line Form'!$B$9:$B$105,0),MATCH(VLOOKUP($CM$11,MAPPING!$H$3:$J$131,3,0),'CFBG New Line Form'!$G$7:$EQ$7,0)),""))</f>
        <v/>
      </c>
      <c r="CN29" s="84" t="str">
        <f>IF(IFERROR(INDEX('CFBG New Line Form'!$G$9:$EQ$105,MATCH(B29,'CFBG New Line Form'!$B$9:$B$105,0),MATCH(VLOOKUP($CN$11,MAPPING!$H$3:$J$131,3,0),'CFBG New Line Form'!$G$7:$EQ$7,0)),"")=0,"",IFERROR(INDEX('CFBG New Line Form'!$G$9:$EQ$105,MATCH(B29,'CFBG New Line Form'!$B$9:$B$105,0),MATCH(VLOOKUP($CN$11,MAPPING!$H$3:$J$131,3,0),'CFBG New Line Form'!$G$7:$EQ$7,0)),""))</f>
        <v/>
      </c>
      <c r="CO29" s="84" t="str">
        <f>IF(IFERROR(INDEX('CFBG New Line Form'!$G$9:$EQ$105,MATCH(B29,'CFBG New Line Form'!$B$9:$B$105,0),MATCH(VLOOKUP($CO$11,MAPPING!$H$3:$J$131,3,0),'CFBG New Line Form'!$G$7:$EQ$7,0)),"")=0,"",IFERROR(INDEX('CFBG New Line Form'!$G$9:$EQ$105,MATCH(B29,'CFBG New Line Form'!$B$9:$B$105,0),MATCH(VLOOKUP($CO$11,MAPPING!$H$3:$J$131,3,0),'CFBG New Line Form'!$G$7:$EQ$7,0)),""))</f>
        <v/>
      </c>
      <c r="CP29" s="84" t="str">
        <f>IF(IFERROR(INDEX('CFBG New Line Form'!$G$9:$EQ$105,MATCH(B29,'CFBG New Line Form'!$B$9:$B$105,0),MATCH(VLOOKUP($CP$11,MAPPING!$H$3:$J$131,3,0),'CFBG New Line Form'!$G$7:$EQ$7,0)),"")=0,"",IFERROR(INDEX('CFBG New Line Form'!$G$9:$EQ$105,MATCH(B29,'CFBG New Line Form'!$B$9:$B$105,0),MATCH(VLOOKUP($CP$11,MAPPING!$H$3:$J$131,3,0),'CFBG New Line Form'!$G$7:$EQ$7,0)),""))</f>
        <v/>
      </c>
      <c r="CQ29" s="84" t="str">
        <f>IF(IFERROR(INDEX('CFBG New Line Form'!$G$9:$EQ$105,MATCH(B29,'CFBG New Line Form'!$B$9:$B$105,0),MATCH(VLOOKUP($CQ$11,MAPPING!$H$3:$J$131,3,0),'CFBG New Line Form'!$G$7:$EQ$7,0)),"")=0,"",IFERROR(INDEX('CFBG New Line Form'!$G$9:$EQ$105,MATCH(B29,'CFBG New Line Form'!$B$9:$B$105,0),MATCH(VLOOKUP($CQ$11,MAPPING!$H$3:$J$131,3,0),'CFBG New Line Form'!$G$7:$EQ$7,0)),""))</f>
        <v/>
      </c>
      <c r="CR29" s="84"/>
      <c r="CS29" s="84"/>
      <c r="CT29" s="84"/>
    </row>
    <row r="30" spans="1:98" s="55" customFormat="1">
      <c r="A30" s="84" t="str">
        <f>IF(
IFERROR(INDEX('CFBG New Line Form'!$G$9:$EQ$105,MATCH(B30,'CFBG New Line Form'!$B$9:$B$105,0),MATCH(VLOOKUP($A$11,MAPPING!$H$3:$J$131,3,0),'CFBG New Line Form'!$G$7:$EQ$7,0)),"")=0,"", IFERROR(INDEX('CFBG New Line Form'!$G$9:$EQ$105,MATCH(B30,'CFBG New Line Form'!$B$9:$B$105,0),MATCH(VLOOKUP($A$11,MAPPING!$H$3:$J$131,3,0),'CFBG New Line Form'!$G$7:$EQ$7,0)),""))</f>
        <v/>
      </c>
      <c r="B30" s="84"/>
      <c r="C30" s="84" t="str">
        <f>IF(
IFERROR(INDEX('CFBG New Line Form'!$G$9:$EQ$105,MATCH(B30,'CFBG New Line Form'!$B$9:$B$105,0),MATCH(VLOOKUP($C$11,MAPPING!$H$3:$J$131,3,0),'CFBG New Line Form'!$G$7:$EQ$7,0)),"")=0,"", IFERROR(INDEX('CFBG New Line Form'!$G$9:$EQ$105,MATCH(B30,'CFBG New Line Form'!$B$9:$B$105,0),MATCH(VLOOKUP($C$11,MAPPING!$H$3:$J$131,3,0),'CFBG New Line Form'!$G$7:$EQ$7,0)),""))</f>
        <v/>
      </c>
      <c r="D30" s="84" t="str">
        <f>IF(
IFERROR(INDEX('CFBG New Line Form'!$G$9:$EQ$105,MATCH(B30,'CFBG New Line Form'!$B$9:$B$105,0),MATCH(VLOOKUP($D$11,MAPPING!$H$3:$J$131,3,0),'CFBG New Line Form'!$G$7:$EQ$7,0)),"")=0,"", IFERROR(INDEX('CFBG New Line Form'!$G$9:$EQ$105,MATCH(B30,'CFBG New Line Form'!$B$9:$B$105,0),MATCH(VLOOKUP($D$11,MAPPING!$H$3:$J$131,3,0),'CFBG New Line Form'!$G$7:$EQ$7,0)),""))</f>
        <v/>
      </c>
      <c r="E30" s="84" t="str">
        <f>IF(IFERROR(INDEX('CFBG New Line Form'!$G$9:$EQ$105,MATCH(B30,'CFBG New Line Form'!$B$9:$B$105,0),MATCH(VLOOKUP($E$11,MAPPING!$H$3:$J$131,3,0),'CFBG New Line Form'!$G$7:$EQ$7,0)),"")=0,"",IFERROR(INDEX('CFBG New Line Form'!$G$9:$EQ$105,MATCH(B30,'CFBG New Line Form'!$B$9:$B$105,0),MATCH(VLOOKUP($E$11,MAPPING!$H$3:$J$131,3,0),'CFBG New Line Form'!$G$7:$EQ$7,0)),""))</f>
        <v/>
      </c>
      <c r="F30" s="84" t="str">
        <f>IF(IFERROR(INDEX('CFBG New Line Form'!$G$9:$EQ$105,MATCH(B30,'CFBG New Line Form'!$B$9:$B$105,0),MATCH(VLOOKUP($F$11,MAPPING!$H$3:$J$131,3,0),'CFBG New Line Form'!$G$7:$EQ$7,0)),"")=0,"",IFERROR(INDEX('CFBG New Line Form'!$G$9:$EQ$105,MATCH(B30,'CFBG New Line Form'!$B$9:$B$105,0),MATCH(VLOOKUP($F$11,MAPPING!$H$3:$J$131,3,0),'CFBG New Line Form'!$G$7:$EQ$7,0)),""))</f>
        <v/>
      </c>
      <c r="G30" s="130" t="str">
        <f>IF(IFERROR(INDEX('CFBG New Line Form'!$G$9:$EQ$105,MATCH(B30,'CFBG New Line Form'!$B$9:$B$105,0),MATCH(VLOOKUP($G$11,MAPPING!$H$3:$J$131,3,0),'CFBG New Line Form'!$G$7:$EQ$7,0)),"")=0,"",IFERROR(INDEX('CFBG New Line Form'!$G$9:$EQ$105,MATCH(B30,'CFBG New Line Form'!$B$9:$B$105,0),MATCH(VLOOKUP($G$11,MAPPING!$H$3:$J$131,3,0),'CFBG New Line Form'!$G$7:$EQ$7,0)),""))</f>
        <v/>
      </c>
      <c r="H30" s="160" t="str">
        <f>IF(IFERROR(INDEX('CFBG New Line Form'!$G$9:$EQ$105,MATCH(B30,'CFBG New Line Form'!$B$9:$B$105,0),MATCH(VLOOKUP($H$11,MAPPING!$H$3:$J$131,3,0),'CFBG New Line Form'!$G$7:$EQ$7,0)),"")=0,"",IFERROR(INDEX('CFBG New Line Form'!$G$9:$EQ$105,MATCH(B30,'CFBG New Line Form'!$B$9:$B$105,0),MATCH(VLOOKUP($H$11,MAPPING!$H$3:$J$131,3,0),'CFBG New Line Form'!$G$7:$EQ$7,0)),""))</f>
        <v/>
      </c>
      <c r="I30" s="161" t="str">
        <f>IF(IFERROR(INDEX('CFBG New Line Form'!$G$9:$EQ$105,MATCH(B30,'CFBG New Line Form'!$B$9:$B$105,0),MATCH(VLOOKUP($I$11,MAPPING!$H$3:$J$131,3,0),'CFBG New Line Form'!$G$7:$EQ$7,0)),"")=0,"",IFERROR(INDEX('CFBG New Line Form'!$G$9:$EQ$105,MATCH(B30,'CFBG New Line Form'!$B$9:$B$105,0),MATCH(VLOOKUP($I$11,MAPPING!$H$3:$J$131,3,0),'CFBG New Line Form'!$G$7:$EQ$7,0)),""))</f>
        <v/>
      </c>
      <c r="J30" s="84" t="str">
        <f>IF(IFERROR(INDEX('CFBG New Line Form'!$G$9:$EQ$105,MATCH(B30,'CFBG New Line Form'!$B$9:$B$105,0),MATCH(VLOOKUP($J$11,MAPPING!$H$3:$J$131,3,0),'CFBG New Line Form'!$G$7:$EQ$7,0)),"")=0,"",IFERROR(INDEX('CFBG New Line Form'!$G$9:$EQ$105,MATCH(B30,'CFBG New Line Form'!$B$9:$B$105,0),MATCH(VLOOKUP($J$11,MAPPING!$H$3:$J$131,3,0),'CFBG New Line Form'!$G$7:$EQ$7,0)),""))</f>
        <v/>
      </c>
      <c r="K30" s="84" t="e">
        <v>#N/A</v>
      </c>
      <c r="L30" s="84" t="e">
        <v>#N/A</v>
      </c>
      <c r="M30" s="84" t="e">
        <v>#N/A</v>
      </c>
      <c r="N30" s="84" t="e">
        <v>#N/A</v>
      </c>
      <c r="O30" s="84" t="e">
        <v>#N/A</v>
      </c>
      <c r="P30" s="84" t="e">
        <v>#N/A</v>
      </c>
      <c r="Q30" s="84" t="e">
        <v>#N/A</v>
      </c>
      <c r="R30" s="162" t="str">
        <f>IF(IFERROR(INDEX('CFBG New Line Form'!$G$9:$EQ$105,MATCH(B30,'CFBG New Line Form'!$B$9:$B$105,0),MATCH(VLOOKUP($R$11,MAPPING!$H$3:$J$131,3,0),'CFBG New Line Form'!$G$7:$EQ$7,0)),"")=0,"",IFERROR(INDEX('CFBG New Line Form'!$G$9:$EQ$105,MATCH(B30,'CFBG New Line Form'!$B$9:$B$105,0),MATCH(VLOOKUP($R$11,MAPPING!$H$3:$J$131,3,0),'CFBG New Line Form'!$G$7:$EQ$7,0)),""))</f>
        <v/>
      </c>
      <c r="S30" s="84" t="str">
        <f>IF(IFERROR(INDEX('CFBG New Line Form'!$G$9:$EQ$105,MATCH(B30,'CFBG New Line Form'!$B$9:$B$105,0),MATCH(VLOOKUP($S$11,MAPPING!$H$3:$J$131,3,0),'CFBG New Line Form'!$G$7:$EQ$7,0)),"")=0,"",IFERROR(INDEX('CFBG New Line Form'!$G$9:$EQ$105,MATCH(B30,'CFBG New Line Form'!$B$9:$B$105,0),MATCH(VLOOKUP($S$11,MAPPING!$H$3:$J$131,3,0),'CFBG New Line Form'!$G$7:$EQ$7,0)),""))</f>
        <v/>
      </c>
      <c r="T30" s="84" t="e">
        <v>#N/A</v>
      </c>
      <c r="U30" s="84" t="e">
        <v>#N/A</v>
      </c>
      <c r="V30" s="84" t="e">
        <v>#N/A</v>
      </c>
      <c r="W30" s="84" t="e">
        <v>#N/A</v>
      </c>
      <c r="X30" s="84" t="e">
        <v>#N/A</v>
      </c>
      <c r="Y30" s="84" t="e">
        <v>#N/A</v>
      </c>
      <c r="Z30" s="84" t="e">
        <v>#N/A</v>
      </c>
      <c r="AA30" s="84" t="e">
        <v>#N/A</v>
      </c>
      <c r="AB30" s="84" t="e">
        <v>#N/A</v>
      </c>
      <c r="AC30" s="84" t="e">
        <v>#N/A</v>
      </c>
      <c r="AD30" s="84" t="e">
        <v>#N/A</v>
      </c>
      <c r="AE30" s="160" t="str">
        <f>IF(IFERROR(INDEX('CFBG New Line Form'!$G$9:$EQ$105,MATCH(B30,'CFBG New Line Form'!$B$9:$B$105,0),MATCH(VLOOKUP($AE$11,MAPPING!$H$3:$J$131,3,0),'CFBG New Line Form'!$G$7:$EQ$7,0)),"")=0,"",IFERROR(INDEX('CFBG New Line Form'!$G$9:$EQ$105,MATCH(B30,'CFBG New Line Form'!$B$9:$B$105,0),MATCH(VLOOKUP($AE$11,MAPPING!$H$3:$J$131,3,0),'CFBG New Line Form'!$G$7:$EQ$7,0)),""))</f>
        <v/>
      </c>
      <c r="AF30" s="84" t="e">
        <v>#N/A</v>
      </c>
      <c r="AG30" s="84" t="e">
        <v>#N/A</v>
      </c>
      <c r="AH30" s="84" t="str">
        <f>IF(IFERROR(INDEX('CFBG New Line Form'!$G$9:$EQ$105,MATCH(B30,'CFBG New Line Form'!$B$9:$B$105,0),MATCH(VLOOKUP($AH$11,MAPPING!$H$3:$J$131,3,0),'CFBG New Line Form'!$G$7:$EQ$7,0)),"")=0,"",IFERROR(INDEX('CFBG New Line Form'!$G$9:$EQ$105,MATCH(B30,'CFBG New Line Form'!$B$9:$B$105,0),MATCH(VLOOKUP($AH$11,MAPPING!$H$3:$J$131,3,0),'CFBG New Line Form'!$G$7:$EQ$7,0)),""))</f>
        <v/>
      </c>
      <c r="AI30" s="84" t="str">
        <f>IF(IFERROR(INDEX('CFBG New Line Form'!$G$9:$EQ$105,MATCH(B30,'CFBG New Line Form'!$B$9:$B$105,0),MATCH(VLOOKUP($AI$11,MAPPING!$H$3:$J$131,3,0),'CFBG New Line Form'!$G$7:$EQ$7,0)),"")=0,"",IFERROR(INDEX('CFBG New Line Form'!$G$9:$EQ$105,MATCH(B30,'CFBG New Line Form'!$B$9:$B$105,0),MATCH(VLOOKUP($AI$11,MAPPING!$H$3:$J$131,3,0),'CFBG New Line Form'!$G$7:$EQ$7,0)),""))</f>
        <v/>
      </c>
      <c r="AJ30" s="84" t="str">
        <f>IF(IFERROR(INDEX('CFBG New Line Form'!$G$9:$EQ$105,MATCH(B30,'CFBG New Line Form'!$B$9:$B$105,0),MATCH(VLOOKUP($AJ$11,MAPPING!$H$3:$J$131,3,0),'CFBG New Line Form'!$G$7:$EQ$7,0)),"")=0,"",IFERROR(INDEX('CFBG New Line Form'!$G$9:$EQ$105,MATCH(B30,'CFBG New Line Form'!$B$9:$B$105,0),MATCH(VLOOKUP($AJ$11,MAPPING!$H$3:$J$131,3,0),'CFBG New Line Form'!$G$7:$EQ$7,0)),""))</f>
        <v/>
      </c>
      <c r="AK30" s="84" t="str">
        <f>IF(IFERROR(INDEX('CFBG New Line Form'!$G$9:$EQ$105,MATCH(B30,'CFBG New Line Form'!$B$9:$B$105,0),MATCH(VLOOKUP($AK$11,MAPPING!$H$3:$J$131,3,0),'CFBG New Line Form'!$G$7:$EQ$7,0)),"")=0,"",IFERROR(INDEX('CFBG New Line Form'!$G$9:$EQ$105,MATCH(B30,'CFBG New Line Form'!$B$9:$B$105,0),MATCH(VLOOKUP($AK$11,MAPPING!$H$3:$J$131,3,0),'CFBG New Line Form'!$G$7:$EQ$7,0)),""))</f>
        <v/>
      </c>
      <c r="AL30" s="84" t="str">
        <f>IF(IFERROR(INDEX('CFBG New Line Form'!$G$9:$EQ$105,MATCH(B30,'CFBG New Line Form'!$B$9:$B$105,0),MATCH(VLOOKUP($AL$11,MAPPING!$H$3:$J$131,3,0),'CFBG New Line Form'!$G$7:$EQ$7,0)),"")=0,"",IFERROR(INDEX('CFBG New Line Form'!$G$9:$EQ$105,MATCH(B30,'CFBG New Line Form'!$B$9:$B$105,0),MATCH(VLOOKUP($AL$11,MAPPING!$H$3:$J$131,3,0),'CFBG New Line Form'!$G$7:$EQ$7,0)),""))</f>
        <v/>
      </c>
      <c r="AM30" s="84" t="str">
        <f>IF(IFERROR(INDEX('CFBG New Line Form'!$G$9:$EQ$105,MATCH(B30,'CFBG New Line Form'!$B$9:$B$105,0),MATCH(VLOOKUP($AM$11,MAPPING!$H$3:$J$131,3,0),'CFBG New Line Form'!$G$7:$EQ$7,0)),"")=0,"",IFERROR(INDEX('CFBG New Line Form'!$G$9:$EQ$105,MATCH(B30,'CFBG New Line Form'!$B$9:$B$105,0),MATCH(VLOOKUP($AM$11,MAPPING!$H$3:$J$131,3,0),'CFBG New Line Form'!$G$7:$EQ$7,0)),""))</f>
        <v/>
      </c>
      <c r="AN30" s="84" t="str">
        <f>IF(IFERROR(INDEX('CFBG New Line Form'!$G$9:$EQ$105,MATCH(B30,'CFBG New Line Form'!$B$9:$B$105,0),MATCH(VLOOKUP($AN$11,MAPPING!$H$3:$J$131,3,0),'CFBG New Line Form'!$G$7:$EQ$7,0)),"")=0,"",IFERROR(INDEX('CFBG New Line Form'!$G$9:$EQ$105,MATCH(B30,'CFBG New Line Form'!$B$9:$B$105,0),MATCH(VLOOKUP($AN$11,MAPPING!$H$3:$J$131,3,0),'CFBG New Line Form'!$G$7:$EQ$7,0)),""))</f>
        <v/>
      </c>
      <c r="AO30" s="84" t="str">
        <f>IF(IFERROR(INDEX('CFBG New Line Form'!$G$9:$EQ$105,MATCH(B30,'CFBG New Line Form'!$B$9:$B$105,0),MATCH(VLOOKUP($AO$11,MAPPING!$H$3:$J$131,3,0),'CFBG New Line Form'!$G$7:$EQ$7,0)),"")=0,"",IFERROR(INDEX('CFBG New Line Form'!$G$9:$EQ$105,MATCH(B30,'CFBG New Line Form'!$B$9:$B$105,0),MATCH(VLOOKUP($AO$11,MAPPING!$H$3:$J$131,3,0),'CFBG New Line Form'!$G$7:$EQ$7,0)),""))</f>
        <v/>
      </c>
      <c r="AP30" s="84" t="str">
        <f>IF(IFERROR(INDEX('CFBG New Line Form'!$G$9:$EQ$105,MATCH(B30,'CFBG New Line Form'!$B$9:$B$105,0),MATCH(VLOOKUP($AP$11,MAPPING!$H$3:$J$131,3,0),'CFBG New Line Form'!$G$7:$EQ$7,0)),"")=0,"",IFERROR(INDEX('CFBG New Line Form'!$G$9:$EQ$105,MATCH(B30,'CFBG New Line Form'!$B$9:$B$105,0),MATCH(VLOOKUP($AP$11,MAPPING!$H$3:$J$131,3,0),'CFBG New Line Form'!$G$7:$EQ$7,0)),""))</f>
        <v/>
      </c>
      <c r="AQ30" s="84" t="str">
        <f>IF(IFERROR(INDEX('CFBG New Line Form'!$G$9:$EQ$105,MATCH(B30,'CFBG New Line Form'!$B$9:$B$105,0),MATCH(VLOOKUP($AQ$11,MAPPING!$H$3:$J$131,3,0),'CFBG New Line Form'!$G$7:$EQ$7,0)),"")=0,"",IFERROR(INDEX('CFBG New Line Form'!$G$9:$EQ$105,MATCH(B30,'CFBG New Line Form'!$B$9:$B$105,0),MATCH(VLOOKUP($AQ$11,MAPPING!$H$3:$J$131,3,0),'CFBG New Line Form'!$G$7:$EQ$7,0)),""))</f>
        <v/>
      </c>
      <c r="AR30" s="84" t="str">
        <f>IF(IFERROR(INDEX('CFBG New Line Form'!$G$9:$EQ$105,MATCH(B30,'CFBG New Line Form'!$B$9:$B$105,0),MATCH(VLOOKUP($AR$11,MAPPING!$H$3:$J$131,3,0),'CFBG New Line Form'!$G$7:$EQ$7,0)),"")=0,"",IFERROR(INDEX('CFBG New Line Form'!$G$9:$EQ$105,MATCH(B30,'CFBG New Line Form'!$B$9:$B$105,0),MATCH(VLOOKUP($AR$11,MAPPING!$H$3:$J$131,3,0),'CFBG New Line Form'!$G$7:$EQ$7,0)),""))</f>
        <v/>
      </c>
      <c r="AS30" s="84" t="str">
        <f>IF(IFERROR(INDEX('CFBG New Line Form'!$G$9:$EQ$105,MATCH(B30,'CFBG New Line Form'!$B$9:$B$105,0),MATCH(VLOOKUP($AS$11,MAPPING!$H$3:$J$131,3,0),'CFBG New Line Form'!$G$7:$EQ$7,0)),"")=0,"",IFERROR(INDEX('CFBG New Line Form'!$G$9:$EQ$105,MATCH(B30,'CFBG New Line Form'!$B$9:$B$105,0),MATCH(VLOOKUP($AS$11,MAPPING!$H$3:$J$131,3,0),'CFBG New Line Form'!$G$7:$EQ$7,0)),""))</f>
        <v/>
      </c>
      <c r="AT30" s="84" t="str">
        <f>IF(IFERROR(INDEX('CFBG New Line Form'!$G$9:$EQ$105,MATCH(B30,'CFBG New Line Form'!$B$9:$B$105,0),MATCH(VLOOKUP($AT$11,MAPPING!$H$3:$J$131,3,0),'CFBG New Line Form'!$G$7:$EQ$7,0)),"")=0,"",IFERROR(INDEX('CFBG New Line Form'!$G$9:$EQ$105,MATCH(B30,'CFBG New Line Form'!$B$9:$B$105,0),MATCH(VLOOKUP($AT$11,MAPPING!$H$3:$J$131,3,0),'CFBG New Line Form'!$G$7:$EQ$7,0)),""))</f>
        <v/>
      </c>
      <c r="AU30" s="84" t="str">
        <f>IF(IFERROR(INDEX('CFBG New Line Form'!$G$9:$EQ$105,MATCH(B30,'CFBG New Line Form'!$B$9:$B$105,0),MATCH(VLOOKUP($AU$11,MAPPING!$H$3:$J$131,3,0),'CFBG New Line Form'!$G$7:$EQ$7,0)),"")=0,"",IFERROR(INDEX('CFBG New Line Form'!$G$9:$EQ$105,MATCH(B30,'CFBG New Line Form'!$B$9:$B$105,0),MATCH(VLOOKUP($AU$11,MAPPING!$H$3:$J$131,3,0),'CFBG New Line Form'!$G$7:$EQ$7,0)),""))</f>
        <v/>
      </c>
      <c r="AV30" s="84" t="str">
        <f>IF(IFERROR(INDEX('CFBG New Line Form'!$G$9:$EQ$105,MATCH(B30,'CFBG New Line Form'!$B$9:$B$105,0),MATCH(VLOOKUP($AV$11,MAPPING!$H$3:$J$131,3,0),'CFBG New Line Form'!$G$7:$EQ$7,0)),"")=0,"",IFERROR(INDEX('CFBG New Line Form'!$G$9:$EQ$105,MATCH(B30,'CFBG New Line Form'!$B$9:$B$105,0),MATCH(VLOOKUP($AV$11,MAPPING!$H$3:$J$131,3,0),'CFBG New Line Form'!$G$7:$EQ$7,0)),""))</f>
        <v/>
      </c>
      <c r="AW30" s="84" t="str">
        <f>IF(IFERROR(INDEX('CFBG New Line Form'!$G$9:$EQ$105,MATCH(B30,'CFBG New Line Form'!$B$9:$B$105,0),MATCH(VLOOKUP($AW$11,MAPPING!$H$3:$J$131,3,0),'CFBG New Line Form'!$G$7:$EQ$7,0)),"")=0,"",IFERROR(INDEX('CFBG New Line Form'!$G$9:$EQ$105,MATCH(B30,'CFBG New Line Form'!$B$9:$B$105,0),MATCH(VLOOKUP($AW$11,MAPPING!$H$3:$J$131,3,0),'CFBG New Line Form'!$G$7:$EQ$7,0)),""))</f>
        <v/>
      </c>
      <c r="AX30" s="84" t="str">
        <f>IF(IFERROR(INDEX('CFBG New Line Form'!$G$9:$EQ$105,MATCH(B30,'CFBG New Line Form'!$B$9:$B$105,0),MATCH(VLOOKUP($AX$11,MAPPING!$H$3:$J$131,3,0),'CFBG New Line Form'!$G$7:$EQ$7,0)),"")=0,"",IFERROR(INDEX('CFBG New Line Form'!$G$9:$EQ$105,MATCH(B30,'CFBG New Line Form'!$B$9:$B$105,0),MATCH(VLOOKUP($AX$11,MAPPING!$H$3:$J$131,3,0),'CFBG New Line Form'!$G$7:$EQ$7,0)),""))</f>
        <v/>
      </c>
      <c r="AY30" s="84" t="str">
        <f>IF(IFERROR(INDEX('CFBG New Line Form'!$G$9:$EQ$105,MATCH(B30,'CFBG New Line Form'!$B$9:$B$105,0),MATCH(VLOOKUP($AY$11,MAPPING!$H$3:$J$131,3,0),'CFBG New Line Form'!$G$7:$EQ$7,0)),"")=0,"",IFERROR(INDEX('CFBG New Line Form'!$G$9:$EQ$105,MATCH(B30,'CFBG New Line Form'!$B$9:$B$105,0),MATCH(VLOOKUP($AY$11,MAPPING!$H$3:$J$131,3,0),'CFBG New Line Form'!$G$7:$EQ$7,0)),""))</f>
        <v/>
      </c>
      <c r="AZ30" s="84" t="str">
        <f>IF(IFERROR(INDEX('CFBG New Line Form'!$G$9:$EQ$105,MATCH(B30,'CFBG New Line Form'!$B$9:$B$105,0),MATCH(VLOOKUP($AZ$11,MAPPING!$H$3:$J$131,3,0),'CFBG New Line Form'!$G$7:$EQ$7,0)),"")=0,"",IFERROR(INDEX('CFBG New Line Form'!$G$9:$EQ$105,MATCH(B30,'CFBG New Line Form'!$B$9:$B$105,0),MATCH(VLOOKUP($AZ$11,MAPPING!$H$3:$J$131,3,0),'CFBG New Line Form'!$G$7:$EQ$7,0)),""))</f>
        <v/>
      </c>
      <c r="BA30" s="84" t="str">
        <f>IF(IFERROR(INDEX('CFBG New Line Form'!$G$9:$EQ$105,MATCH(B30,'CFBG New Line Form'!$B$9:$B$105,0),MATCH(VLOOKUP($BA$11,MAPPING!$H$3:$J$131,3,0),'CFBG New Line Form'!$G$7:$EQ$7,0)),"")=0,"",IFERROR(INDEX('CFBG New Line Form'!$G$9:$EQ$105,MATCH(B30,'CFBG New Line Form'!$B$9:$B$105,0),MATCH(VLOOKUP($BA$11,MAPPING!$H$3:$J$131,3,0),'CFBG New Line Form'!$G$7:$EQ$7,0)),""))</f>
        <v/>
      </c>
      <c r="BB30" s="84" t="str">
        <f>IF(IFERROR(INDEX('CFBG New Line Form'!$G$9:$EQ$105,MATCH(B30,'CFBG New Line Form'!$B$9:$B$105,0),MATCH(VLOOKUP($BB$11,MAPPING!$H$3:$J$131,3,0),'CFBG New Line Form'!$G$7:$EQ$7,0)),"")=0,"",IFERROR(INDEX('CFBG New Line Form'!$G$9:$EQ$105,MATCH(B30,'CFBG New Line Form'!$B$9:$B$105,0),MATCH(VLOOKUP($BB$11,MAPPING!$H$3:$J$131,3,0),'CFBG New Line Form'!$G$7:$EQ$7,0)),""))</f>
        <v/>
      </c>
      <c r="BC30" s="84" t="str">
        <f>IF(IFERROR(INDEX('CFBG New Line Form'!$G$9:$EQ$105,MATCH(B30,'CFBG New Line Form'!$B$9:$B$105,0),MATCH(VLOOKUP($BC$11,MAPPING!$H$3:$J$131,3,0),'CFBG New Line Form'!$G$7:$EQ$7,0)),"")=0,"",IFERROR(INDEX('CFBG New Line Form'!$G$9:$EQ$105,MATCH(B30,'CFBG New Line Form'!$B$9:$B$105,0),MATCH(VLOOKUP($BC$11,MAPPING!$H$3:$J$131,3,0),'CFBG New Line Form'!$G$7:$EQ$7,0)),""))</f>
        <v/>
      </c>
      <c r="BD30" s="84" t="str">
        <f>IF(IFERROR(INDEX('CFBG New Line Form'!$G$9:$EQ$105,MATCH(B30,'CFBG New Line Form'!$B$9:$B$105,0),MATCH(VLOOKUP($BD$11,MAPPING!$H$3:$J$131,3,0),'CFBG New Line Form'!$G$7:$EQ$7,0)),"")=0,"",IFERROR(INDEX('CFBG New Line Form'!$G$9:$EQ$105,MATCH(B30,'CFBG New Line Form'!$B$9:$B$105,0),MATCH(VLOOKUP($BD$11,MAPPING!$H$3:$J$131,3,0),'CFBG New Line Form'!$G$7:$EQ$7,0)),""))</f>
        <v/>
      </c>
      <c r="BE30" s="84" t="str">
        <f>IF(IFERROR(INDEX('CFBG New Line Form'!$G$9:$EQ$105,MATCH(B30,'CFBG New Line Form'!$B$9:$B$105,0),MATCH(VLOOKUP($BE$11,MAPPING!$H$3:$J$131,3,0),'CFBG New Line Form'!$G$7:$EQ$7,0)),"")=0,"",IFERROR(INDEX('CFBG New Line Form'!$G$9:$EQ$105,MATCH(B30,'CFBG New Line Form'!$B$9:$B$105,0),MATCH(VLOOKUP($BE$11,MAPPING!$H$3:$J$131,3,0),'CFBG New Line Form'!$G$7:$EQ$7,0)),""))</f>
        <v/>
      </c>
      <c r="BF30" s="84" t="str">
        <f>IF(IFERROR(INDEX('CFBG New Line Form'!$G$9:$EQ$105,MATCH(B30,'CFBG New Line Form'!$B$9:$B$105,0),MATCH(VLOOKUP($BE$11,MAPPING!$H$3:$J$131,3,0),'CFBG New Line Form'!$G$7:$EQ$7,0)),"")=0,"",IFERROR(INDEX('CFBG New Line Form'!$G$9:$EQ$105,MATCH(B30,'CFBG New Line Form'!$B$9:$B$105,0),MATCH(VLOOKUP($BE$11,MAPPING!$H$3:$J$131,3,0),'CFBG New Line Form'!$G$7:$EQ$7,0)),""))</f>
        <v/>
      </c>
      <c r="BG30" s="84" t="str">
        <f>IF(IFERROR(INDEX('CFBG New Line Form'!$G$9:$EQ$105,MATCH(B30,'CFBG New Line Form'!$B$9:$B$105,0),MATCH(VLOOKUP($BG$11,MAPPING!$H$3:$J$131,3,0),'CFBG New Line Form'!$G$7:$EQ$7,0)),"")=0,"",IFERROR(INDEX('CFBG New Line Form'!$G$9:$EQ$105,MATCH(B30,'CFBG New Line Form'!$B$9:$B$105,0),MATCH(VLOOKUP($BG$11,MAPPING!$H$3:$J$131,3,0),'CFBG New Line Form'!$G$7:$EQ$7,0)),""))</f>
        <v/>
      </c>
      <c r="BH30" s="84" t="str">
        <f>IF(IFERROR(INDEX('CFBG New Line Form'!$G$9:$EQ$105,MATCH(B30,'CFBG New Line Form'!$B$9:$B$105,0),MATCH(VLOOKUP($BH$11,MAPPING!$H$3:$J$131,3,0),'CFBG New Line Form'!$G$7:$EQ$7,0)),"")=0,"",IFERROR(INDEX('CFBG New Line Form'!$G$9:$EQ$105,MATCH(B30,'CFBG New Line Form'!$B$9:$B$105,0),MATCH(VLOOKUP($BH$11,MAPPING!$H$3:$J$131,3,0),'CFBG New Line Form'!$G$7:$EQ$7,0)),""))</f>
        <v/>
      </c>
      <c r="BI30" s="84" t="str">
        <f>IF(IFERROR(INDEX('CFBG New Line Form'!$G$9:$EQ$105,MATCH(B30,'CFBG New Line Form'!$B$9:$B$105,0),MATCH(VLOOKUP($BI$11,MAPPING!$H$3:$J$131,3,0),'CFBG New Line Form'!$G$7:$EQ$7,0)),"")=0,"",IFERROR(INDEX('CFBG New Line Form'!$G$9:$EQ$105,MATCH(B30,'CFBG New Line Form'!$B$9:$B$105,0),MATCH(VLOOKUP($BI$11,MAPPING!$H$3:$J$131,3,0),'CFBG New Line Form'!$G$7:$EQ$7,0)),""))</f>
        <v/>
      </c>
      <c r="BJ30" s="84" t="str">
        <f>IF(IFERROR(INDEX('CFBG New Line Form'!$G$9:$EQ$105,MATCH(B30,'CFBG New Line Form'!$B$9:$B$105,0),MATCH(VLOOKUP($BJ$11,MAPPING!$H$3:$J$131,3,0),'CFBG New Line Form'!$G$7:$EQ$7,0)),"")=0,"",IFERROR(INDEX('CFBG New Line Form'!$G$9:$EQ$105,MATCH(B30,'CFBG New Line Form'!$B$9:$B$105,0),MATCH(VLOOKUP($BJ$11,MAPPING!$H$3:$J$131,3,0),'CFBG New Line Form'!$G$7:$EQ$7,0)),""))</f>
        <v/>
      </c>
      <c r="BK30" s="84" t="str">
        <f>IF(IFERROR(INDEX('CFBG New Line Form'!$G$9:$EQ$105,MATCH(B30,'CFBG New Line Form'!$B$9:$B$105,0),MATCH(VLOOKUP($BK$11,MAPPING!$H$3:$J$131,3,0),'CFBG New Line Form'!$G$7:$EQ$7,0)),"")=0,"",IFERROR(INDEX('CFBG New Line Form'!$G$9:$EQ$105,MATCH(B30,'CFBG New Line Form'!$B$9:$B$105,0),MATCH(VLOOKUP($BK$11,MAPPING!$H$3:$J$131,3,0),'CFBG New Line Form'!$G$7:$EQ$7,0)),""))</f>
        <v/>
      </c>
      <c r="BL30" s="84" t="str">
        <f>IF(IFERROR(INDEX('CFBG New Line Form'!$G$9:$EQ$105,MATCH(B30,'CFBG New Line Form'!$B$9:$B$105,0),MATCH(VLOOKUP($BL$11,MAPPING!$H$3:$J$131,3,0),'CFBG New Line Form'!$G$7:$EQ$7,0)),"")=0,"",IFERROR(INDEX('CFBG New Line Form'!$G$9:$EQ$105,MATCH(B30,'CFBG New Line Form'!$B$9:$B$105,0),MATCH(VLOOKUP($BL$11,MAPPING!$H$3:$J$131,3,0),'CFBG New Line Form'!$G$7:$EQ$7,0)),""))</f>
        <v/>
      </c>
      <c r="BM30" s="84" t="str">
        <f>IF(IFERROR(INDEX('CFBG New Line Form'!$G$9:$EQ$105,MATCH(B30,'CFBG New Line Form'!$B$9:$B$105,0),MATCH(VLOOKUP($BM$11,MAPPING!$H$3:$J$131,3,0),'CFBG New Line Form'!$G$7:$EQ$7,0)),"")=0,"",IFERROR(INDEX('CFBG New Line Form'!$G$9:$EQ$105,MATCH(B30,'CFBG New Line Form'!$B$9:$B$105,0),MATCH(VLOOKUP($BM$11,MAPPING!$H$3:$J$131,3,0),'CFBG New Line Form'!$G$7:$EQ$7,0)),""))</f>
        <v/>
      </c>
      <c r="BN30" s="84" t="str">
        <f>IF(IFERROR(INDEX('CFBG New Line Form'!$G$9:$EQ$105,MATCH(B30,'CFBG New Line Form'!$B$9:$B$105,0),MATCH(VLOOKUP($BN$11,MAPPING!$H$3:$J$131,3,0),'CFBG New Line Form'!$G$7:$EQ$7,0)),"")=0,"",IFERROR(INDEX('CFBG New Line Form'!$G$9:$EQ$105,MATCH(B30,'CFBG New Line Form'!$B$9:$B$105,0),MATCH(VLOOKUP($BN$11,MAPPING!$H$3:$J$131,3,0),'CFBG New Line Form'!$G$7:$EQ$7,0)),""))</f>
        <v/>
      </c>
      <c r="BO30" s="84" t="str">
        <f>IF(IFERROR(INDEX('CFBG New Line Form'!$G$9:$EQ$105,MATCH(B30,'CFBG New Line Form'!$B$9:$B$105,0),MATCH(VLOOKUP($BO$11,MAPPING!$H$3:$J$131,3,0),'CFBG New Line Form'!$G$7:$EQ$7,0)),"")=0,"",IFERROR(INDEX('CFBG New Line Form'!$G$9:$EQ$105,MATCH(B30,'CFBG New Line Form'!$B$9:$B$105,0),MATCH(VLOOKUP($BO$11,MAPPING!$H$3:$J$131,3,0),'CFBG New Line Form'!$G$7:$EQ$7,0)),""))</f>
        <v/>
      </c>
      <c r="BP30" s="84" t="str">
        <f>IF(IFERROR(INDEX('CFBG New Line Form'!$G$9:$EQ$105,MATCH(B30,'CFBG New Line Form'!$B$9:$B$105,0),MATCH(VLOOKUP($BP$11,MAPPING!$H$3:$J$131,3,0),'CFBG New Line Form'!$G$7:$EQ$7,0)),"")=0,"",IFERROR(INDEX('CFBG New Line Form'!$G$9:$EQ$105,MATCH(B30,'CFBG New Line Form'!$B$9:$B$105,0),MATCH(VLOOKUP($BP$11,MAPPING!$H$3:$J$131,3,0),'CFBG New Line Form'!$G$7:$EQ$7,0)),""))</f>
        <v/>
      </c>
      <c r="BQ30" s="84" t="str">
        <f>IF(IFERROR(INDEX('CFBG New Line Form'!$G$9:$EQ$105,MATCH(B30,'CFBG New Line Form'!$B$9:$B$105,0),MATCH(VLOOKUP($BQ$11,MAPPING!$H$3:$J$131,3,0),'CFBG New Line Form'!$G$7:$EQ$7,0)),"")=0,"",IFERROR(INDEX('CFBG New Line Form'!$G$9:$EQ$105,MATCH(B30,'CFBG New Line Form'!$B$9:$B$105,0),MATCH(VLOOKUP($BQ$11,MAPPING!$H$3:$J$131,3,0),'CFBG New Line Form'!$G$7:$EQ$7,0)),""))</f>
        <v/>
      </c>
      <c r="BR30" s="84" t="str">
        <f>IF(IFERROR(INDEX('CFBG New Line Form'!$G$9:$EQ$105,MATCH(B30,'CFBG New Line Form'!$B$9:$B$105,0),MATCH(VLOOKUP($BR$11,MAPPING!$H$3:$J$131,3,0),'CFBG New Line Form'!$G$7:$EQ$7,0)),"")=0,"",IFERROR(INDEX('CFBG New Line Form'!$G$9:$EQ$105,MATCH(B30,'CFBG New Line Form'!$B$9:$B$105,0),MATCH(VLOOKUP($BR$11,MAPPING!$H$3:$J$131,3,0),'CFBG New Line Form'!$G$7:$EQ$7,0)),""))</f>
        <v/>
      </c>
      <c r="BS30" s="84" t="str">
        <f>IF(IFERROR(INDEX('CFBG New Line Form'!$G$9:$EQ$105,MATCH(B30,'CFBG New Line Form'!$B$9:$B$105,0),MATCH(VLOOKUP($BS$11,MAPPING!$H$3:$J$131,3,0),'CFBG New Line Form'!$G$7:$EQ$7,0)),"")=0,"",IFERROR(INDEX('CFBG New Line Form'!$G$9:$EQ$105,MATCH(B30,'CFBG New Line Form'!$B$9:$B$105,0),MATCH(VLOOKUP($BS$11,MAPPING!$H$3:$J$131,3,0),'CFBG New Line Form'!$G$7:$EQ$7,0)),""))</f>
        <v/>
      </c>
      <c r="BT30" s="84" t="str">
        <f>IF(IFERROR(INDEX('CFBG New Line Form'!$G$9:$EQ$105,MATCH(B30,'CFBG New Line Form'!$B$9:$B$105,0),MATCH(VLOOKUP($BT$11,MAPPING!$H$3:$J$131,3,0),'CFBG New Line Form'!$G$7:$EQ$7,0)),"")=0,"",IFERROR(INDEX('CFBG New Line Form'!$G$9:$EQ$105,MATCH(B30,'CFBG New Line Form'!$B$9:$B$105,0),MATCH(VLOOKUP($BT$11,MAPPING!$H$3:$J$131,3,0),'CFBG New Line Form'!$G$7:$EQ$7,0)),""))</f>
        <v/>
      </c>
      <c r="BU30" s="84" t="str">
        <f>IF(IFERROR(INDEX('CFBG New Line Form'!$G$9:$EQ$105,MATCH(B30,'CFBG New Line Form'!$B$9:$B$105,0),MATCH(VLOOKUP($BU$11,MAPPING!$H$3:$J$131,3,0),'CFBG New Line Form'!$G$7:$EQ$7,0)),"")=0,"",IFERROR(INDEX('CFBG New Line Form'!$G$9:$EQ$105,MATCH(B30,'CFBG New Line Form'!$B$9:$B$105,0),MATCH(VLOOKUP($BU$11,MAPPING!$H$3:$J$131,3,0),'CFBG New Line Form'!$G$7:$EQ$7,0)),""))</f>
        <v/>
      </c>
      <c r="BV30" s="84" t="str">
        <f>IF(IFERROR(INDEX('CFBG New Line Form'!$G$9:$EQ$105,MATCH(B30,'CFBG New Line Form'!$B$9:$B$105,0),MATCH(VLOOKUP($BV$11,MAPPING!$H$3:$J$131,3,0),'CFBG New Line Form'!$G$7:$EQ$7,0)),"")=0,"",IFERROR(INDEX('CFBG New Line Form'!$G$9:$EQ$105,MATCH(B30,'CFBG New Line Form'!$B$9:$B$105,0),MATCH(VLOOKUP($BV$11,MAPPING!$H$3:$J$131,3,0),'CFBG New Line Form'!$G$7:$EQ$7,0)),""))</f>
        <v/>
      </c>
      <c r="BW30" s="84" t="str">
        <f>IF(IFERROR(INDEX('CFBG New Line Form'!$G$9:$EQ$105,MATCH(B30,'CFBG New Line Form'!$B$9:$B$105,0),MATCH(VLOOKUP($BW$11,MAPPING!$H$3:$J$131,3,0),'CFBG New Line Form'!$G$7:$EQ$7,0)),"")=0,"",IFERROR(INDEX('CFBG New Line Form'!$G$9:$EQ$105,MATCH(B30,'CFBG New Line Form'!$B$9:$B$105,0),MATCH(VLOOKUP($BW$11,MAPPING!$H$3:$J$131,3,0),'CFBG New Line Form'!$G$7:$EQ$7,0)),""))</f>
        <v/>
      </c>
      <c r="BX30" s="84" t="str">
        <f>IF(IFERROR(INDEX('CFBG New Line Form'!$G$9:$EQ$105,MATCH(B30,'CFBG New Line Form'!$B$9:$B$105,0),MATCH(VLOOKUP($BX$11,MAPPING!$H$3:$J$131,3,0),'CFBG New Line Form'!$G$7:$EQ$7,0)),"")=0,"",IFERROR(INDEX('CFBG New Line Form'!$G$9:$EQ$105,MATCH(B30,'CFBG New Line Form'!$B$9:$B$105,0),MATCH(VLOOKUP($BX$11,MAPPING!$H$3:$J$131,3,0),'CFBG New Line Form'!$G$7:$EQ$7,0)),""))</f>
        <v/>
      </c>
      <c r="BY30" s="84" t="str">
        <f>IF(IFERROR(INDEX('CFBG New Line Form'!$G$9:$EQ$105,MATCH(B30,'CFBG New Line Form'!$B$9:$B$105,0),MATCH(VLOOKUP($BY$11,MAPPING!$H$3:$J$131,3,0),'CFBG New Line Form'!$G$7:$EQ$7,0)),"")=0,"",IFERROR(INDEX('CFBG New Line Form'!$G$9:$EQ$105,MATCH(B30,'CFBG New Line Form'!$B$9:$B$105,0),MATCH(VLOOKUP($BY$11,MAPPING!$H$3:$J$131,3,0),'CFBG New Line Form'!$G$7:$EQ$7,0)),""))</f>
        <v/>
      </c>
      <c r="BZ30" s="84" t="str">
        <f>IF(IFERROR(INDEX('CFBG New Line Form'!$G$9:$EQ$105,MATCH(B30,'CFBG New Line Form'!$B$9:$B$105,0),MATCH(VLOOKUP($BZ$11,MAPPING!$H$3:$J$131,3,0),'CFBG New Line Form'!$G$7:$EQ$7,0)),"")=0,"",IFERROR(INDEX('CFBG New Line Form'!$G$9:$EQ$105,MATCH(B30,'CFBG New Line Form'!$B$9:$B$105,0),MATCH(VLOOKUP($BZ$11,MAPPING!$H$3:$J$131,3,0),'CFBG New Line Form'!$G$7:$EQ$7,0)),""))</f>
        <v/>
      </c>
      <c r="CA30" s="84" t="str">
        <f>IF(IFERROR(INDEX('CFBG New Line Form'!$G$9:$EQ$105,MATCH(B30,'CFBG New Line Form'!$B$9:$B$105,0),MATCH(VLOOKUP($CA$11,MAPPING!$H$3:$J$131,3,0),'CFBG New Line Form'!$G$7:$EQ$7,0)),"")=0,"",IFERROR(INDEX('CFBG New Line Form'!$G$9:$EQ$105,MATCH(B30,'CFBG New Line Form'!$B$9:$B$105,0),MATCH(VLOOKUP($CA$11,MAPPING!$H$3:$J$131,3,0),'CFBG New Line Form'!$G$7:$EQ$7,0)),""))</f>
        <v/>
      </c>
      <c r="CB30" s="84" t="str">
        <f>IF(IFERROR(INDEX('CFBG New Line Form'!$G$9:$EQ$105,MATCH(B30,'CFBG New Line Form'!$B$9:$B$105,0),MATCH(VLOOKUP($CB$11,MAPPING!$H$3:$J$131,3,0),'CFBG New Line Form'!$G$7:$EQ$7,0)),"")=0,"",IFERROR(INDEX('CFBG New Line Form'!$G$9:$EQ$105,MATCH(B30,'CFBG New Line Form'!$B$9:$B$105,0),MATCH(VLOOKUP($CB$11,MAPPING!$H$3:$J$131,3,0),'CFBG New Line Form'!$G$7:$EQ$7,0)),""))</f>
        <v/>
      </c>
      <c r="CC30" s="84" t="str">
        <f>IF(IFERROR(INDEX('CFBG New Line Form'!$G$9:$EQ$105,MATCH(B30,'CFBG New Line Form'!$B$9:$B$105,0),MATCH(VLOOKUP($CC$11,MAPPING!$H$3:$J$131,3,0),'CFBG New Line Form'!$G$7:$EQ$7,0)),"")=0,"",IFERROR(INDEX('CFBG New Line Form'!$G$9:$EQ$105,MATCH(B30,'CFBG New Line Form'!$B$9:$B$105,0),MATCH(VLOOKUP($CC$11,MAPPING!$H$3:$J$131,3,0),'CFBG New Line Form'!$G$7:$EQ$7,0)),""))</f>
        <v/>
      </c>
      <c r="CD30" s="84" t="str">
        <f>IF(IFERROR(INDEX('CFBG New Line Form'!$G$9:$EQ$105,MATCH(B30,'CFBG New Line Form'!$B$9:$B$105,0),MATCH(VLOOKUP($CD$11,MAPPING!$H$3:$J$131,3,0),'CFBG New Line Form'!$G$7:$EQ$7,0)),"")=0,"",IFERROR(INDEX('CFBG New Line Form'!$G$9:$EQ$105,MATCH(B30,'CFBG New Line Form'!$B$9:$B$105,0),MATCH(VLOOKUP($CD$11,MAPPING!$H$3:$J$131,3,0),'CFBG New Line Form'!$G$7:$EQ$7,0)),""))</f>
        <v/>
      </c>
      <c r="CE30" s="84" t="str">
        <f>IF(IFERROR(INDEX('CFBG New Line Form'!$G$9:$EQ$105,MATCH(B30,'CFBG New Line Form'!$B$9:$B$105,0),MATCH(VLOOKUP($CE$11,MAPPING!$H$3:$J$131,3,0),'CFBG New Line Form'!$G$7:$EQ$7,0)),"")=0,"",IFERROR(INDEX('CFBG New Line Form'!$G$9:$EQ$105,MATCH(B30,'CFBG New Line Form'!$B$9:$B$105,0),MATCH(VLOOKUP($CE$11,MAPPING!$H$3:$J$131,3,0),'CFBG New Line Form'!$G$7:$EQ$7,0)),""))</f>
        <v/>
      </c>
      <c r="CF30" s="84" t="str">
        <f>IF(IFERROR(INDEX('CFBG New Line Form'!$G$9:$EQ$105,MATCH(B30,'CFBG New Line Form'!$B$9:$B$105,0),MATCH(VLOOKUP($CF$11,MAPPING!$H$3:$J$131,3,0),'CFBG New Line Form'!$G$7:$EQ$7,0)),"")=0,"",IFERROR(INDEX('CFBG New Line Form'!$G$9:$EQ$105,MATCH(B30,'CFBG New Line Form'!$B$9:$B$105,0),MATCH(VLOOKUP($CF$11,MAPPING!$H$3:$J$131,3,0),'CFBG New Line Form'!$G$7:$EQ$7,0)),""))</f>
        <v/>
      </c>
      <c r="CG30" s="84" t="str">
        <f>IF(IFERROR(INDEX('CFBG New Line Form'!$G$9:$EQ$105,MATCH(B30,'CFBG New Line Form'!$B$9:$B$105,0),MATCH(VLOOKUP($CG$11,MAPPING!$H$3:$J$131,3,0),'CFBG New Line Form'!$G$7:$EQ$7,0)),"")=0,"",IFERROR(INDEX('CFBG New Line Form'!$G$9:$EQ$105,MATCH(B30,'CFBG New Line Form'!$B$9:$B$105,0),MATCH(VLOOKUP($CG$11,MAPPING!$H$3:$J$131,3,0),'CFBG New Line Form'!$G$7:$EQ$7,0)),""))</f>
        <v/>
      </c>
      <c r="CH30" s="84" t="str">
        <f>IF(IFERROR(INDEX('CFBG New Line Form'!$G$9:$EQ$105,MATCH(B30,'CFBG New Line Form'!$B$9:$B$105,0),MATCH(VLOOKUP($CH$11,MAPPING!$H$3:$J$131,3,0),'CFBG New Line Form'!$G$7:$EQ$7,0)),"")=0,"",IFERROR(INDEX('CFBG New Line Form'!$G$9:$EQ$105,MATCH(B30,'CFBG New Line Form'!$B$9:$B$105,0),MATCH(VLOOKUP($CH$11,MAPPING!$H$3:$J$131,3,0),'CFBG New Line Form'!$G$7:$EQ$7,0)),""))</f>
        <v/>
      </c>
      <c r="CI30" s="84" t="str">
        <f>IF(IFERROR(INDEX('CFBG New Line Form'!$G$9:$EQ$105,MATCH(B30,'CFBG New Line Form'!$B$9:$B$105,0),MATCH(VLOOKUP($CI$11,MAPPING!$H$3:$J$131,3,0),'CFBG New Line Form'!$G$7:$EQ$7,0)),"")=0,"",IFERROR(INDEX('CFBG New Line Form'!$G$9:$EQ$105,MATCH(B30,'CFBG New Line Form'!$B$9:$B$105,0),MATCH(VLOOKUP($CI$11,MAPPING!$H$3:$J$131,3,0),'CFBG New Line Form'!$G$7:$EQ$7,0)),""))</f>
        <v/>
      </c>
      <c r="CJ30" s="84" t="str">
        <f>IF(IFERROR(INDEX('CFBG New Line Form'!$G$9:$EQ$105,MATCH(B30,'CFBG New Line Form'!$B$9:$B$105,0),MATCH(VLOOKUP($CJ$11,MAPPING!$H$3:$J$131,3,0),'CFBG New Line Form'!$G$7:$EQ$7,0)),"")=0,"",IFERROR(INDEX('CFBG New Line Form'!$G$9:$EQ$105,MATCH(B30,'CFBG New Line Form'!$B$9:$B$105,0),MATCH(VLOOKUP($CJ$11,MAPPING!$H$3:$J$131,3,0),'CFBG New Line Form'!$G$7:$EQ$7,0)),""))</f>
        <v/>
      </c>
      <c r="CK30" s="84" t="str">
        <f>IF(IFERROR(INDEX('CFBG New Line Form'!$G$9:$EQ$105,MATCH(B30,'CFBG New Line Form'!$B$9:$B$105,0),MATCH(VLOOKUP($CK$11,MAPPING!$H$3:$J$131,3,0),'CFBG New Line Form'!$G$7:$EQ$7,0)),"")=0,"",IFERROR(INDEX('CFBG New Line Form'!$G$9:$EQ$105,MATCH(B30,'CFBG New Line Form'!$B$9:$B$105,0),MATCH(VLOOKUP($CK$11,MAPPING!$H$3:$J$131,3,0),'CFBG New Line Form'!$G$7:$EQ$7,0)),""))</f>
        <v/>
      </c>
      <c r="CL30" s="84" t="str">
        <f>IF(IFERROR(INDEX('CFBG New Line Form'!$G$9:$EQ$105,MATCH(B30,'CFBG New Line Form'!$B$9:$B$105,0),MATCH(VLOOKUP($CL$11,MAPPING!$H$3:$J$131,3,0),'CFBG New Line Form'!$G$7:$EQ$7,0)),"")=0,"",IFERROR(INDEX('CFBG New Line Form'!$G$9:$EQ$105,MATCH(B30,'CFBG New Line Form'!$B$9:$B$105,0),MATCH(VLOOKUP($CL$11,MAPPING!$H$3:$J$131,3,0),'CFBG New Line Form'!$G$7:$EQ$7,0)),""))</f>
        <v/>
      </c>
      <c r="CM30" s="84" t="str">
        <f>IF(IFERROR(INDEX('CFBG New Line Form'!$G$9:$EQ$105,MATCH(B30,'CFBG New Line Form'!$B$9:$B$105,0),MATCH(VLOOKUP($CM$11,MAPPING!$H$3:$J$131,3,0),'CFBG New Line Form'!$G$7:$EQ$7,0)),"")=0,"",IFERROR(INDEX('CFBG New Line Form'!$G$9:$EQ$105,MATCH(B30,'CFBG New Line Form'!$B$9:$B$105,0),MATCH(VLOOKUP($CM$11,MAPPING!$H$3:$J$131,3,0),'CFBG New Line Form'!$G$7:$EQ$7,0)),""))</f>
        <v/>
      </c>
      <c r="CN30" s="84" t="str">
        <f>IF(IFERROR(INDEX('CFBG New Line Form'!$G$9:$EQ$105,MATCH(B30,'CFBG New Line Form'!$B$9:$B$105,0),MATCH(VLOOKUP($CN$11,MAPPING!$H$3:$J$131,3,0),'CFBG New Line Form'!$G$7:$EQ$7,0)),"")=0,"",IFERROR(INDEX('CFBG New Line Form'!$G$9:$EQ$105,MATCH(B30,'CFBG New Line Form'!$B$9:$B$105,0),MATCH(VLOOKUP($CN$11,MAPPING!$H$3:$J$131,3,0),'CFBG New Line Form'!$G$7:$EQ$7,0)),""))</f>
        <v/>
      </c>
      <c r="CO30" s="84" t="str">
        <f>IF(IFERROR(INDEX('CFBG New Line Form'!$G$9:$EQ$105,MATCH(B30,'CFBG New Line Form'!$B$9:$B$105,0),MATCH(VLOOKUP($CO$11,MAPPING!$H$3:$J$131,3,0),'CFBG New Line Form'!$G$7:$EQ$7,0)),"")=0,"",IFERROR(INDEX('CFBG New Line Form'!$G$9:$EQ$105,MATCH(B30,'CFBG New Line Form'!$B$9:$B$105,0),MATCH(VLOOKUP($CO$11,MAPPING!$H$3:$J$131,3,0),'CFBG New Line Form'!$G$7:$EQ$7,0)),""))</f>
        <v/>
      </c>
      <c r="CP30" s="84" t="str">
        <f>IF(IFERROR(INDEX('CFBG New Line Form'!$G$9:$EQ$105,MATCH(B30,'CFBG New Line Form'!$B$9:$B$105,0),MATCH(VLOOKUP($CP$11,MAPPING!$H$3:$J$131,3,0),'CFBG New Line Form'!$G$7:$EQ$7,0)),"")=0,"",IFERROR(INDEX('CFBG New Line Form'!$G$9:$EQ$105,MATCH(B30,'CFBG New Line Form'!$B$9:$B$105,0),MATCH(VLOOKUP($CP$11,MAPPING!$H$3:$J$131,3,0),'CFBG New Line Form'!$G$7:$EQ$7,0)),""))</f>
        <v/>
      </c>
      <c r="CQ30" s="84" t="str">
        <f>IF(IFERROR(INDEX('CFBG New Line Form'!$G$9:$EQ$105,MATCH(B30,'CFBG New Line Form'!$B$9:$B$105,0),MATCH(VLOOKUP($CQ$11,MAPPING!$H$3:$J$131,3,0),'CFBG New Line Form'!$G$7:$EQ$7,0)),"")=0,"",IFERROR(INDEX('CFBG New Line Form'!$G$9:$EQ$105,MATCH(B30,'CFBG New Line Form'!$B$9:$B$105,0),MATCH(VLOOKUP($CQ$11,MAPPING!$H$3:$J$131,3,0),'CFBG New Line Form'!$G$7:$EQ$7,0)),""))</f>
        <v/>
      </c>
      <c r="CR30" s="84"/>
      <c r="CS30" s="84"/>
      <c r="CT30" s="84"/>
    </row>
    <row r="31" spans="1:98" s="55" customFormat="1">
      <c r="A31" s="84" t="str">
        <f>IF(
IFERROR(INDEX('CFBG New Line Form'!$G$9:$EQ$105,MATCH(B31,'CFBG New Line Form'!$B$9:$B$105,0),MATCH(VLOOKUP($A$11,MAPPING!$H$3:$J$131,3,0),'CFBG New Line Form'!$G$7:$EQ$7,0)),"")=0,"", IFERROR(INDEX('CFBG New Line Form'!$G$9:$EQ$105,MATCH(B31,'CFBG New Line Form'!$B$9:$B$105,0),MATCH(VLOOKUP($A$11,MAPPING!$H$3:$J$131,3,0),'CFBG New Line Form'!$G$7:$EQ$7,0)),""))</f>
        <v/>
      </c>
      <c r="B31" s="84"/>
      <c r="C31" s="84" t="str">
        <f>IF(
IFERROR(INDEX('CFBG New Line Form'!$G$9:$EQ$105,MATCH(B31,'CFBG New Line Form'!$B$9:$B$105,0),MATCH(VLOOKUP($C$11,MAPPING!$H$3:$J$131,3,0),'CFBG New Line Form'!$G$7:$EQ$7,0)),"")=0,"", IFERROR(INDEX('CFBG New Line Form'!$G$9:$EQ$105,MATCH(B31,'CFBG New Line Form'!$B$9:$B$105,0),MATCH(VLOOKUP($C$11,MAPPING!$H$3:$J$131,3,0),'CFBG New Line Form'!$G$7:$EQ$7,0)),""))</f>
        <v/>
      </c>
      <c r="D31" s="84" t="str">
        <f>IF(
IFERROR(INDEX('CFBG New Line Form'!$G$9:$EQ$105,MATCH(B31,'CFBG New Line Form'!$B$9:$B$105,0),MATCH(VLOOKUP($D$11,MAPPING!$H$3:$J$131,3,0),'CFBG New Line Form'!$G$7:$EQ$7,0)),"")=0,"", IFERROR(INDEX('CFBG New Line Form'!$G$9:$EQ$105,MATCH(B31,'CFBG New Line Form'!$B$9:$B$105,0),MATCH(VLOOKUP($D$11,MAPPING!$H$3:$J$131,3,0),'CFBG New Line Form'!$G$7:$EQ$7,0)),""))</f>
        <v/>
      </c>
      <c r="E31" s="84" t="str">
        <f>IF(IFERROR(INDEX('CFBG New Line Form'!$G$9:$EQ$105,MATCH(B31,'CFBG New Line Form'!$B$9:$B$105,0),MATCH(VLOOKUP($E$11,MAPPING!$H$3:$J$131,3,0),'CFBG New Line Form'!$G$7:$EQ$7,0)),"")=0,"",IFERROR(INDEX('CFBG New Line Form'!$G$9:$EQ$105,MATCH(B31,'CFBG New Line Form'!$B$9:$B$105,0),MATCH(VLOOKUP($E$11,MAPPING!$H$3:$J$131,3,0),'CFBG New Line Form'!$G$7:$EQ$7,0)),""))</f>
        <v/>
      </c>
      <c r="F31" s="84" t="str">
        <f>IF(IFERROR(INDEX('CFBG New Line Form'!$G$9:$EQ$105,MATCH(B31,'CFBG New Line Form'!$B$9:$B$105,0),MATCH(VLOOKUP($F$11,MAPPING!$H$3:$J$131,3,0),'CFBG New Line Form'!$G$7:$EQ$7,0)),"")=0,"",IFERROR(INDEX('CFBG New Line Form'!$G$9:$EQ$105,MATCH(B31,'CFBG New Line Form'!$B$9:$B$105,0),MATCH(VLOOKUP($F$11,MAPPING!$H$3:$J$131,3,0),'CFBG New Line Form'!$G$7:$EQ$7,0)),""))</f>
        <v/>
      </c>
      <c r="G31" s="130" t="str">
        <f>IF(IFERROR(INDEX('CFBG New Line Form'!$G$9:$EQ$105,MATCH(B31,'CFBG New Line Form'!$B$9:$B$105,0),MATCH(VLOOKUP($G$11,MAPPING!$H$3:$J$131,3,0),'CFBG New Line Form'!$G$7:$EQ$7,0)),"")=0,"",IFERROR(INDEX('CFBG New Line Form'!$G$9:$EQ$105,MATCH(B31,'CFBG New Line Form'!$B$9:$B$105,0),MATCH(VLOOKUP($G$11,MAPPING!$H$3:$J$131,3,0),'CFBG New Line Form'!$G$7:$EQ$7,0)),""))</f>
        <v/>
      </c>
      <c r="H31" s="160" t="str">
        <f>IF(IFERROR(INDEX('CFBG New Line Form'!$G$9:$EQ$105,MATCH(B31,'CFBG New Line Form'!$B$9:$B$105,0),MATCH(VLOOKUP($H$11,MAPPING!$H$3:$J$131,3,0),'CFBG New Line Form'!$G$7:$EQ$7,0)),"")=0,"",IFERROR(INDEX('CFBG New Line Form'!$G$9:$EQ$105,MATCH(B31,'CFBG New Line Form'!$B$9:$B$105,0),MATCH(VLOOKUP($H$11,MAPPING!$H$3:$J$131,3,0),'CFBG New Line Form'!$G$7:$EQ$7,0)),""))</f>
        <v/>
      </c>
      <c r="I31" s="161" t="str">
        <f>IF(IFERROR(INDEX('CFBG New Line Form'!$G$9:$EQ$105,MATCH(B31,'CFBG New Line Form'!$B$9:$B$105,0),MATCH(VLOOKUP($I$11,MAPPING!$H$3:$J$131,3,0),'CFBG New Line Form'!$G$7:$EQ$7,0)),"")=0,"",IFERROR(INDEX('CFBG New Line Form'!$G$9:$EQ$105,MATCH(B31,'CFBG New Line Form'!$B$9:$B$105,0),MATCH(VLOOKUP($I$11,MAPPING!$H$3:$J$131,3,0),'CFBG New Line Form'!$G$7:$EQ$7,0)),""))</f>
        <v/>
      </c>
      <c r="J31" s="84" t="str">
        <f>IF(IFERROR(INDEX('CFBG New Line Form'!$G$9:$EQ$105,MATCH(B31,'CFBG New Line Form'!$B$9:$B$105,0),MATCH(VLOOKUP($J$11,MAPPING!$H$3:$J$131,3,0),'CFBG New Line Form'!$G$7:$EQ$7,0)),"")=0,"",IFERROR(INDEX('CFBG New Line Form'!$G$9:$EQ$105,MATCH(B31,'CFBG New Line Form'!$B$9:$B$105,0),MATCH(VLOOKUP($J$11,MAPPING!$H$3:$J$131,3,0),'CFBG New Line Form'!$G$7:$EQ$7,0)),""))</f>
        <v/>
      </c>
      <c r="K31" s="84" t="e">
        <v>#N/A</v>
      </c>
      <c r="L31" s="84" t="e">
        <v>#N/A</v>
      </c>
      <c r="M31" s="84" t="e">
        <v>#N/A</v>
      </c>
      <c r="N31" s="84" t="e">
        <v>#N/A</v>
      </c>
      <c r="O31" s="84" t="e">
        <v>#N/A</v>
      </c>
      <c r="P31" s="84" t="e">
        <v>#N/A</v>
      </c>
      <c r="Q31" s="84" t="e">
        <v>#N/A</v>
      </c>
      <c r="R31" s="162" t="str">
        <f>IF(IFERROR(INDEX('CFBG New Line Form'!$G$9:$EQ$105,MATCH(B31,'CFBG New Line Form'!$B$9:$B$105,0),MATCH(VLOOKUP($R$11,MAPPING!$H$3:$J$131,3,0),'CFBG New Line Form'!$G$7:$EQ$7,0)),"")=0,"",IFERROR(INDEX('CFBG New Line Form'!$G$9:$EQ$105,MATCH(B31,'CFBG New Line Form'!$B$9:$B$105,0),MATCH(VLOOKUP($R$11,MAPPING!$H$3:$J$131,3,0),'CFBG New Line Form'!$G$7:$EQ$7,0)),""))</f>
        <v/>
      </c>
      <c r="S31" s="84" t="str">
        <f>IF(IFERROR(INDEX('CFBG New Line Form'!$G$9:$EQ$105,MATCH(B31,'CFBG New Line Form'!$B$9:$B$105,0),MATCH(VLOOKUP($S$11,MAPPING!$H$3:$J$131,3,0),'CFBG New Line Form'!$G$7:$EQ$7,0)),"")=0,"",IFERROR(INDEX('CFBG New Line Form'!$G$9:$EQ$105,MATCH(B31,'CFBG New Line Form'!$B$9:$B$105,0),MATCH(VLOOKUP($S$11,MAPPING!$H$3:$J$131,3,0),'CFBG New Line Form'!$G$7:$EQ$7,0)),""))</f>
        <v/>
      </c>
      <c r="T31" s="84" t="e">
        <v>#N/A</v>
      </c>
      <c r="U31" s="84" t="e">
        <v>#N/A</v>
      </c>
      <c r="V31" s="84" t="e">
        <v>#N/A</v>
      </c>
      <c r="W31" s="84" t="e">
        <v>#N/A</v>
      </c>
      <c r="X31" s="84" t="e">
        <v>#N/A</v>
      </c>
      <c r="Y31" s="84" t="e">
        <v>#N/A</v>
      </c>
      <c r="Z31" s="84" t="e">
        <v>#N/A</v>
      </c>
      <c r="AA31" s="84" t="e">
        <v>#N/A</v>
      </c>
      <c r="AB31" s="84" t="e">
        <v>#N/A</v>
      </c>
      <c r="AC31" s="84" t="e">
        <v>#N/A</v>
      </c>
      <c r="AD31" s="84" t="e">
        <v>#N/A</v>
      </c>
      <c r="AE31" s="160" t="str">
        <f>IF(IFERROR(INDEX('CFBG New Line Form'!$G$9:$EQ$105,MATCH(B31,'CFBG New Line Form'!$B$9:$B$105,0),MATCH(VLOOKUP($AE$11,MAPPING!$H$3:$J$131,3,0),'CFBG New Line Form'!$G$7:$EQ$7,0)),"")=0,"",IFERROR(INDEX('CFBG New Line Form'!$G$9:$EQ$105,MATCH(B31,'CFBG New Line Form'!$B$9:$B$105,0),MATCH(VLOOKUP($AE$11,MAPPING!$H$3:$J$131,3,0),'CFBG New Line Form'!$G$7:$EQ$7,0)),""))</f>
        <v/>
      </c>
      <c r="AF31" s="84" t="e">
        <v>#N/A</v>
      </c>
      <c r="AG31" s="84" t="e">
        <v>#N/A</v>
      </c>
      <c r="AH31" s="84" t="str">
        <f>IF(IFERROR(INDEX('CFBG New Line Form'!$G$9:$EQ$105,MATCH(B31,'CFBG New Line Form'!$B$9:$B$105,0),MATCH(VLOOKUP($AH$11,MAPPING!$H$3:$J$131,3,0),'CFBG New Line Form'!$G$7:$EQ$7,0)),"")=0,"",IFERROR(INDEX('CFBG New Line Form'!$G$9:$EQ$105,MATCH(B31,'CFBG New Line Form'!$B$9:$B$105,0),MATCH(VLOOKUP($AH$11,MAPPING!$H$3:$J$131,3,0),'CFBG New Line Form'!$G$7:$EQ$7,0)),""))</f>
        <v/>
      </c>
      <c r="AI31" s="84" t="str">
        <f>IF(IFERROR(INDEX('CFBG New Line Form'!$G$9:$EQ$105,MATCH(B31,'CFBG New Line Form'!$B$9:$B$105,0),MATCH(VLOOKUP($AI$11,MAPPING!$H$3:$J$131,3,0),'CFBG New Line Form'!$G$7:$EQ$7,0)),"")=0,"",IFERROR(INDEX('CFBG New Line Form'!$G$9:$EQ$105,MATCH(B31,'CFBG New Line Form'!$B$9:$B$105,0),MATCH(VLOOKUP($AI$11,MAPPING!$H$3:$J$131,3,0),'CFBG New Line Form'!$G$7:$EQ$7,0)),""))</f>
        <v/>
      </c>
      <c r="AJ31" s="84" t="str">
        <f>IF(IFERROR(INDEX('CFBG New Line Form'!$G$9:$EQ$105,MATCH(B31,'CFBG New Line Form'!$B$9:$B$105,0),MATCH(VLOOKUP($AJ$11,MAPPING!$H$3:$J$131,3,0),'CFBG New Line Form'!$G$7:$EQ$7,0)),"")=0,"",IFERROR(INDEX('CFBG New Line Form'!$G$9:$EQ$105,MATCH(B31,'CFBG New Line Form'!$B$9:$B$105,0),MATCH(VLOOKUP($AJ$11,MAPPING!$H$3:$J$131,3,0),'CFBG New Line Form'!$G$7:$EQ$7,0)),""))</f>
        <v/>
      </c>
      <c r="AK31" s="84" t="str">
        <f>IF(IFERROR(INDEX('CFBG New Line Form'!$G$9:$EQ$105,MATCH(B31,'CFBG New Line Form'!$B$9:$B$105,0),MATCH(VLOOKUP($AK$11,MAPPING!$H$3:$J$131,3,0),'CFBG New Line Form'!$G$7:$EQ$7,0)),"")=0,"",IFERROR(INDEX('CFBG New Line Form'!$G$9:$EQ$105,MATCH(B31,'CFBG New Line Form'!$B$9:$B$105,0),MATCH(VLOOKUP($AK$11,MAPPING!$H$3:$J$131,3,0),'CFBG New Line Form'!$G$7:$EQ$7,0)),""))</f>
        <v/>
      </c>
      <c r="AL31" s="84" t="str">
        <f>IF(IFERROR(INDEX('CFBG New Line Form'!$G$9:$EQ$105,MATCH(B31,'CFBG New Line Form'!$B$9:$B$105,0),MATCH(VLOOKUP($AL$11,MAPPING!$H$3:$J$131,3,0),'CFBG New Line Form'!$G$7:$EQ$7,0)),"")=0,"",IFERROR(INDEX('CFBG New Line Form'!$G$9:$EQ$105,MATCH(B31,'CFBG New Line Form'!$B$9:$B$105,0),MATCH(VLOOKUP($AL$11,MAPPING!$H$3:$J$131,3,0),'CFBG New Line Form'!$G$7:$EQ$7,0)),""))</f>
        <v/>
      </c>
      <c r="AM31" s="84" t="str">
        <f>IF(IFERROR(INDEX('CFBG New Line Form'!$G$9:$EQ$105,MATCH(B31,'CFBG New Line Form'!$B$9:$B$105,0),MATCH(VLOOKUP($AM$11,MAPPING!$H$3:$J$131,3,0),'CFBG New Line Form'!$G$7:$EQ$7,0)),"")=0,"",IFERROR(INDEX('CFBG New Line Form'!$G$9:$EQ$105,MATCH(B31,'CFBG New Line Form'!$B$9:$B$105,0),MATCH(VLOOKUP($AM$11,MAPPING!$H$3:$J$131,3,0),'CFBG New Line Form'!$G$7:$EQ$7,0)),""))</f>
        <v/>
      </c>
      <c r="AN31" s="84" t="str">
        <f>IF(IFERROR(INDEX('CFBG New Line Form'!$G$9:$EQ$105,MATCH(B31,'CFBG New Line Form'!$B$9:$B$105,0),MATCH(VLOOKUP($AN$11,MAPPING!$H$3:$J$131,3,0),'CFBG New Line Form'!$G$7:$EQ$7,0)),"")=0,"",IFERROR(INDEX('CFBG New Line Form'!$G$9:$EQ$105,MATCH(B31,'CFBG New Line Form'!$B$9:$B$105,0),MATCH(VLOOKUP($AN$11,MAPPING!$H$3:$J$131,3,0),'CFBG New Line Form'!$G$7:$EQ$7,0)),""))</f>
        <v/>
      </c>
      <c r="AO31" s="84" t="str">
        <f>IF(IFERROR(INDEX('CFBG New Line Form'!$G$9:$EQ$105,MATCH(B31,'CFBG New Line Form'!$B$9:$B$105,0),MATCH(VLOOKUP($AO$11,MAPPING!$H$3:$J$131,3,0),'CFBG New Line Form'!$G$7:$EQ$7,0)),"")=0,"",IFERROR(INDEX('CFBG New Line Form'!$G$9:$EQ$105,MATCH(B31,'CFBG New Line Form'!$B$9:$B$105,0),MATCH(VLOOKUP($AO$11,MAPPING!$H$3:$J$131,3,0),'CFBG New Line Form'!$G$7:$EQ$7,0)),""))</f>
        <v/>
      </c>
      <c r="AP31" s="84" t="str">
        <f>IF(IFERROR(INDEX('CFBG New Line Form'!$G$9:$EQ$105,MATCH(B31,'CFBG New Line Form'!$B$9:$B$105,0),MATCH(VLOOKUP($AP$11,MAPPING!$H$3:$J$131,3,0),'CFBG New Line Form'!$G$7:$EQ$7,0)),"")=0,"",IFERROR(INDEX('CFBG New Line Form'!$G$9:$EQ$105,MATCH(B31,'CFBG New Line Form'!$B$9:$B$105,0),MATCH(VLOOKUP($AP$11,MAPPING!$H$3:$J$131,3,0),'CFBG New Line Form'!$G$7:$EQ$7,0)),""))</f>
        <v/>
      </c>
      <c r="AQ31" s="84" t="str">
        <f>IF(IFERROR(INDEX('CFBG New Line Form'!$G$9:$EQ$105,MATCH(B31,'CFBG New Line Form'!$B$9:$B$105,0),MATCH(VLOOKUP($AQ$11,MAPPING!$H$3:$J$131,3,0),'CFBG New Line Form'!$G$7:$EQ$7,0)),"")=0,"",IFERROR(INDEX('CFBG New Line Form'!$G$9:$EQ$105,MATCH(B31,'CFBG New Line Form'!$B$9:$B$105,0),MATCH(VLOOKUP($AQ$11,MAPPING!$H$3:$J$131,3,0),'CFBG New Line Form'!$G$7:$EQ$7,0)),""))</f>
        <v/>
      </c>
      <c r="AR31" s="84" t="str">
        <f>IF(IFERROR(INDEX('CFBG New Line Form'!$G$9:$EQ$105,MATCH(B31,'CFBG New Line Form'!$B$9:$B$105,0),MATCH(VLOOKUP($AR$11,MAPPING!$H$3:$J$131,3,0),'CFBG New Line Form'!$G$7:$EQ$7,0)),"")=0,"",IFERROR(INDEX('CFBG New Line Form'!$G$9:$EQ$105,MATCH(B31,'CFBG New Line Form'!$B$9:$B$105,0),MATCH(VLOOKUP($AR$11,MAPPING!$H$3:$J$131,3,0),'CFBG New Line Form'!$G$7:$EQ$7,0)),""))</f>
        <v/>
      </c>
      <c r="AS31" s="84" t="str">
        <f>IF(IFERROR(INDEX('CFBG New Line Form'!$G$9:$EQ$105,MATCH(B31,'CFBG New Line Form'!$B$9:$B$105,0),MATCH(VLOOKUP($AS$11,MAPPING!$H$3:$J$131,3,0),'CFBG New Line Form'!$G$7:$EQ$7,0)),"")=0,"",IFERROR(INDEX('CFBG New Line Form'!$G$9:$EQ$105,MATCH(B31,'CFBG New Line Form'!$B$9:$B$105,0),MATCH(VLOOKUP($AS$11,MAPPING!$H$3:$J$131,3,0),'CFBG New Line Form'!$G$7:$EQ$7,0)),""))</f>
        <v/>
      </c>
      <c r="AT31" s="84" t="str">
        <f>IF(IFERROR(INDEX('CFBG New Line Form'!$G$9:$EQ$105,MATCH(B31,'CFBG New Line Form'!$B$9:$B$105,0),MATCH(VLOOKUP($AT$11,MAPPING!$H$3:$J$131,3,0),'CFBG New Line Form'!$G$7:$EQ$7,0)),"")=0,"",IFERROR(INDEX('CFBG New Line Form'!$G$9:$EQ$105,MATCH(B31,'CFBG New Line Form'!$B$9:$B$105,0),MATCH(VLOOKUP($AT$11,MAPPING!$H$3:$J$131,3,0),'CFBG New Line Form'!$G$7:$EQ$7,0)),""))</f>
        <v/>
      </c>
      <c r="AU31" s="84" t="str">
        <f>IF(IFERROR(INDEX('CFBG New Line Form'!$G$9:$EQ$105,MATCH(B31,'CFBG New Line Form'!$B$9:$B$105,0),MATCH(VLOOKUP($AU$11,MAPPING!$H$3:$J$131,3,0),'CFBG New Line Form'!$G$7:$EQ$7,0)),"")=0,"",IFERROR(INDEX('CFBG New Line Form'!$G$9:$EQ$105,MATCH(B31,'CFBG New Line Form'!$B$9:$B$105,0),MATCH(VLOOKUP($AU$11,MAPPING!$H$3:$J$131,3,0),'CFBG New Line Form'!$G$7:$EQ$7,0)),""))</f>
        <v/>
      </c>
      <c r="AV31" s="84" t="str">
        <f>IF(IFERROR(INDEX('CFBG New Line Form'!$G$9:$EQ$105,MATCH(B31,'CFBG New Line Form'!$B$9:$B$105,0),MATCH(VLOOKUP($AV$11,MAPPING!$H$3:$J$131,3,0),'CFBG New Line Form'!$G$7:$EQ$7,0)),"")=0,"",IFERROR(INDEX('CFBG New Line Form'!$G$9:$EQ$105,MATCH(B31,'CFBG New Line Form'!$B$9:$B$105,0),MATCH(VLOOKUP($AV$11,MAPPING!$H$3:$J$131,3,0),'CFBG New Line Form'!$G$7:$EQ$7,0)),""))</f>
        <v/>
      </c>
      <c r="AW31" s="84" t="str">
        <f>IF(IFERROR(INDEX('CFBG New Line Form'!$G$9:$EQ$105,MATCH(B31,'CFBG New Line Form'!$B$9:$B$105,0),MATCH(VLOOKUP($AW$11,MAPPING!$H$3:$J$131,3,0),'CFBG New Line Form'!$G$7:$EQ$7,0)),"")=0,"",IFERROR(INDEX('CFBG New Line Form'!$G$9:$EQ$105,MATCH(B31,'CFBG New Line Form'!$B$9:$B$105,0),MATCH(VLOOKUP($AW$11,MAPPING!$H$3:$J$131,3,0),'CFBG New Line Form'!$G$7:$EQ$7,0)),""))</f>
        <v/>
      </c>
      <c r="AX31" s="84" t="str">
        <f>IF(IFERROR(INDEX('CFBG New Line Form'!$G$9:$EQ$105,MATCH(B31,'CFBG New Line Form'!$B$9:$B$105,0),MATCH(VLOOKUP($AX$11,MAPPING!$H$3:$J$131,3,0),'CFBG New Line Form'!$G$7:$EQ$7,0)),"")=0,"",IFERROR(INDEX('CFBG New Line Form'!$G$9:$EQ$105,MATCH(B31,'CFBG New Line Form'!$B$9:$B$105,0),MATCH(VLOOKUP($AX$11,MAPPING!$H$3:$J$131,3,0),'CFBG New Line Form'!$G$7:$EQ$7,0)),""))</f>
        <v/>
      </c>
      <c r="AY31" s="84" t="str">
        <f>IF(IFERROR(INDEX('CFBG New Line Form'!$G$9:$EQ$105,MATCH(B31,'CFBG New Line Form'!$B$9:$B$105,0),MATCH(VLOOKUP($AY$11,MAPPING!$H$3:$J$131,3,0),'CFBG New Line Form'!$G$7:$EQ$7,0)),"")=0,"",IFERROR(INDEX('CFBG New Line Form'!$G$9:$EQ$105,MATCH(B31,'CFBG New Line Form'!$B$9:$B$105,0),MATCH(VLOOKUP($AY$11,MAPPING!$H$3:$J$131,3,0),'CFBG New Line Form'!$G$7:$EQ$7,0)),""))</f>
        <v/>
      </c>
      <c r="AZ31" s="84" t="str">
        <f>IF(IFERROR(INDEX('CFBG New Line Form'!$G$9:$EQ$105,MATCH(B31,'CFBG New Line Form'!$B$9:$B$105,0),MATCH(VLOOKUP($AZ$11,MAPPING!$H$3:$J$131,3,0),'CFBG New Line Form'!$G$7:$EQ$7,0)),"")=0,"",IFERROR(INDEX('CFBG New Line Form'!$G$9:$EQ$105,MATCH(B31,'CFBG New Line Form'!$B$9:$B$105,0),MATCH(VLOOKUP($AZ$11,MAPPING!$H$3:$J$131,3,0),'CFBG New Line Form'!$G$7:$EQ$7,0)),""))</f>
        <v/>
      </c>
      <c r="BA31" s="84" t="str">
        <f>IF(IFERROR(INDEX('CFBG New Line Form'!$G$9:$EQ$105,MATCH(B31,'CFBG New Line Form'!$B$9:$B$105,0),MATCH(VLOOKUP($BA$11,MAPPING!$H$3:$J$131,3,0),'CFBG New Line Form'!$G$7:$EQ$7,0)),"")=0,"",IFERROR(INDEX('CFBG New Line Form'!$G$9:$EQ$105,MATCH(B31,'CFBG New Line Form'!$B$9:$B$105,0),MATCH(VLOOKUP($BA$11,MAPPING!$H$3:$J$131,3,0),'CFBG New Line Form'!$G$7:$EQ$7,0)),""))</f>
        <v/>
      </c>
      <c r="BB31" s="84" t="str">
        <f>IF(IFERROR(INDEX('CFBG New Line Form'!$G$9:$EQ$105,MATCH(B31,'CFBG New Line Form'!$B$9:$B$105,0),MATCH(VLOOKUP($BB$11,MAPPING!$H$3:$J$131,3,0),'CFBG New Line Form'!$G$7:$EQ$7,0)),"")=0,"",IFERROR(INDEX('CFBG New Line Form'!$G$9:$EQ$105,MATCH(B31,'CFBG New Line Form'!$B$9:$B$105,0),MATCH(VLOOKUP($BB$11,MAPPING!$H$3:$J$131,3,0),'CFBG New Line Form'!$G$7:$EQ$7,0)),""))</f>
        <v/>
      </c>
      <c r="BC31" s="84" t="str">
        <f>IF(IFERROR(INDEX('CFBG New Line Form'!$G$9:$EQ$105,MATCH(B31,'CFBG New Line Form'!$B$9:$B$105,0),MATCH(VLOOKUP($BC$11,MAPPING!$H$3:$J$131,3,0),'CFBG New Line Form'!$G$7:$EQ$7,0)),"")=0,"",IFERROR(INDEX('CFBG New Line Form'!$G$9:$EQ$105,MATCH(B31,'CFBG New Line Form'!$B$9:$B$105,0),MATCH(VLOOKUP($BC$11,MAPPING!$H$3:$J$131,3,0),'CFBG New Line Form'!$G$7:$EQ$7,0)),""))</f>
        <v/>
      </c>
      <c r="BD31" s="84" t="str">
        <f>IF(IFERROR(INDEX('CFBG New Line Form'!$G$9:$EQ$105,MATCH(B31,'CFBG New Line Form'!$B$9:$B$105,0),MATCH(VLOOKUP($BD$11,MAPPING!$H$3:$J$131,3,0),'CFBG New Line Form'!$G$7:$EQ$7,0)),"")=0,"",IFERROR(INDEX('CFBG New Line Form'!$G$9:$EQ$105,MATCH(B31,'CFBG New Line Form'!$B$9:$B$105,0),MATCH(VLOOKUP($BD$11,MAPPING!$H$3:$J$131,3,0),'CFBG New Line Form'!$G$7:$EQ$7,0)),""))</f>
        <v/>
      </c>
      <c r="BE31" s="84" t="str">
        <f>IF(IFERROR(INDEX('CFBG New Line Form'!$G$9:$EQ$105,MATCH(B31,'CFBG New Line Form'!$B$9:$B$105,0),MATCH(VLOOKUP($BE$11,MAPPING!$H$3:$J$131,3,0),'CFBG New Line Form'!$G$7:$EQ$7,0)),"")=0,"",IFERROR(INDEX('CFBG New Line Form'!$G$9:$EQ$105,MATCH(B31,'CFBG New Line Form'!$B$9:$B$105,0),MATCH(VLOOKUP($BE$11,MAPPING!$H$3:$J$131,3,0),'CFBG New Line Form'!$G$7:$EQ$7,0)),""))</f>
        <v/>
      </c>
      <c r="BF31" s="84" t="str">
        <f>IF(IFERROR(INDEX('CFBG New Line Form'!$G$9:$EQ$105,MATCH(B31,'CFBG New Line Form'!$B$9:$B$105,0),MATCH(VLOOKUP($BE$11,MAPPING!$H$3:$J$131,3,0),'CFBG New Line Form'!$G$7:$EQ$7,0)),"")=0,"",IFERROR(INDEX('CFBG New Line Form'!$G$9:$EQ$105,MATCH(B31,'CFBG New Line Form'!$B$9:$B$105,0),MATCH(VLOOKUP($BE$11,MAPPING!$H$3:$J$131,3,0),'CFBG New Line Form'!$G$7:$EQ$7,0)),""))</f>
        <v/>
      </c>
      <c r="BG31" s="84" t="str">
        <f>IF(IFERROR(INDEX('CFBG New Line Form'!$G$9:$EQ$105,MATCH(B31,'CFBG New Line Form'!$B$9:$B$105,0),MATCH(VLOOKUP($BG$11,MAPPING!$H$3:$J$131,3,0),'CFBG New Line Form'!$G$7:$EQ$7,0)),"")=0,"",IFERROR(INDEX('CFBG New Line Form'!$G$9:$EQ$105,MATCH(B31,'CFBG New Line Form'!$B$9:$B$105,0),MATCH(VLOOKUP($BG$11,MAPPING!$H$3:$J$131,3,0),'CFBG New Line Form'!$G$7:$EQ$7,0)),""))</f>
        <v/>
      </c>
      <c r="BH31" s="84" t="str">
        <f>IF(IFERROR(INDEX('CFBG New Line Form'!$G$9:$EQ$105,MATCH(B31,'CFBG New Line Form'!$B$9:$B$105,0),MATCH(VLOOKUP($BH$11,MAPPING!$H$3:$J$131,3,0),'CFBG New Line Form'!$G$7:$EQ$7,0)),"")=0,"",IFERROR(INDEX('CFBG New Line Form'!$G$9:$EQ$105,MATCH(B31,'CFBG New Line Form'!$B$9:$B$105,0),MATCH(VLOOKUP($BH$11,MAPPING!$H$3:$J$131,3,0),'CFBG New Line Form'!$G$7:$EQ$7,0)),""))</f>
        <v/>
      </c>
      <c r="BI31" s="84" t="str">
        <f>IF(IFERROR(INDEX('CFBG New Line Form'!$G$9:$EQ$105,MATCH(B31,'CFBG New Line Form'!$B$9:$B$105,0),MATCH(VLOOKUP($BI$11,MAPPING!$H$3:$J$131,3,0),'CFBG New Line Form'!$G$7:$EQ$7,0)),"")=0,"",IFERROR(INDEX('CFBG New Line Form'!$G$9:$EQ$105,MATCH(B31,'CFBG New Line Form'!$B$9:$B$105,0),MATCH(VLOOKUP($BI$11,MAPPING!$H$3:$J$131,3,0),'CFBG New Line Form'!$G$7:$EQ$7,0)),""))</f>
        <v/>
      </c>
      <c r="BJ31" s="84" t="str">
        <f>IF(IFERROR(INDEX('CFBG New Line Form'!$G$9:$EQ$105,MATCH(B31,'CFBG New Line Form'!$B$9:$B$105,0),MATCH(VLOOKUP($BJ$11,MAPPING!$H$3:$J$131,3,0),'CFBG New Line Form'!$G$7:$EQ$7,0)),"")=0,"",IFERROR(INDEX('CFBG New Line Form'!$G$9:$EQ$105,MATCH(B31,'CFBG New Line Form'!$B$9:$B$105,0),MATCH(VLOOKUP($BJ$11,MAPPING!$H$3:$J$131,3,0),'CFBG New Line Form'!$G$7:$EQ$7,0)),""))</f>
        <v/>
      </c>
      <c r="BK31" s="84" t="str">
        <f>IF(IFERROR(INDEX('CFBG New Line Form'!$G$9:$EQ$105,MATCH(B31,'CFBG New Line Form'!$B$9:$B$105,0),MATCH(VLOOKUP($BK$11,MAPPING!$H$3:$J$131,3,0),'CFBG New Line Form'!$G$7:$EQ$7,0)),"")=0,"",IFERROR(INDEX('CFBG New Line Form'!$G$9:$EQ$105,MATCH(B31,'CFBG New Line Form'!$B$9:$B$105,0),MATCH(VLOOKUP($BK$11,MAPPING!$H$3:$J$131,3,0),'CFBG New Line Form'!$G$7:$EQ$7,0)),""))</f>
        <v/>
      </c>
      <c r="BL31" s="84" t="str">
        <f>IF(IFERROR(INDEX('CFBG New Line Form'!$G$9:$EQ$105,MATCH(B31,'CFBG New Line Form'!$B$9:$B$105,0),MATCH(VLOOKUP($BL$11,MAPPING!$H$3:$J$131,3,0),'CFBG New Line Form'!$G$7:$EQ$7,0)),"")=0,"",IFERROR(INDEX('CFBG New Line Form'!$G$9:$EQ$105,MATCH(B31,'CFBG New Line Form'!$B$9:$B$105,0),MATCH(VLOOKUP($BL$11,MAPPING!$H$3:$J$131,3,0),'CFBG New Line Form'!$G$7:$EQ$7,0)),""))</f>
        <v/>
      </c>
      <c r="BM31" s="84" t="str">
        <f>IF(IFERROR(INDEX('CFBG New Line Form'!$G$9:$EQ$105,MATCH(B31,'CFBG New Line Form'!$B$9:$B$105,0),MATCH(VLOOKUP($BM$11,MAPPING!$H$3:$J$131,3,0),'CFBG New Line Form'!$G$7:$EQ$7,0)),"")=0,"",IFERROR(INDEX('CFBG New Line Form'!$G$9:$EQ$105,MATCH(B31,'CFBG New Line Form'!$B$9:$B$105,0),MATCH(VLOOKUP($BM$11,MAPPING!$H$3:$J$131,3,0),'CFBG New Line Form'!$G$7:$EQ$7,0)),""))</f>
        <v/>
      </c>
      <c r="BN31" s="84" t="str">
        <f>IF(IFERROR(INDEX('CFBG New Line Form'!$G$9:$EQ$105,MATCH(B31,'CFBG New Line Form'!$B$9:$B$105,0),MATCH(VLOOKUP($BN$11,MAPPING!$H$3:$J$131,3,0),'CFBG New Line Form'!$G$7:$EQ$7,0)),"")=0,"",IFERROR(INDEX('CFBG New Line Form'!$G$9:$EQ$105,MATCH(B31,'CFBG New Line Form'!$B$9:$B$105,0),MATCH(VLOOKUP($BN$11,MAPPING!$H$3:$J$131,3,0),'CFBG New Line Form'!$G$7:$EQ$7,0)),""))</f>
        <v/>
      </c>
      <c r="BO31" s="84" t="str">
        <f>IF(IFERROR(INDEX('CFBG New Line Form'!$G$9:$EQ$105,MATCH(B31,'CFBG New Line Form'!$B$9:$B$105,0),MATCH(VLOOKUP($BO$11,MAPPING!$H$3:$J$131,3,0),'CFBG New Line Form'!$G$7:$EQ$7,0)),"")=0,"",IFERROR(INDEX('CFBG New Line Form'!$G$9:$EQ$105,MATCH(B31,'CFBG New Line Form'!$B$9:$B$105,0),MATCH(VLOOKUP($BO$11,MAPPING!$H$3:$J$131,3,0),'CFBG New Line Form'!$G$7:$EQ$7,0)),""))</f>
        <v/>
      </c>
      <c r="BP31" s="84" t="str">
        <f>IF(IFERROR(INDEX('CFBG New Line Form'!$G$9:$EQ$105,MATCH(B31,'CFBG New Line Form'!$B$9:$B$105,0),MATCH(VLOOKUP($BP$11,MAPPING!$H$3:$J$131,3,0),'CFBG New Line Form'!$G$7:$EQ$7,0)),"")=0,"",IFERROR(INDEX('CFBG New Line Form'!$G$9:$EQ$105,MATCH(B31,'CFBG New Line Form'!$B$9:$B$105,0),MATCH(VLOOKUP($BP$11,MAPPING!$H$3:$J$131,3,0),'CFBG New Line Form'!$G$7:$EQ$7,0)),""))</f>
        <v/>
      </c>
      <c r="BQ31" s="84" t="str">
        <f>IF(IFERROR(INDEX('CFBG New Line Form'!$G$9:$EQ$105,MATCH(B31,'CFBG New Line Form'!$B$9:$B$105,0),MATCH(VLOOKUP($BQ$11,MAPPING!$H$3:$J$131,3,0),'CFBG New Line Form'!$G$7:$EQ$7,0)),"")=0,"",IFERROR(INDEX('CFBG New Line Form'!$G$9:$EQ$105,MATCH(B31,'CFBG New Line Form'!$B$9:$B$105,0),MATCH(VLOOKUP($BQ$11,MAPPING!$H$3:$J$131,3,0),'CFBG New Line Form'!$G$7:$EQ$7,0)),""))</f>
        <v/>
      </c>
      <c r="BR31" s="84" t="str">
        <f>IF(IFERROR(INDEX('CFBG New Line Form'!$G$9:$EQ$105,MATCH(B31,'CFBG New Line Form'!$B$9:$B$105,0),MATCH(VLOOKUP($BR$11,MAPPING!$H$3:$J$131,3,0),'CFBG New Line Form'!$G$7:$EQ$7,0)),"")=0,"",IFERROR(INDEX('CFBG New Line Form'!$G$9:$EQ$105,MATCH(B31,'CFBG New Line Form'!$B$9:$B$105,0),MATCH(VLOOKUP($BR$11,MAPPING!$H$3:$J$131,3,0),'CFBG New Line Form'!$G$7:$EQ$7,0)),""))</f>
        <v/>
      </c>
      <c r="BS31" s="84" t="str">
        <f>IF(IFERROR(INDEX('CFBG New Line Form'!$G$9:$EQ$105,MATCH(B31,'CFBG New Line Form'!$B$9:$B$105,0),MATCH(VLOOKUP($BS$11,MAPPING!$H$3:$J$131,3,0),'CFBG New Line Form'!$G$7:$EQ$7,0)),"")=0,"",IFERROR(INDEX('CFBG New Line Form'!$G$9:$EQ$105,MATCH(B31,'CFBG New Line Form'!$B$9:$B$105,0),MATCH(VLOOKUP($BS$11,MAPPING!$H$3:$J$131,3,0),'CFBG New Line Form'!$G$7:$EQ$7,0)),""))</f>
        <v/>
      </c>
      <c r="BT31" s="84" t="str">
        <f>IF(IFERROR(INDEX('CFBG New Line Form'!$G$9:$EQ$105,MATCH(B31,'CFBG New Line Form'!$B$9:$B$105,0),MATCH(VLOOKUP($BT$11,MAPPING!$H$3:$J$131,3,0),'CFBG New Line Form'!$G$7:$EQ$7,0)),"")=0,"",IFERROR(INDEX('CFBG New Line Form'!$G$9:$EQ$105,MATCH(B31,'CFBG New Line Form'!$B$9:$B$105,0),MATCH(VLOOKUP($BT$11,MAPPING!$H$3:$J$131,3,0),'CFBG New Line Form'!$G$7:$EQ$7,0)),""))</f>
        <v/>
      </c>
      <c r="BU31" s="84" t="str">
        <f>IF(IFERROR(INDEX('CFBG New Line Form'!$G$9:$EQ$105,MATCH(B31,'CFBG New Line Form'!$B$9:$B$105,0),MATCH(VLOOKUP($BU$11,MAPPING!$H$3:$J$131,3,0),'CFBG New Line Form'!$G$7:$EQ$7,0)),"")=0,"",IFERROR(INDEX('CFBG New Line Form'!$G$9:$EQ$105,MATCH(B31,'CFBG New Line Form'!$B$9:$B$105,0),MATCH(VLOOKUP($BU$11,MAPPING!$H$3:$J$131,3,0),'CFBG New Line Form'!$G$7:$EQ$7,0)),""))</f>
        <v/>
      </c>
      <c r="BV31" s="84" t="str">
        <f>IF(IFERROR(INDEX('CFBG New Line Form'!$G$9:$EQ$105,MATCH(B31,'CFBG New Line Form'!$B$9:$B$105,0),MATCH(VLOOKUP($BV$11,MAPPING!$H$3:$J$131,3,0),'CFBG New Line Form'!$G$7:$EQ$7,0)),"")=0,"",IFERROR(INDEX('CFBG New Line Form'!$G$9:$EQ$105,MATCH(B31,'CFBG New Line Form'!$B$9:$B$105,0),MATCH(VLOOKUP($BV$11,MAPPING!$H$3:$J$131,3,0),'CFBG New Line Form'!$G$7:$EQ$7,0)),""))</f>
        <v/>
      </c>
      <c r="BW31" s="84" t="str">
        <f>IF(IFERROR(INDEX('CFBG New Line Form'!$G$9:$EQ$105,MATCH(B31,'CFBG New Line Form'!$B$9:$B$105,0),MATCH(VLOOKUP($BW$11,MAPPING!$H$3:$J$131,3,0),'CFBG New Line Form'!$G$7:$EQ$7,0)),"")=0,"",IFERROR(INDEX('CFBG New Line Form'!$G$9:$EQ$105,MATCH(B31,'CFBG New Line Form'!$B$9:$B$105,0),MATCH(VLOOKUP($BW$11,MAPPING!$H$3:$J$131,3,0),'CFBG New Line Form'!$G$7:$EQ$7,0)),""))</f>
        <v/>
      </c>
      <c r="BX31" s="84" t="str">
        <f>IF(IFERROR(INDEX('CFBG New Line Form'!$G$9:$EQ$105,MATCH(B31,'CFBG New Line Form'!$B$9:$B$105,0),MATCH(VLOOKUP($BX$11,MAPPING!$H$3:$J$131,3,0),'CFBG New Line Form'!$G$7:$EQ$7,0)),"")=0,"",IFERROR(INDEX('CFBG New Line Form'!$G$9:$EQ$105,MATCH(B31,'CFBG New Line Form'!$B$9:$B$105,0),MATCH(VLOOKUP($BX$11,MAPPING!$H$3:$J$131,3,0),'CFBG New Line Form'!$G$7:$EQ$7,0)),""))</f>
        <v/>
      </c>
      <c r="BY31" s="84" t="str">
        <f>IF(IFERROR(INDEX('CFBG New Line Form'!$G$9:$EQ$105,MATCH(B31,'CFBG New Line Form'!$B$9:$B$105,0),MATCH(VLOOKUP($BY$11,MAPPING!$H$3:$J$131,3,0),'CFBG New Line Form'!$G$7:$EQ$7,0)),"")=0,"",IFERROR(INDEX('CFBG New Line Form'!$G$9:$EQ$105,MATCH(B31,'CFBG New Line Form'!$B$9:$B$105,0),MATCH(VLOOKUP($BY$11,MAPPING!$H$3:$J$131,3,0),'CFBG New Line Form'!$G$7:$EQ$7,0)),""))</f>
        <v/>
      </c>
      <c r="BZ31" s="84" t="str">
        <f>IF(IFERROR(INDEX('CFBG New Line Form'!$G$9:$EQ$105,MATCH(B31,'CFBG New Line Form'!$B$9:$B$105,0),MATCH(VLOOKUP($BZ$11,MAPPING!$H$3:$J$131,3,0),'CFBG New Line Form'!$G$7:$EQ$7,0)),"")=0,"",IFERROR(INDEX('CFBG New Line Form'!$G$9:$EQ$105,MATCH(B31,'CFBG New Line Form'!$B$9:$B$105,0),MATCH(VLOOKUP($BZ$11,MAPPING!$H$3:$J$131,3,0),'CFBG New Line Form'!$G$7:$EQ$7,0)),""))</f>
        <v/>
      </c>
      <c r="CA31" s="84" t="str">
        <f>IF(IFERROR(INDEX('CFBG New Line Form'!$G$9:$EQ$105,MATCH(B31,'CFBG New Line Form'!$B$9:$B$105,0),MATCH(VLOOKUP($CA$11,MAPPING!$H$3:$J$131,3,0),'CFBG New Line Form'!$G$7:$EQ$7,0)),"")=0,"",IFERROR(INDEX('CFBG New Line Form'!$G$9:$EQ$105,MATCH(B31,'CFBG New Line Form'!$B$9:$B$105,0),MATCH(VLOOKUP($CA$11,MAPPING!$H$3:$J$131,3,0),'CFBG New Line Form'!$G$7:$EQ$7,0)),""))</f>
        <v/>
      </c>
      <c r="CB31" s="84" t="str">
        <f>IF(IFERROR(INDEX('CFBG New Line Form'!$G$9:$EQ$105,MATCH(B31,'CFBG New Line Form'!$B$9:$B$105,0),MATCH(VLOOKUP($CB$11,MAPPING!$H$3:$J$131,3,0),'CFBG New Line Form'!$G$7:$EQ$7,0)),"")=0,"",IFERROR(INDEX('CFBG New Line Form'!$G$9:$EQ$105,MATCH(B31,'CFBG New Line Form'!$B$9:$B$105,0),MATCH(VLOOKUP($CB$11,MAPPING!$H$3:$J$131,3,0),'CFBG New Line Form'!$G$7:$EQ$7,0)),""))</f>
        <v/>
      </c>
      <c r="CC31" s="84" t="str">
        <f>IF(IFERROR(INDEX('CFBG New Line Form'!$G$9:$EQ$105,MATCH(B31,'CFBG New Line Form'!$B$9:$B$105,0),MATCH(VLOOKUP($CC$11,MAPPING!$H$3:$J$131,3,0),'CFBG New Line Form'!$G$7:$EQ$7,0)),"")=0,"",IFERROR(INDEX('CFBG New Line Form'!$G$9:$EQ$105,MATCH(B31,'CFBG New Line Form'!$B$9:$B$105,0),MATCH(VLOOKUP($CC$11,MAPPING!$H$3:$J$131,3,0),'CFBG New Line Form'!$G$7:$EQ$7,0)),""))</f>
        <v/>
      </c>
      <c r="CD31" s="84" t="str">
        <f>IF(IFERROR(INDEX('CFBG New Line Form'!$G$9:$EQ$105,MATCH(B31,'CFBG New Line Form'!$B$9:$B$105,0),MATCH(VLOOKUP($CD$11,MAPPING!$H$3:$J$131,3,0),'CFBG New Line Form'!$G$7:$EQ$7,0)),"")=0,"",IFERROR(INDEX('CFBG New Line Form'!$G$9:$EQ$105,MATCH(B31,'CFBG New Line Form'!$B$9:$B$105,0),MATCH(VLOOKUP($CD$11,MAPPING!$H$3:$J$131,3,0),'CFBG New Line Form'!$G$7:$EQ$7,0)),""))</f>
        <v/>
      </c>
      <c r="CE31" s="84" t="str">
        <f>IF(IFERROR(INDEX('CFBG New Line Form'!$G$9:$EQ$105,MATCH(B31,'CFBG New Line Form'!$B$9:$B$105,0),MATCH(VLOOKUP($CE$11,MAPPING!$H$3:$J$131,3,0),'CFBG New Line Form'!$G$7:$EQ$7,0)),"")=0,"",IFERROR(INDEX('CFBG New Line Form'!$G$9:$EQ$105,MATCH(B31,'CFBG New Line Form'!$B$9:$B$105,0),MATCH(VLOOKUP($CE$11,MAPPING!$H$3:$J$131,3,0),'CFBG New Line Form'!$G$7:$EQ$7,0)),""))</f>
        <v/>
      </c>
      <c r="CF31" s="84" t="str">
        <f>IF(IFERROR(INDEX('CFBG New Line Form'!$G$9:$EQ$105,MATCH(B31,'CFBG New Line Form'!$B$9:$B$105,0),MATCH(VLOOKUP($CF$11,MAPPING!$H$3:$J$131,3,0),'CFBG New Line Form'!$G$7:$EQ$7,0)),"")=0,"",IFERROR(INDEX('CFBG New Line Form'!$G$9:$EQ$105,MATCH(B31,'CFBG New Line Form'!$B$9:$B$105,0),MATCH(VLOOKUP($CF$11,MAPPING!$H$3:$J$131,3,0),'CFBG New Line Form'!$G$7:$EQ$7,0)),""))</f>
        <v/>
      </c>
      <c r="CG31" s="84" t="str">
        <f>IF(IFERROR(INDEX('CFBG New Line Form'!$G$9:$EQ$105,MATCH(B31,'CFBG New Line Form'!$B$9:$B$105,0),MATCH(VLOOKUP($CG$11,MAPPING!$H$3:$J$131,3,0),'CFBG New Line Form'!$G$7:$EQ$7,0)),"")=0,"",IFERROR(INDEX('CFBG New Line Form'!$G$9:$EQ$105,MATCH(B31,'CFBG New Line Form'!$B$9:$B$105,0),MATCH(VLOOKUP($CG$11,MAPPING!$H$3:$J$131,3,0),'CFBG New Line Form'!$G$7:$EQ$7,0)),""))</f>
        <v/>
      </c>
      <c r="CH31" s="84" t="str">
        <f>IF(IFERROR(INDEX('CFBG New Line Form'!$G$9:$EQ$105,MATCH(B31,'CFBG New Line Form'!$B$9:$B$105,0),MATCH(VLOOKUP($CH$11,MAPPING!$H$3:$J$131,3,0),'CFBG New Line Form'!$G$7:$EQ$7,0)),"")=0,"",IFERROR(INDEX('CFBG New Line Form'!$G$9:$EQ$105,MATCH(B31,'CFBG New Line Form'!$B$9:$B$105,0),MATCH(VLOOKUP($CH$11,MAPPING!$H$3:$J$131,3,0),'CFBG New Line Form'!$G$7:$EQ$7,0)),""))</f>
        <v/>
      </c>
      <c r="CI31" s="84" t="str">
        <f>IF(IFERROR(INDEX('CFBG New Line Form'!$G$9:$EQ$105,MATCH(B31,'CFBG New Line Form'!$B$9:$B$105,0),MATCH(VLOOKUP($CI$11,MAPPING!$H$3:$J$131,3,0),'CFBG New Line Form'!$G$7:$EQ$7,0)),"")=0,"",IFERROR(INDEX('CFBG New Line Form'!$G$9:$EQ$105,MATCH(B31,'CFBG New Line Form'!$B$9:$B$105,0),MATCH(VLOOKUP($CI$11,MAPPING!$H$3:$J$131,3,0),'CFBG New Line Form'!$G$7:$EQ$7,0)),""))</f>
        <v/>
      </c>
      <c r="CJ31" s="84" t="str">
        <f>IF(IFERROR(INDEX('CFBG New Line Form'!$G$9:$EQ$105,MATCH(B31,'CFBG New Line Form'!$B$9:$B$105,0),MATCH(VLOOKUP($CJ$11,MAPPING!$H$3:$J$131,3,0),'CFBG New Line Form'!$G$7:$EQ$7,0)),"")=0,"",IFERROR(INDEX('CFBG New Line Form'!$G$9:$EQ$105,MATCH(B31,'CFBG New Line Form'!$B$9:$B$105,0),MATCH(VLOOKUP($CJ$11,MAPPING!$H$3:$J$131,3,0),'CFBG New Line Form'!$G$7:$EQ$7,0)),""))</f>
        <v/>
      </c>
      <c r="CK31" s="84" t="str">
        <f>IF(IFERROR(INDEX('CFBG New Line Form'!$G$9:$EQ$105,MATCH(B31,'CFBG New Line Form'!$B$9:$B$105,0),MATCH(VLOOKUP($CK$11,MAPPING!$H$3:$J$131,3,0),'CFBG New Line Form'!$G$7:$EQ$7,0)),"")=0,"",IFERROR(INDEX('CFBG New Line Form'!$G$9:$EQ$105,MATCH(B31,'CFBG New Line Form'!$B$9:$B$105,0),MATCH(VLOOKUP($CK$11,MAPPING!$H$3:$J$131,3,0),'CFBG New Line Form'!$G$7:$EQ$7,0)),""))</f>
        <v/>
      </c>
      <c r="CL31" s="84" t="str">
        <f>IF(IFERROR(INDEX('CFBG New Line Form'!$G$9:$EQ$105,MATCH(B31,'CFBG New Line Form'!$B$9:$B$105,0),MATCH(VLOOKUP($CL$11,MAPPING!$H$3:$J$131,3,0),'CFBG New Line Form'!$G$7:$EQ$7,0)),"")=0,"",IFERROR(INDEX('CFBG New Line Form'!$G$9:$EQ$105,MATCH(B31,'CFBG New Line Form'!$B$9:$B$105,0),MATCH(VLOOKUP($CL$11,MAPPING!$H$3:$J$131,3,0),'CFBG New Line Form'!$G$7:$EQ$7,0)),""))</f>
        <v/>
      </c>
      <c r="CM31" s="84" t="str">
        <f>IF(IFERROR(INDEX('CFBG New Line Form'!$G$9:$EQ$105,MATCH(B31,'CFBG New Line Form'!$B$9:$B$105,0),MATCH(VLOOKUP($CM$11,MAPPING!$H$3:$J$131,3,0),'CFBG New Line Form'!$G$7:$EQ$7,0)),"")=0,"",IFERROR(INDEX('CFBG New Line Form'!$G$9:$EQ$105,MATCH(B31,'CFBG New Line Form'!$B$9:$B$105,0),MATCH(VLOOKUP($CM$11,MAPPING!$H$3:$J$131,3,0),'CFBG New Line Form'!$G$7:$EQ$7,0)),""))</f>
        <v/>
      </c>
      <c r="CN31" s="84" t="str">
        <f>IF(IFERROR(INDEX('CFBG New Line Form'!$G$9:$EQ$105,MATCH(B31,'CFBG New Line Form'!$B$9:$B$105,0),MATCH(VLOOKUP($CN$11,MAPPING!$H$3:$J$131,3,0),'CFBG New Line Form'!$G$7:$EQ$7,0)),"")=0,"",IFERROR(INDEX('CFBG New Line Form'!$G$9:$EQ$105,MATCH(B31,'CFBG New Line Form'!$B$9:$B$105,0),MATCH(VLOOKUP($CN$11,MAPPING!$H$3:$J$131,3,0),'CFBG New Line Form'!$G$7:$EQ$7,0)),""))</f>
        <v/>
      </c>
      <c r="CO31" s="84" t="str">
        <f>IF(IFERROR(INDEX('CFBG New Line Form'!$G$9:$EQ$105,MATCH(B31,'CFBG New Line Form'!$B$9:$B$105,0),MATCH(VLOOKUP($CO$11,MAPPING!$H$3:$J$131,3,0),'CFBG New Line Form'!$G$7:$EQ$7,0)),"")=0,"",IFERROR(INDEX('CFBG New Line Form'!$G$9:$EQ$105,MATCH(B31,'CFBG New Line Form'!$B$9:$B$105,0),MATCH(VLOOKUP($CO$11,MAPPING!$H$3:$J$131,3,0),'CFBG New Line Form'!$G$7:$EQ$7,0)),""))</f>
        <v/>
      </c>
      <c r="CP31" s="84" t="str">
        <f>IF(IFERROR(INDEX('CFBG New Line Form'!$G$9:$EQ$105,MATCH(B31,'CFBG New Line Form'!$B$9:$B$105,0),MATCH(VLOOKUP($CP$11,MAPPING!$H$3:$J$131,3,0),'CFBG New Line Form'!$G$7:$EQ$7,0)),"")=0,"",IFERROR(INDEX('CFBG New Line Form'!$G$9:$EQ$105,MATCH(B31,'CFBG New Line Form'!$B$9:$B$105,0),MATCH(VLOOKUP($CP$11,MAPPING!$H$3:$J$131,3,0),'CFBG New Line Form'!$G$7:$EQ$7,0)),""))</f>
        <v/>
      </c>
      <c r="CQ31" s="84" t="str">
        <f>IF(IFERROR(INDEX('CFBG New Line Form'!$G$9:$EQ$105,MATCH(B31,'CFBG New Line Form'!$B$9:$B$105,0),MATCH(VLOOKUP($CQ$11,MAPPING!$H$3:$J$131,3,0),'CFBG New Line Form'!$G$7:$EQ$7,0)),"")=0,"",IFERROR(INDEX('CFBG New Line Form'!$G$9:$EQ$105,MATCH(B31,'CFBG New Line Form'!$B$9:$B$105,0),MATCH(VLOOKUP($CQ$11,MAPPING!$H$3:$J$131,3,0),'CFBG New Line Form'!$G$7:$EQ$7,0)),""))</f>
        <v/>
      </c>
      <c r="CR31" s="84"/>
      <c r="CS31" s="84"/>
      <c r="CT31" s="84"/>
    </row>
    <row r="32" spans="1:98" s="55" customFormat="1">
      <c r="A32" s="84" t="str">
        <f>IF(
IFERROR(INDEX('CFBG New Line Form'!$G$9:$EQ$105,MATCH(B32,'CFBG New Line Form'!$B$9:$B$105,0),MATCH(VLOOKUP($A$11,MAPPING!$H$3:$J$131,3,0),'CFBG New Line Form'!$G$7:$EQ$7,0)),"")=0,"", IFERROR(INDEX('CFBG New Line Form'!$G$9:$EQ$105,MATCH(B32,'CFBG New Line Form'!$B$9:$B$105,0),MATCH(VLOOKUP($A$11,MAPPING!$H$3:$J$131,3,0),'CFBG New Line Form'!$G$7:$EQ$7,0)),""))</f>
        <v/>
      </c>
      <c r="B32" s="84"/>
      <c r="C32" s="84" t="str">
        <f>IF(
IFERROR(INDEX('CFBG New Line Form'!$G$9:$EQ$105,MATCH(B32,'CFBG New Line Form'!$B$9:$B$105,0),MATCH(VLOOKUP($C$11,MAPPING!$H$3:$J$131,3,0),'CFBG New Line Form'!$G$7:$EQ$7,0)),"")=0,"", IFERROR(INDEX('CFBG New Line Form'!$G$9:$EQ$105,MATCH(B32,'CFBG New Line Form'!$B$9:$B$105,0),MATCH(VLOOKUP($C$11,MAPPING!$H$3:$J$131,3,0),'CFBG New Line Form'!$G$7:$EQ$7,0)),""))</f>
        <v/>
      </c>
      <c r="D32" s="84" t="str">
        <f>IF(
IFERROR(INDEX('CFBG New Line Form'!$G$9:$EQ$105,MATCH(B32,'CFBG New Line Form'!$B$9:$B$105,0),MATCH(VLOOKUP($D$11,MAPPING!$H$3:$J$131,3,0),'CFBG New Line Form'!$G$7:$EQ$7,0)),"")=0,"", IFERROR(INDEX('CFBG New Line Form'!$G$9:$EQ$105,MATCH(B32,'CFBG New Line Form'!$B$9:$B$105,0),MATCH(VLOOKUP($D$11,MAPPING!$H$3:$J$131,3,0),'CFBG New Line Form'!$G$7:$EQ$7,0)),""))</f>
        <v/>
      </c>
      <c r="E32" s="84" t="str">
        <f>IF(IFERROR(INDEX('CFBG New Line Form'!$G$9:$EQ$105,MATCH(B32,'CFBG New Line Form'!$B$9:$B$105,0),MATCH(VLOOKUP($E$11,MAPPING!$H$3:$J$131,3,0),'CFBG New Line Form'!$G$7:$EQ$7,0)),"")=0,"",IFERROR(INDEX('CFBG New Line Form'!$G$9:$EQ$105,MATCH(B32,'CFBG New Line Form'!$B$9:$B$105,0),MATCH(VLOOKUP($E$11,MAPPING!$H$3:$J$131,3,0),'CFBG New Line Form'!$G$7:$EQ$7,0)),""))</f>
        <v/>
      </c>
      <c r="F32" s="84" t="str">
        <f>IF(IFERROR(INDEX('CFBG New Line Form'!$G$9:$EQ$105,MATCH(B32,'CFBG New Line Form'!$B$9:$B$105,0),MATCH(VLOOKUP($F$11,MAPPING!$H$3:$J$131,3,0),'CFBG New Line Form'!$G$7:$EQ$7,0)),"")=0,"",IFERROR(INDEX('CFBG New Line Form'!$G$9:$EQ$105,MATCH(B32,'CFBG New Line Form'!$B$9:$B$105,0),MATCH(VLOOKUP($F$11,MAPPING!$H$3:$J$131,3,0),'CFBG New Line Form'!$G$7:$EQ$7,0)),""))</f>
        <v/>
      </c>
      <c r="G32" s="130" t="str">
        <f>IF(IFERROR(INDEX('CFBG New Line Form'!$G$9:$EQ$105,MATCH(B32,'CFBG New Line Form'!$B$9:$B$105,0),MATCH(VLOOKUP($G$11,MAPPING!$H$3:$J$131,3,0),'CFBG New Line Form'!$G$7:$EQ$7,0)),"")=0,"",IFERROR(INDEX('CFBG New Line Form'!$G$9:$EQ$105,MATCH(B32,'CFBG New Line Form'!$B$9:$B$105,0),MATCH(VLOOKUP($G$11,MAPPING!$H$3:$J$131,3,0),'CFBG New Line Form'!$G$7:$EQ$7,0)),""))</f>
        <v/>
      </c>
      <c r="H32" s="160" t="str">
        <f>IF(IFERROR(INDEX('CFBG New Line Form'!$G$9:$EQ$105,MATCH(B32,'CFBG New Line Form'!$B$9:$B$105,0),MATCH(VLOOKUP($H$11,MAPPING!$H$3:$J$131,3,0),'CFBG New Line Form'!$G$7:$EQ$7,0)),"")=0,"",IFERROR(INDEX('CFBG New Line Form'!$G$9:$EQ$105,MATCH(B32,'CFBG New Line Form'!$B$9:$B$105,0),MATCH(VLOOKUP($H$11,MAPPING!$H$3:$J$131,3,0),'CFBG New Line Form'!$G$7:$EQ$7,0)),""))</f>
        <v/>
      </c>
      <c r="I32" s="161" t="str">
        <f>IF(IFERROR(INDEX('CFBG New Line Form'!$G$9:$EQ$105,MATCH(B32,'CFBG New Line Form'!$B$9:$B$105,0),MATCH(VLOOKUP($I$11,MAPPING!$H$3:$J$131,3,0),'CFBG New Line Form'!$G$7:$EQ$7,0)),"")=0,"",IFERROR(INDEX('CFBG New Line Form'!$G$9:$EQ$105,MATCH(B32,'CFBG New Line Form'!$B$9:$B$105,0),MATCH(VLOOKUP($I$11,MAPPING!$H$3:$J$131,3,0),'CFBG New Line Form'!$G$7:$EQ$7,0)),""))</f>
        <v/>
      </c>
      <c r="J32" s="84" t="str">
        <f>IF(IFERROR(INDEX('CFBG New Line Form'!$G$9:$EQ$105,MATCH(B32,'CFBG New Line Form'!$B$9:$B$105,0),MATCH(VLOOKUP($J$11,MAPPING!$H$3:$J$131,3,0),'CFBG New Line Form'!$G$7:$EQ$7,0)),"")=0,"",IFERROR(INDEX('CFBG New Line Form'!$G$9:$EQ$105,MATCH(B32,'CFBG New Line Form'!$B$9:$B$105,0),MATCH(VLOOKUP($J$11,MAPPING!$H$3:$J$131,3,0),'CFBG New Line Form'!$G$7:$EQ$7,0)),""))</f>
        <v/>
      </c>
      <c r="K32" s="84" t="e">
        <v>#N/A</v>
      </c>
      <c r="L32" s="84" t="e">
        <v>#N/A</v>
      </c>
      <c r="M32" s="84" t="e">
        <v>#N/A</v>
      </c>
      <c r="N32" s="84" t="e">
        <v>#N/A</v>
      </c>
      <c r="O32" s="84" t="e">
        <v>#N/A</v>
      </c>
      <c r="P32" s="84" t="e">
        <v>#N/A</v>
      </c>
      <c r="Q32" s="84" t="e">
        <v>#N/A</v>
      </c>
      <c r="R32" s="162" t="str">
        <f>IF(IFERROR(INDEX('CFBG New Line Form'!$G$9:$EQ$105,MATCH(B32,'CFBG New Line Form'!$B$9:$B$105,0),MATCH(VLOOKUP($R$11,MAPPING!$H$3:$J$131,3,0),'CFBG New Line Form'!$G$7:$EQ$7,0)),"")=0,"",IFERROR(INDEX('CFBG New Line Form'!$G$9:$EQ$105,MATCH(B32,'CFBG New Line Form'!$B$9:$B$105,0),MATCH(VLOOKUP($R$11,MAPPING!$H$3:$J$131,3,0),'CFBG New Line Form'!$G$7:$EQ$7,0)),""))</f>
        <v/>
      </c>
      <c r="S32" s="84" t="str">
        <f>IF(IFERROR(INDEX('CFBG New Line Form'!$G$9:$EQ$105,MATCH(B32,'CFBG New Line Form'!$B$9:$B$105,0),MATCH(VLOOKUP($S$11,MAPPING!$H$3:$J$131,3,0),'CFBG New Line Form'!$G$7:$EQ$7,0)),"")=0,"",IFERROR(INDEX('CFBG New Line Form'!$G$9:$EQ$105,MATCH(B32,'CFBG New Line Form'!$B$9:$B$105,0),MATCH(VLOOKUP($S$11,MAPPING!$H$3:$J$131,3,0),'CFBG New Line Form'!$G$7:$EQ$7,0)),""))</f>
        <v/>
      </c>
      <c r="T32" s="84" t="e">
        <v>#N/A</v>
      </c>
      <c r="U32" s="84" t="e">
        <v>#N/A</v>
      </c>
      <c r="V32" s="84" t="e">
        <v>#N/A</v>
      </c>
      <c r="W32" s="84" t="e">
        <v>#N/A</v>
      </c>
      <c r="X32" s="84" t="e">
        <v>#N/A</v>
      </c>
      <c r="Y32" s="84" t="e">
        <v>#N/A</v>
      </c>
      <c r="Z32" s="84" t="e">
        <v>#N/A</v>
      </c>
      <c r="AA32" s="84" t="e">
        <v>#N/A</v>
      </c>
      <c r="AB32" s="84" t="e">
        <v>#N/A</v>
      </c>
      <c r="AC32" s="84" t="e">
        <v>#N/A</v>
      </c>
      <c r="AD32" s="84" t="e">
        <v>#N/A</v>
      </c>
      <c r="AE32" s="160" t="str">
        <f>IF(IFERROR(INDEX('CFBG New Line Form'!$G$9:$EQ$105,MATCH(B32,'CFBG New Line Form'!$B$9:$B$105,0),MATCH(VLOOKUP($AE$11,MAPPING!$H$3:$J$131,3,0),'CFBG New Line Form'!$G$7:$EQ$7,0)),"")=0,"",IFERROR(INDEX('CFBG New Line Form'!$G$9:$EQ$105,MATCH(B32,'CFBG New Line Form'!$B$9:$B$105,0),MATCH(VLOOKUP($AE$11,MAPPING!$H$3:$J$131,3,0),'CFBG New Line Form'!$G$7:$EQ$7,0)),""))</f>
        <v/>
      </c>
      <c r="AF32" s="84" t="e">
        <v>#N/A</v>
      </c>
      <c r="AG32" s="84" t="e">
        <v>#N/A</v>
      </c>
      <c r="AH32" s="84" t="str">
        <f>IF(IFERROR(INDEX('CFBG New Line Form'!$G$9:$EQ$105,MATCH(B32,'CFBG New Line Form'!$B$9:$B$105,0),MATCH(VLOOKUP($AH$11,MAPPING!$H$3:$J$131,3,0),'CFBG New Line Form'!$G$7:$EQ$7,0)),"")=0,"",IFERROR(INDEX('CFBG New Line Form'!$G$9:$EQ$105,MATCH(B32,'CFBG New Line Form'!$B$9:$B$105,0),MATCH(VLOOKUP($AH$11,MAPPING!$H$3:$J$131,3,0),'CFBG New Line Form'!$G$7:$EQ$7,0)),""))</f>
        <v/>
      </c>
      <c r="AI32" s="84" t="str">
        <f>IF(IFERROR(INDEX('CFBG New Line Form'!$G$9:$EQ$105,MATCH(B32,'CFBG New Line Form'!$B$9:$B$105,0),MATCH(VLOOKUP($AI$11,MAPPING!$H$3:$J$131,3,0),'CFBG New Line Form'!$G$7:$EQ$7,0)),"")=0,"",IFERROR(INDEX('CFBG New Line Form'!$G$9:$EQ$105,MATCH(B32,'CFBG New Line Form'!$B$9:$B$105,0),MATCH(VLOOKUP($AI$11,MAPPING!$H$3:$J$131,3,0),'CFBG New Line Form'!$G$7:$EQ$7,0)),""))</f>
        <v/>
      </c>
      <c r="AJ32" s="84" t="str">
        <f>IF(IFERROR(INDEX('CFBG New Line Form'!$G$9:$EQ$105,MATCH(B32,'CFBG New Line Form'!$B$9:$B$105,0),MATCH(VLOOKUP($AJ$11,MAPPING!$H$3:$J$131,3,0),'CFBG New Line Form'!$G$7:$EQ$7,0)),"")=0,"",IFERROR(INDEX('CFBG New Line Form'!$G$9:$EQ$105,MATCH(B32,'CFBG New Line Form'!$B$9:$B$105,0),MATCH(VLOOKUP($AJ$11,MAPPING!$H$3:$J$131,3,0),'CFBG New Line Form'!$G$7:$EQ$7,0)),""))</f>
        <v/>
      </c>
      <c r="AK32" s="84" t="str">
        <f>IF(IFERROR(INDEX('CFBG New Line Form'!$G$9:$EQ$105,MATCH(B32,'CFBG New Line Form'!$B$9:$B$105,0),MATCH(VLOOKUP($AK$11,MAPPING!$H$3:$J$131,3,0),'CFBG New Line Form'!$G$7:$EQ$7,0)),"")=0,"",IFERROR(INDEX('CFBG New Line Form'!$G$9:$EQ$105,MATCH(B32,'CFBG New Line Form'!$B$9:$B$105,0),MATCH(VLOOKUP($AK$11,MAPPING!$H$3:$J$131,3,0),'CFBG New Line Form'!$G$7:$EQ$7,0)),""))</f>
        <v/>
      </c>
      <c r="AL32" s="84" t="str">
        <f>IF(IFERROR(INDEX('CFBG New Line Form'!$G$9:$EQ$105,MATCH(B32,'CFBG New Line Form'!$B$9:$B$105,0),MATCH(VLOOKUP($AL$11,MAPPING!$H$3:$J$131,3,0),'CFBG New Line Form'!$G$7:$EQ$7,0)),"")=0,"",IFERROR(INDEX('CFBG New Line Form'!$G$9:$EQ$105,MATCH(B32,'CFBG New Line Form'!$B$9:$B$105,0),MATCH(VLOOKUP($AL$11,MAPPING!$H$3:$J$131,3,0),'CFBG New Line Form'!$G$7:$EQ$7,0)),""))</f>
        <v/>
      </c>
      <c r="AM32" s="84" t="str">
        <f>IF(IFERROR(INDEX('CFBG New Line Form'!$G$9:$EQ$105,MATCH(B32,'CFBG New Line Form'!$B$9:$B$105,0),MATCH(VLOOKUP($AM$11,MAPPING!$H$3:$J$131,3,0),'CFBG New Line Form'!$G$7:$EQ$7,0)),"")=0,"",IFERROR(INDEX('CFBG New Line Form'!$G$9:$EQ$105,MATCH(B32,'CFBG New Line Form'!$B$9:$B$105,0),MATCH(VLOOKUP($AM$11,MAPPING!$H$3:$J$131,3,0),'CFBG New Line Form'!$G$7:$EQ$7,0)),""))</f>
        <v/>
      </c>
      <c r="AN32" s="84" t="str">
        <f>IF(IFERROR(INDEX('CFBG New Line Form'!$G$9:$EQ$105,MATCH(B32,'CFBG New Line Form'!$B$9:$B$105,0),MATCH(VLOOKUP($AN$11,MAPPING!$H$3:$J$131,3,0),'CFBG New Line Form'!$G$7:$EQ$7,0)),"")=0,"",IFERROR(INDEX('CFBG New Line Form'!$G$9:$EQ$105,MATCH(B32,'CFBG New Line Form'!$B$9:$B$105,0),MATCH(VLOOKUP($AN$11,MAPPING!$H$3:$J$131,3,0),'CFBG New Line Form'!$G$7:$EQ$7,0)),""))</f>
        <v/>
      </c>
      <c r="AO32" s="84" t="str">
        <f>IF(IFERROR(INDEX('CFBG New Line Form'!$G$9:$EQ$105,MATCH(B32,'CFBG New Line Form'!$B$9:$B$105,0),MATCH(VLOOKUP($AO$11,MAPPING!$H$3:$J$131,3,0),'CFBG New Line Form'!$G$7:$EQ$7,0)),"")=0,"",IFERROR(INDEX('CFBG New Line Form'!$G$9:$EQ$105,MATCH(B32,'CFBG New Line Form'!$B$9:$B$105,0),MATCH(VLOOKUP($AO$11,MAPPING!$H$3:$J$131,3,0),'CFBG New Line Form'!$G$7:$EQ$7,0)),""))</f>
        <v/>
      </c>
      <c r="AP32" s="84" t="str">
        <f>IF(IFERROR(INDEX('CFBG New Line Form'!$G$9:$EQ$105,MATCH(B32,'CFBG New Line Form'!$B$9:$B$105,0),MATCH(VLOOKUP($AP$11,MAPPING!$H$3:$J$131,3,0),'CFBG New Line Form'!$G$7:$EQ$7,0)),"")=0,"",IFERROR(INDEX('CFBG New Line Form'!$G$9:$EQ$105,MATCH(B32,'CFBG New Line Form'!$B$9:$B$105,0),MATCH(VLOOKUP($AP$11,MAPPING!$H$3:$J$131,3,0),'CFBG New Line Form'!$G$7:$EQ$7,0)),""))</f>
        <v/>
      </c>
      <c r="AQ32" s="84" t="str">
        <f>IF(IFERROR(INDEX('CFBG New Line Form'!$G$9:$EQ$105,MATCH(B32,'CFBG New Line Form'!$B$9:$B$105,0),MATCH(VLOOKUP($AQ$11,MAPPING!$H$3:$J$131,3,0),'CFBG New Line Form'!$G$7:$EQ$7,0)),"")=0,"",IFERROR(INDEX('CFBG New Line Form'!$G$9:$EQ$105,MATCH(B32,'CFBG New Line Form'!$B$9:$B$105,0),MATCH(VLOOKUP($AQ$11,MAPPING!$H$3:$J$131,3,0),'CFBG New Line Form'!$G$7:$EQ$7,0)),""))</f>
        <v/>
      </c>
      <c r="AR32" s="84" t="str">
        <f>IF(IFERROR(INDEX('CFBG New Line Form'!$G$9:$EQ$105,MATCH(B32,'CFBG New Line Form'!$B$9:$B$105,0),MATCH(VLOOKUP($AR$11,MAPPING!$H$3:$J$131,3,0),'CFBG New Line Form'!$G$7:$EQ$7,0)),"")=0,"",IFERROR(INDEX('CFBG New Line Form'!$G$9:$EQ$105,MATCH(B32,'CFBG New Line Form'!$B$9:$B$105,0),MATCH(VLOOKUP($AR$11,MAPPING!$H$3:$J$131,3,0),'CFBG New Line Form'!$G$7:$EQ$7,0)),""))</f>
        <v/>
      </c>
      <c r="AS32" s="84" t="str">
        <f>IF(IFERROR(INDEX('CFBG New Line Form'!$G$9:$EQ$105,MATCH(B32,'CFBG New Line Form'!$B$9:$B$105,0),MATCH(VLOOKUP($AS$11,MAPPING!$H$3:$J$131,3,0),'CFBG New Line Form'!$G$7:$EQ$7,0)),"")=0,"",IFERROR(INDEX('CFBG New Line Form'!$G$9:$EQ$105,MATCH(B32,'CFBG New Line Form'!$B$9:$B$105,0),MATCH(VLOOKUP($AS$11,MAPPING!$H$3:$J$131,3,0),'CFBG New Line Form'!$G$7:$EQ$7,0)),""))</f>
        <v/>
      </c>
      <c r="AT32" s="84" t="str">
        <f>IF(IFERROR(INDEX('CFBG New Line Form'!$G$9:$EQ$105,MATCH(B32,'CFBG New Line Form'!$B$9:$B$105,0),MATCH(VLOOKUP($AT$11,MAPPING!$H$3:$J$131,3,0),'CFBG New Line Form'!$G$7:$EQ$7,0)),"")=0,"",IFERROR(INDEX('CFBG New Line Form'!$G$9:$EQ$105,MATCH(B32,'CFBG New Line Form'!$B$9:$B$105,0),MATCH(VLOOKUP($AT$11,MAPPING!$H$3:$J$131,3,0),'CFBG New Line Form'!$G$7:$EQ$7,0)),""))</f>
        <v/>
      </c>
      <c r="AU32" s="84" t="str">
        <f>IF(IFERROR(INDEX('CFBG New Line Form'!$G$9:$EQ$105,MATCH(B32,'CFBG New Line Form'!$B$9:$B$105,0),MATCH(VLOOKUP($AU$11,MAPPING!$H$3:$J$131,3,0),'CFBG New Line Form'!$G$7:$EQ$7,0)),"")=0,"",IFERROR(INDEX('CFBG New Line Form'!$G$9:$EQ$105,MATCH(B32,'CFBG New Line Form'!$B$9:$B$105,0),MATCH(VLOOKUP($AU$11,MAPPING!$H$3:$J$131,3,0),'CFBG New Line Form'!$G$7:$EQ$7,0)),""))</f>
        <v/>
      </c>
      <c r="AV32" s="84" t="str">
        <f>IF(IFERROR(INDEX('CFBG New Line Form'!$G$9:$EQ$105,MATCH(B32,'CFBG New Line Form'!$B$9:$B$105,0),MATCH(VLOOKUP($AV$11,MAPPING!$H$3:$J$131,3,0),'CFBG New Line Form'!$G$7:$EQ$7,0)),"")=0,"",IFERROR(INDEX('CFBG New Line Form'!$G$9:$EQ$105,MATCH(B32,'CFBG New Line Form'!$B$9:$B$105,0),MATCH(VLOOKUP($AV$11,MAPPING!$H$3:$J$131,3,0),'CFBG New Line Form'!$G$7:$EQ$7,0)),""))</f>
        <v/>
      </c>
      <c r="AW32" s="84" t="str">
        <f>IF(IFERROR(INDEX('CFBG New Line Form'!$G$9:$EQ$105,MATCH(B32,'CFBG New Line Form'!$B$9:$B$105,0),MATCH(VLOOKUP($AW$11,MAPPING!$H$3:$J$131,3,0),'CFBG New Line Form'!$G$7:$EQ$7,0)),"")=0,"",IFERROR(INDEX('CFBG New Line Form'!$G$9:$EQ$105,MATCH(B32,'CFBG New Line Form'!$B$9:$B$105,0),MATCH(VLOOKUP($AW$11,MAPPING!$H$3:$J$131,3,0),'CFBG New Line Form'!$G$7:$EQ$7,0)),""))</f>
        <v/>
      </c>
      <c r="AX32" s="84" t="str">
        <f>IF(IFERROR(INDEX('CFBG New Line Form'!$G$9:$EQ$105,MATCH(B32,'CFBG New Line Form'!$B$9:$B$105,0),MATCH(VLOOKUP($AX$11,MAPPING!$H$3:$J$131,3,0),'CFBG New Line Form'!$G$7:$EQ$7,0)),"")=0,"",IFERROR(INDEX('CFBG New Line Form'!$G$9:$EQ$105,MATCH(B32,'CFBG New Line Form'!$B$9:$B$105,0),MATCH(VLOOKUP($AX$11,MAPPING!$H$3:$J$131,3,0),'CFBG New Line Form'!$G$7:$EQ$7,0)),""))</f>
        <v/>
      </c>
      <c r="AY32" s="84" t="str">
        <f>IF(IFERROR(INDEX('CFBG New Line Form'!$G$9:$EQ$105,MATCH(B32,'CFBG New Line Form'!$B$9:$B$105,0),MATCH(VLOOKUP($AY$11,MAPPING!$H$3:$J$131,3,0),'CFBG New Line Form'!$G$7:$EQ$7,0)),"")=0,"",IFERROR(INDEX('CFBG New Line Form'!$G$9:$EQ$105,MATCH(B32,'CFBG New Line Form'!$B$9:$B$105,0),MATCH(VLOOKUP($AY$11,MAPPING!$H$3:$J$131,3,0),'CFBG New Line Form'!$G$7:$EQ$7,0)),""))</f>
        <v/>
      </c>
      <c r="AZ32" s="84" t="str">
        <f>IF(IFERROR(INDEX('CFBG New Line Form'!$G$9:$EQ$105,MATCH(B32,'CFBG New Line Form'!$B$9:$B$105,0),MATCH(VLOOKUP($AZ$11,MAPPING!$H$3:$J$131,3,0),'CFBG New Line Form'!$G$7:$EQ$7,0)),"")=0,"",IFERROR(INDEX('CFBG New Line Form'!$G$9:$EQ$105,MATCH(B32,'CFBG New Line Form'!$B$9:$B$105,0),MATCH(VLOOKUP($AZ$11,MAPPING!$H$3:$J$131,3,0),'CFBG New Line Form'!$G$7:$EQ$7,0)),""))</f>
        <v/>
      </c>
      <c r="BA32" s="84" t="str">
        <f>IF(IFERROR(INDEX('CFBG New Line Form'!$G$9:$EQ$105,MATCH(B32,'CFBG New Line Form'!$B$9:$B$105,0),MATCH(VLOOKUP($BA$11,MAPPING!$H$3:$J$131,3,0),'CFBG New Line Form'!$G$7:$EQ$7,0)),"")=0,"",IFERROR(INDEX('CFBG New Line Form'!$G$9:$EQ$105,MATCH(B32,'CFBG New Line Form'!$B$9:$B$105,0),MATCH(VLOOKUP($BA$11,MAPPING!$H$3:$J$131,3,0),'CFBG New Line Form'!$G$7:$EQ$7,0)),""))</f>
        <v/>
      </c>
      <c r="BB32" s="84" t="str">
        <f>IF(IFERROR(INDEX('CFBG New Line Form'!$G$9:$EQ$105,MATCH(B32,'CFBG New Line Form'!$B$9:$B$105,0),MATCH(VLOOKUP($BB$11,MAPPING!$H$3:$J$131,3,0),'CFBG New Line Form'!$G$7:$EQ$7,0)),"")=0,"",IFERROR(INDEX('CFBG New Line Form'!$G$9:$EQ$105,MATCH(B32,'CFBG New Line Form'!$B$9:$B$105,0),MATCH(VLOOKUP($BB$11,MAPPING!$H$3:$J$131,3,0),'CFBG New Line Form'!$G$7:$EQ$7,0)),""))</f>
        <v/>
      </c>
      <c r="BC32" s="84" t="str">
        <f>IF(IFERROR(INDEX('CFBG New Line Form'!$G$9:$EQ$105,MATCH(B32,'CFBG New Line Form'!$B$9:$B$105,0),MATCH(VLOOKUP($BC$11,MAPPING!$H$3:$J$131,3,0),'CFBG New Line Form'!$G$7:$EQ$7,0)),"")=0,"",IFERROR(INDEX('CFBG New Line Form'!$G$9:$EQ$105,MATCH(B32,'CFBG New Line Form'!$B$9:$B$105,0),MATCH(VLOOKUP($BC$11,MAPPING!$H$3:$J$131,3,0),'CFBG New Line Form'!$G$7:$EQ$7,0)),""))</f>
        <v/>
      </c>
      <c r="BD32" s="84" t="str">
        <f>IF(IFERROR(INDEX('CFBG New Line Form'!$G$9:$EQ$105,MATCH(B32,'CFBG New Line Form'!$B$9:$B$105,0),MATCH(VLOOKUP($BD$11,MAPPING!$H$3:$J$131,3,0),'CFBG New Line Form'!$G$7:$EQ$7,0)),"")=0,"",IFERROR(INDEX('CFBG New Line Form'!$G$9:$EQ$105,MATCH(B32,'CFBG New Line Form'!$B$9:$B$105,0),MATCH(VLOOKUP($BD$11,MAPPING!$H$3:$J$131,3,0),'CFBG New Line Form'!$G$7:$EQ$7,0)),""))</f>
        <v/>
      </c>
      <c r="BE32" s="84" t="str">
        <f>IF(IFERROR(INDEX('CFBG New Line Form'!$G$9:$EQ$105,MATCH(B32,'CFBG New Line Form'!$B$9:$B$105,0),MATCH(VLOOKUP($BE$11,MAPPING!$H$3:$J$131,3,0),'CFBG New Line Form'!$G$7:$EQ$7,0)),"")=0,"",IFERROR(INDEX('CFBG New Line Form'!$G$9:$EQ$105,MATCH(B32,'CFBG New Line Form'!$B$9:$B$105,0),MATCH(VLOOKUP($BE$11,MAPPING!$H$3:$J$131,3,0),'CFBG New Line Form'!$G$7:$EQ$7,0)),""))</f>
        <v/>
      </c>
      <c r="BF32" s="84" t="str">
        <f>IF(IFERROR(INDEX('CFBG New Line Form'!$G$9:$EQ$105,MATCH(B32,'CFBG New Line Form'!$B$9:$B$105,0),MATCH(VLOOKUP($BE$11,MAPPING!$H$3:$J$131,3,0),'CFBG New Line Form'!$G$7:$EQ$7,0)),"")=0,"",IFERROR(INDEX('CFBG New Line Form'!$G$9:$EQ$105,MATCH(B32,'CFBG New Line Form'!$B$9:$B$105,0),MATCH(VLOOKUP($BE$11,MAPPING!$H$3:$J$131,3,0),'CFBG New Line Form'!$G$7:$EQ$7,0)),""))</f>
        <v/>
      </c>
      <c r="BG32" s="84" t="str">
        <f>IF(IFERROR(INDEX('CFBG New Line Form'!$G$9:$EQ$105,MATCH(B32,'CFBG New Line Form'!$B$9:$B$105,0),MATCH(VLOOKUP($BG$11,MAPPING!$H$3:$J$131,3,0),'CFBG New Line Form'!$G$7:$EQ$7,0)),"")=0,"",IFERROR(INDEX('CFBG New Line Form'!$G$9:$EQ$105,MATCH(B32,'CFBG New Line Form'!$B$9:$B$105,0),MATCH(VLOOKUP($BG$11,MAPPING!$H$3:$J$131,3,0),'CFBG New Line Form'!$G$7:$EQ$7,0)),""))</f>
        <v/>
      </c>
      <c r="BH32" s="84" t="str">
        <f>IF(IFERROR(INDEX('CFBG New Line Form'!$G$9:$EQ$105,MATCH(B32,'CFBG New Line Form'!$B$9:$B$105,0),MATCH(VLOOKUP($BH$11,MAPPING!$H$3:$J$131,3,0),'CFBG New Line Form'!$G$7:$EQ$7,0)),"")=0,"",IFERROR(INDEX('CFBG New Line Form'!$G$9:$EQ$105,MATCH(B32,'CFBG New Line Form'!$B$9:$B$105,0),MATCH(VLOOKUP($BH$11,MAPPING!$H$3:$J$131,3,0),'CFBG New Line Form'!$G$7:$EQ$7,0)),""))</f>
        <v/>
      </c>
      <c r="BI32" s="84" t="str">
        <f>IF(IFERROR(INDEX('CFBG New Line Form'!$G$9:$EQ$105,MATCH(B32,'CFBG New Line Form'!$B$9:$B$105,0),MATCH(VLOOKUP($BI$11,MAPPING!$H$3:$J$131,3,0),'CFBG New Line Form'!$G$7:$EQ$7,0)),"")=0,"",IFERROR(INDEX('CFBG New Line Form'!$G$9:$EQ$105,MATCH(B32,'CFBG New Line Form'!$B$9:$B$105,0),MATCH(VLOOKUP($BI$11,MAPPING!$H$3:$J$131,3,0),'CFBG New Line Form'!$G$7:$EQ$7,0)),""))</f>
        <v/>
      </c>
      <c r="BJ32" s="84" t="str">
        <f>IF(IFERROR(INDEX('CFBG New Line Form'!$G$9:$EQ$105,MATCH(B32,'CFBG New Line Form'!$B$9:$B$105,0),MATCH(VLOOKUP($BJ$11,MAPPING!$H$3:$J$131,3,0),'CFBG New Line Form'!$G$7:$EQ$7,0)),"")=0,"",IFERROR(INDEX('CFBG New Line Form'!$G$9:$EQ$105,MATCH(B32,'CFBG New Line Form'!$B$9:$B$105,0),MATCH(VLOOKUP($BJ$11,MAPPING!$H$3:$J$131,3,0),'CFBG New Line Form'!$G$7:$EQ$7,0)),""))</f>
        <v/>
      </c>
      <c r="BK32" s="84" t="str">
        <f>IF(IFERROR(INDEX('CFBG New Line Form'!$G$9:$EQ$105,MATCH(B32,'CFBG New Line Form'!$B$9:$B$105,0),MATCH(VLOOKUP($BK$11,MAPPING!$H$3:$J$131,3,0),'CFBG New Line Form'!$G$7:$EQ$7,0)),"")=0,"",IFERROR(INDEX('CFBG New Line Form'!$G$9:$EQ$105,MATCH(B32,'CFBG New Line Form'!$B$9:$B$105,0),MATCH(VLOOKUP($BK$11,MAPPING!$H$3:$J$131,3,0),'CFBG New Line Form'!$G$7:$EQ$7,0)),""))</f>
        <v/>
      </c>
      <c r="BL32" s="84" t="str">
        <f>IF(IFERROR(INDEX('CFBG New Line Form'!$G$9:$EQ$105,MATCH(B32,'CFBG New Line Form'!$B$9:$B$105,0),MATCH(VLOOKUP($BL$11,MAPPING!$H$3:$J$131,3,0),'CFBG New Line Form'!$G$7:$EQ$7,0)),"")=0,"",IFERROR(INDEX('CFBG New Line Form'!$G$9:$EQ$105,MATCH(B32,'CFBG New Line Form'!$B$9:$B$105,0),MATCH(VLOOKUP($BL$11,MAPPING!$H$3:$J$131,3,0),'CFBG New Line Form'!$G$7:$EQ$7,0)),""))</f>
        <v/>
      </c>
      <c r="BM32" s="84" t="str">
        <f>IF(IFERROR(INDEX('CFBG New Line Form'!$G$9:$EQ$105,MATCH(B32,'CFBG New Line Form'!$B$9:$B$105,0),MATCH(VLOOKUP($BM$11,MAPPING!$H$3:$J$131,3,0),'CFBG New Line Form'!$G$7:$EQ$7,0)),"")=0,"",IFERROR(INDEX('CFBG New Line Form'!$G$9:$EQ$105,MATCH(B32,'CFBG New Line Form'!$B$9:$B$105,0),MATCH(VLOOKUP($BM$11,MAPPING!$H$3:$J$131,3,0),'CFBG New Line Form'!$G$7:$EQ$7,0)),""))</f>
        <v/>
      </c>
      <c r="BN32" s="84" t="str">
        <f>IF(IFERROR(INDEX('CFBG New Line Form'!$G$9:$EQ$105,MATCH(B32,'CFBG New Line Form'!$B$9:$B$105,0),MATCH(VLOOKUP($BN$11,MAPPING!$H$3:$J$131,3,0),'CFBG New Line Form'!$G$7:$EQ$7,0)),"")=0,"",IFERROR(INDEX('CFBG New Line Form'!$G$9:$EQ$105,MATCH(B32,'CFBG New Line Form'!$B$9:$B$105,0),MATCH(VLOOKUP($BN$11,MAPPING!$H$3:$J$131,3,0),'CFBG New Line Form'!$G$7:$EQ$7,0)),""))</f>
        <v/>
      </c>
      <c r="BO32" s="84" t="str">
        <f>IF(IFERROR(INDEX('CFBG New Line Form'!$G$9:$EQ$105,MATCH(B32,'CFBG New Line Form'!$B$9:$B$105,0),MATCH(VLOOKUP($BO$11,MAPPING!$H$3:$J$131,3,0),'CFBG New Line Form'!$G$7:$EQ$7,0)),"")=0,"",IFERROR(INDEX('CFBG New Line Form'!$G$9:$EQ$105,MATCH(B32,'CFBG New Line Form'!$B$9:$B$105,0),MATCH(VLOOKUP($BO$11,MAPPING!$H$3:$J$131,3,0),'CFBG New Line Form'!$G$7:$EQ$7,0)),""))</f>
        <v/>
      </c>
      <c r="BP32" s="84" t="str">
        <f>IF(IFERROR(INDEX('CFBG New Line Form'!$G$9:$EQ$105,MATCH(B32,'CFBG New Line Form'!$B$9:$B$105,0),MATCH(VLOOKUP($BP$11,MAPPING!$H$3:$J$131,3,0),'CFBG New Line Form'!$G$7:$EQ$7,0)),"")=0,"",IFERROR(INDEX('CFBG New Line Form'!$G$9:$EQ$105,MATCH(B32,'CFBG New Line Form'!$B$9:$B$105,0),MATCH(VLOOKUP($BP$11,MAPPING!$H$3:$J$131,3,0),'CFBG New Line Form'!$G$7:$EQ$7,0)),""))</f>
        <v/>
      </c>
      <c r="BQ32" s="84" t="str">
        <f>IF(IFERROR(INDEX('CFBG New Line Form'!$G$9:$EQ$105,MATCH(B32,'CFBG New Line Form'!$B$9:$B$105,0),MATCH(VLOOKUP($BQ$11,MAPPING!$H$3:$J$131,3,0),'CFBG New Line Form'!$G$7:$EQ$7,0)),"")=0,"",IFERROR(INDEX('CFBG New Line Form'!$G$9:$EQ$105,MATCH(B32,'CFBG New Line Form'!$B$9:$B$105,0),MATCH(VLOOKUP($BQ$11,MAPPING!$H$3:$J$131,3,0),'CFBG New Line Form'!$G$7:$EQ$7,0)),""))</f>
        <v/>
      </c>
      <c r="BR32" s="84" t="str">
        <f>IF(IFERROR(INDEX('CFBG New Line Form'!$G$9:$EQ$105,MATCH(B32,'CFBG New Line Form'!$B$9:$B$105,0),MATCH(VLOOKUP($BR$11,MAPPING!$H$3:$J$131,3,0),'CFBG New Line Form'!$G$7:$EQ$7,0)),"")=0,"",IFERROR(INDEX('CFBG New Line Form'!$G$9:$EQ$105,MATCH(B32,'CFBG New Line Form'!$B$9:$B$105,0),MATCH(VLOOKUP($BR$11,MAPPING!$H$3:$J$131,3,0),'CFBG New Line Form'!$G$7:$EQ$7,0)),""))</f>
        <v/>
      </c>
      <c r="BS32" s="84" t="str">
        <f>IF(IFERROR(INDEX('CFBG New Line Form'!$G$9:$EQ$105,MATCH(B32,'CFBG New Line Form'!$B$9:$B$105,0),MATCH(VLOOKUP($BS$11,MAPPING!$H$3:$J$131,3,0),'CFBG New Line Form'!$G$7:$EQ$7,0)),"")=0,"",IFERROR(INDEX('CFBG New Line Form'!$G$9:$EQ$105,MATCH(B32,'CFBG New Line Form'!$B$9:$B$105,0),MATCH(VLOOKUP($BS$11,MAPPING!$H$3:$J$131,3,0),'CFBG New Line Form'!$G$7:$EQ$7,0)),""))</f>
        <v/>
      </c>
      <c r="BT32" s="84" t="str">
        <f>IF(IFERROR(INDEX('CFBG New Line Form'!$G$9:$EQ$105,MATCH(B32,'CFBG New Line Form'!$B$9:$B$105,0),MATCH(VLOOKUP($BT$11,MAPPING!$H$3:$J$131,3,0),'CFBG New Line Form'!$G$7:$EQ$7,0)),"")=0,"",IFERROR(INDEX('CFBG New Line Form'!$G$9:$EQ$105,MATCH(B32,'CFBG New Line Form'!$B$9:$B$105,0),MATCH(VLOOKUP($BT$11,MAPPING!$H$3:$J$131,3,0),'CFBG New Line Form'!$G$7:$EQ$7,0)),""))</f>
        <v/>
      </c>
      <c r="BU32" s="84" t="str">
        <f>IF(IFERROR(INDEX('CFBG New Line Form'!$G$9:$EQ$105,MATCH(B32,'CFBG New Line Form'!$B$9:$B$105,0),MATCH(VLOOKUP($BU$11,MAPPING!$H$3:$J$131,3,0),'CFBG New Line Form'!$G$7:$EQ$7,0)),"")=0,"",IFERROR(INDEX('CFBG New Line Form'!$G$9:$EQ$105,MATCH(B32,'CFBG New Line Form'!$B$9:$B$105,0),MATCH(VLOOKUP($BU$11,MAPPING!$H$3:$J$131,3,0),'CFBG New Line Form'!$G$7:$EQ$7,0)),""))</f>
        <v/>
      </c>
      <c r="BV32" s="84" t="str">
        <f>IF(IFERROR(INDEX('CFBG New Line Form'!$G$9:$EQ$105,MATCH(B32,'CFBG New Line Form'!$B$9:$B$105,0),MATCH(VLOOKUP($BV$11,MAPPING!$H$3:$J$131,3,0),'CFBG New Line Form'!$G$7:$EQ$7,0)),"")=0,"",IFERROR(INDEX('CFBG New Line Form'!$G$9:$EQ$105,MATCH(B32,'CFBG New Line Form'!$B$9:$B$105,0),MATCH(VLOOKUP($BV$11,MAPPING!$H$3:$J$131,3,0),'CFBG New Line Form'!$G$7:$EQ$7,0)),""))</f>
        <v/>
      </c>
      <c r="BW32" s="84" t="str">
        <f>IF(IFERROR(INDEX('CFBG New Line Form'!$G$9:$EQ$105,MATCH(B32,'CFBG New Line Form'!$B$9:$B$105,0),MATCH(VLOOKUP($BW$11,MAPPING!$H$3:$J$131,3,0),'CFBG New Line Form'!$G$7:$EQ$7,0)),"")=0,"",IFERROR(INDEX('CFBG New Line Form'!$G$9:$EQ$105,MATCH(B32,'CFBG New Line Form'!$B$9:$B$105,0),MATCH(VLOOKUP($BW$11,MAPPING!$H$3:$J$131,3,0),'CFBG New Line Form'!$G$7:$EQ$7,0)),""))</f>
        <v/>
      </c>
      <c r="BX32" s="84" t="str">
        <f>IF(IFERROR(INDEX('CFBG New Line Form'!$G$9:$EQ$105,MATCH(B32,'CFBG New Line Form'!$B$9:$B$105,0),MATCH(VLOOKUP($BX$11,MAPPING!$H$3:$J$131,3,0),'CFBG New Line Form'!$G$7:$EQ$7,0)),"")=0,"",IFERROR(INDEX('CFBG New Line Form'!$G$9:$EQ$105,MATCH(B32,'CFBG New Line Form'!$B$9:$B$105,0),MATCH(VLOOKUP($BX$11,MAPPING!$H$3:$J$131,3,0),'CFBG New Line Form'!$G$7:$EQ$7,0)),""))</f>
        <v/>
      </c>
      <c r="BY32" s="84" t="str">
        <f>IF(IFERROR(INDEX('CFBG New Line Form'!$G$9:$EQ$105,MATCH(B32,'CFBG New Line Form'!$B$9:$B$105,0),MATCH(VLOOKUP($BY$11,MAPPING!$H$3:$J$131,3,0),'CFBG New Line Form'!$G$7:$EQ$7,0)),"")=0,"",IFERROR(INDEX('CFBG New Line Form'!$G$9:$EQ$105,MATCH(B32,'CFBG New Line Form'!$B$9:$B$105,0),MATCH(VLOOKUP($BY$11,MAPPING!$H$3:$J$131,3,0),'CFBG New Line Form'!$G$7:$EQ$7,0)),""))</f>
        <v/>
      </c>
      <c r="BZ32" s="84" t="str">
        <f>IF(IFERROR(INDEX('CFBG New Line Form'!$G$9:$EQ$105,MATCH(B32,'CFBG New Line Form'!$B$9:$B$105,0),MATCH(VLOOKUP($BZ$11,MAPPING!$H$3:$J$131,3,0),'CFBG New Line Form'!$G$7:$EQ$7,0)),"")=0,"",IFERROR(INDEX('CFBG New Line Form'!$G$9:$EQ$105,MATCH(B32,'CFBG New Line Form'!$B$9:$B$105,0),MATCH(VLOOKUP($BZ$11,MAPPING!$H$3:$J$131,3,0),'CFBG New Line Form'!$G$7:$EQ$7,0)),""))</f>
        <v/>
      </c>
      <c r="CA32" s="84" t="str">
        <f>IF(IFERROR(INDEX('CFBG New Line Form'!$G$9:$EQ$105,MATCH(B32,'CFBG New Line Form'!$B$9:$B$105,0),MATCH(VLOOKUP($CA$11,MAPPING!$H$3:$J$131,3,0),'CFBG New Line Form'!$G$7:$EQ$7,0)),"")=0,"",IFERROR(INDEX('CFBG New Line Form'!$G$9:$EQ$105,MATCH(B32,'CFBG New Line Form'!$B$9:$B$105,0),MATCH(VLOOKUP($CA$11,MAPPING!$H$3:$J$131,3,0),'CFBG New Line Form'!$G$7:$EQ$7,0)),""))</f>
        <v/>
      </c>
      <c r="CB32" s="84" t="str">
        <f>IF(IFERROR(INDEX('CFBG New Line Form'!$G$9:$EQ$105,MATCH(B32,'CFBG New Line Form'!$B$9:$B$105,0),MATCH(VLOOKUP($CB$11,MAPPING!$H$3:$J$131,3,0),'CFBG New Line Form'!$G$7:$EQ$7,0)),"")=0,"",IFERROR(INDEX('CFBG New Line Form'!$G$9:$EQ$105,MATCH(B32,'CFBG New Line Form'!$B$9:$B$105,0),MATCH(VLOOKUP($CB$11,MAPPING!$H$3:$J$131,3,0),'CFBG New Line Form'!$G$7:$EQ$7,0)),""))</f>
        <v/>
      </c>
      <c r="CC32" s="84" t="str">
        <f>IF(IFERROR(INDEX('CFBG New Line Form'!$G$9:$EQ$105,MATCH(B32,'CFBG New Line Form'!$B$9:$B$105,0),MATCH(VLOOKUP($CC$11,MAPPING!$H$3:$J$131,3,0),'CFBG New Line Form'!$G$7:$EQ$7,0)),"")=0,"",IFERROR(INDEX('CFBG New Line Form'!$G$9:$EQ$105,MATCH(B32,'CFBG New Line Form'!$B$9:$B$105,0),MATCH(VLOOKUP($CC$11,MAPPING!$H$3:$J$131,3,0),'CFBG New Line Form'!$G$7:$EQ$7,0)),""))</f>
        <v/>
      </c>
      <c r="CD32" s="84" t="str">
        <f>IF(IFERROR(INDEX('CFBG New Line Form'!$G$9:$EQ$105,MATCH(B32,'CFBG New Line Form'!$B$9:$B$105,0),MATCH(VLOOKUP($CD$11,MAPPING!$H$3:$J$131,3,0),'CFBG New Line Form'!$G$7:$EQ$7,0)),"")=0,"",IFERROR(INDEX('CFBG New Line Form'!$G$9:$EQ$105,MATCH(B32,'CFBG New Line Form'!$B$9:$B$105,0),MATCH(VLOOKUP($CD$11,MAPPING!$H$3:$J$131,3,0),'CFBG New Line Form'!$G$7:$EQ$7,0)),""))</f>
        <v/>
      </c>
      <c r="CE32" s="84" t="str">
        <f>IF(IFERROR(INDEX('CFBG New Line Form'!$G$9:$EQ$105,MATCH(B32,'CFBG New Line Form'!$B$9:$B$105,0),MATCH(VLOOKUP($CE$11,MAPPING!$H$3:$J$131,3,0),'CFBG New Line Form'!$G$7:$EQ$7,0)),"")=0,"",IFERROR(INDEX('CFBG New Line Form'!$G$9:$EQ$105,MATCH(B32,'CFBG New Line Form'!$B$9:$B$105,0),MATCH(VLOOKUP($CE$11,MAPPING!$H$3:$J$131,3,0),'CFBG New Line Form'!$G$7:$EQ$7,0)),""))</f>
        <v/>
      </c>
      <c r="CF32" s="84" t="str">
        <f>IF(IFERROR(INDEX('CFBG New Line Form'!$G$9:$EQ$105,MATCH(B32,'CFBG New Line Form'!$B$9:$B$105,0),MATCH(VLOOKUP($CF$11,MAPPING!$H$3:$J$131,3,0),'CFBG New Line Form'!$G$7:$EQ$7,0)),"")=0,"",IFERROR(INDEX('CFBG New Line Form'!$G$9:$EQ$105,MATCH(B32,'CFBG New Line Form'!$B$9:$B$105,0),MATCH(VLOOKUP($CF$11,MAPPING!$H$3:$J$131,3,0),'CFBG New Line Form'!$G$7:$EQ$7,0)),""))</f>
        <v/>
      </c>
      <c r="CG32" s="84" t="str">
        <f>IF(IFERROR(INDEX('CFBG New Line Form'!$G$9:$EQ$105,MATCH(B32,'CFBG New Line Form'!$B$9:$B$105,0),MATCH(VLOOKUP($CG$11,MAPPING!$H$3:$J$131,3,0),'CFBG New Line Form'!$G$7:$EQ$7,0)),"")=0,"",IFERROR(INDEX('CFBG New Line Form'!$G$9:$EQ$105,MATCH(B32,'CFBG New Line Form'!$B$9:$B$105,0),MATCH(VLOOKUP($CG$11,MAPPING!$H$3:$J$131,3,0),'CFBG New Line Form'!$G$7:$EQ$7,0)),""))</f>
        <v/>
      </c>
      <c r="CH32" s="84" t="str">
        <f>IF(IFERROR(INDEX('CFBG New Line Form'!$G$9:$EQ$105,MATCH(B32,'CFBG New Line Form'!$B$9:$B$105,0),MATCH(VLOOKUP($CH$11,MAPPING!$H$3:$J$131,3,0),'CFBG New Line Form'!$G$7:$EQ$7,0)),"")=0,"",IFERROR(INDEX('CFBG New Line Form'!$G$9:$EQ$105,MATCH(B32,'CFBG New Line Form'!$B$9:$B$105,0),MATCH(VLOOKUP($CH$11,MAPPING!$H$3:$J$131,3,0),'CFBG New Line Form'!$G$7:$EQ$7,0)),""))</f>
        <v/>
      </c>
      <c r="CI32" s="84" t="str">
        <f>IF(IFERROR(INDEX('CFBG New Line Form'!$G$9:$EQ$105,MATCH(B32,'CFBG New Line Form'!$B$9:$B$105,0),MATCH(VLOOKUP($CI$11,MAPPING!$H$3:$J$131,3,0),'CFBG New Line Form'!$G$7:$EQ$7,0)),"")=0,"",IFERROR(INDEX('CFBG New Line Form'!$G$9:$EQ$105,MATCH(B32,'CFBG New Line Form'!$B$9:$B$105,0),MATCH(VLOOKUP($CI$11,MAPPING!$H$3:$J$131,3,0),'CFBG New Line Form'!$G$7:$EQ$7,0)),""))</f>
        <v/>
      </c>
      <c r="CJ32" s="84" t="str">
        <f>IF(IFERROR(INDEX('CFBG New Line Form'!$G$9:$EQ$105,MATCH(B32,'CFBG New Line Form'!$B$9:$B$105,0),MATCH(VLOOKUP($CJ$11,MAPPING!$H$3:$J$131,3,0),'CFBG New Line Form'!$G$7:$EQ$7,0)),"")=0,"",IFERROR(INDEX('CFBG New Line Form'!$G$9:$EQ$105,MATCH(B32,'CFBG New Line Form'!$B$9:$B$105,0),MATCH(VLOOKUP($CJ$11,MAPPING!$H$3:$J$131,3,0),'CFBG New Line Form'!$G$7:$EQ$7,0)),""))</f>
        <v/>
      </c>
      <c r="CK32" s="84" t="str">
        <f>IF(IFERROR(INDEX('CFBG New Line Form'!$G$9:$EQ$105,MATCH(B32,'CFBG New Line Form'!$B$9:$B$105,0),MATCH(VLOOKUP($CK$11,MAPPING!$H$3:$J$131,3,0),'CFBG New Line Form'!$G$7:$EQ$7,0)),"")=0,"",IFERROR(INDEX('CFBG New Line Form'!$G$9:$EQ$105,MATCH(B32,'CFBG New Line Form'!$B$9:$B$105,0),MATCH(VLOOKUP($CK$11,MAPPING!$H$3:$J$131,3,0),'CFBG New Line Form'!$G$7:$EQ$7,0)),""))</f>
        <v/>
      </c>
      <c r="CL32" s="84" t="str">
        <f>IF(IFERROR(INDEX('CFBG New Line Form'!$G$9:$EQ$105,MATCH(B32,'CFBG New Line Form'!$B$9:$B$105,0),MATCH(VLOOKUP($CL$11,MAPPING!$H$3:$J$131,3,0),'CFBG New Line Form'!$G$7:$EQ$7,0)),"")=0,"",IFERROR(INDEX('CFBG New Line Form'!$G$9:$EQ$105,MATCH(B32,'CFBG New Line Form'!$B$9:$B$105,0),MATCH(VLOOKUP($CL$11,MAPPING!$H$3:$J$131,3,0),'CFBG New Line Form'!$G$7:$EQ$7,0)),""))</f>
        <v/>
      </c>
      <c r="CM32" s="84" t="str">
        <f>IF(IFERROR(INDEX('CFBG New Line Form'!$G$9:$EQ$105,MATCH(B32,'CFBG New Line Form'!$B$9:$B$105,0),MATCH(VLOOKUP($CM$11,MAPPING!$H$3:$J$131,3,0),'CFBG New Line Form'!$G$7:$EQ$7,0)),"")=0,"",IFERROR(INDEX('CFBG New Line Form'!$G$9:$EQ$105,MATCH(B32,'CFBG New Line Form'!$B$9:$B$105,0),MATCH(VLOOKUP($CM$11,MAPPING!$H$3:$J$131,3,0),'CFBG New Line Form'!$G$7:$EQ$7,0)),""))</f>
        <v/>
      </c>
      <c r="CN32" s="84" t="str">
        <f>IF(IFERROR(INDEX('CFBG New Line Form'!$G$9:$EQ$105,MATCH(B32,'CFBG New Line Form'!$B$9:$B$105,0),MATCH(VLOOKUP($CN$11,MAPPING!$H$3:$J$131,3,0),'CFBG New Line Form'!$G$7:$EQ$7,0)),"")=0,"",IFERROR(INDEX('CFBG New Line Form'!$G$9:$EQ$105,MATCH(B32,'CFBG New Line Form'!$B$9:$B$105,0),MATCH(VLOOKUP($CN$11,MAPPING!$H$3:$J$131,3,0),'CFBG New Line Form'!$G$7:$EQ$7,0)),""))</f>
        <v/>
      </c>
      <c r="CO32" s="84" t="str">
        <f>IF(IFERROR(INDEX('CFBG New Line Form'!$G$9:$EQ$105,MATCH(B32,'CFBG New Line Form'!$B$9:$B$105,0),MATCH(VLOOKUP($CO$11,MAPPING!$H$3:$J$131,3,0),'CFBG New Line Form'!$G$7:$EQ$7,0)),"")=0,"",IFERROR(INDEX('CFBG New Line Form'!$G$9:$EQ$105,MATCH(B32,'CFBG New Line Form'!$B$9:$B$105,0),MATCH(VLOOKUP($CO$11,MAPPING!$H$3:$J$131,3,0),'CFBG New Line Form'!$G$7:$EQ$7,0)),""))</f>
        <v/>
      </c>
      <c r="CP32" s="84" t="str">
        <f>IF(IFERROR(INDEX('CFBG New Line Form'!$G$9:$EQ$105,MATCH(B32,'CFBG New Line Form'!$B$9:$B$105,0),MATCH(VLOOKUP($CP$11,MAPPING!$H$3:$J$131,3,0),'CFBG New Line Form'!$G$7:$EQ$7,0)),"")=0,"",IFERROR(INDEX('CFBG New Line Form'!$G$9:$EQ$105,MATCH(B32,'CFBG New Line Form'!$B$9:$B$105,0),MATCH(VLOOKUP($CP$11,MAPPING!$H$3:$J$131,3,0),'CFBG New Line Form'!$G$7:$EQ$7,0)),""))</f>
        <v/>
      </c>
      <c r="CQ32" s="84" t="str">
        <f>IF(IFERROR(INDEX('CFBG New Line Form'!$G$9:$EQ$105,MATCH(B32,'CFBG New Line Form'!$B$9:$B$105,0),MATCH(VLOOKUP($CQ$11,MAPPING!$H$3:$J$131,3,0),'CFBG New Line Form'!$G$7:$EQ$7,0)),"")=0,"",IFERROR(INDEX('CFBG New Line Form'!$G$9:$EQ$105,MATCH(B32,'CFBG New Line Form'!$B$9:$B$105,0),MATCH(VLOOKUP($CQ$11,MAPPING!$H$3:$J$131,3,0),'CFBG New Line Form'!$G$7:$EQ$7,0)),""))</f>
        <v/>
      </c>
      <c r="CR32" s="84"/>
      <c r="CS32" s="84"/>
      <c r="CT32" s="84"/>
    </row>
    <row r="33" spans="1:98" s="55" customFormat="1">
      <c r="A33" s="84" t="str">
        <f>IF(
IFERROR(INDEX('CFBG New Line Form'!$G$9:$EQ$105,MATCH(B33,'CFBG New Line Form'!$B$9:$B$105,0),MATCH(VLOOKUP($A$11,MAPPING!$H$3:$J$131,3,0),'CFBG New Line Form'!$G$7:$EQ$7,0)),"")=0,"", IFERROR(INDEX('CFBG New Line Form'!$G$9:$EQ$105,MATCH(B33,'CFBG New Line Form'!$B$9:$B$105,0),MATCH(VLOOKUP($A$11,MAPPING!$H$3:$J$131,3,0),'CFBG New Line Form'!$G$7:$EQ$7,0)),""))</f>
        <v/>
      </c>
      <c r="B33" s="84"/>
      <c r="C33" s="84" t="str">
        <f>IF(
IFERROR(INDEX('CFBG New Line Form'!$G$9:$EQ$105,MATCH(B33,'CFBG New Line Form'!$B$9:$B$105,0),MATCH(VLOOKUP($C$11,MAPPING!$H$3:$J$131,3,0),'CFBG New Line Form'!$G$7:$EQ$7,0)),"")=0,"", IFERROR(INDEX('CFBG New Line Form'!$G$9:$EQ$105,MATCH(B33,'CFBG New Line Form'!$B$9:$B$105,0),MATCH(VLOOKUP($C$11,MAPPING!$H$3:$J$131,3,0),'CFBG New Line Form'!$G$7:$EQ$7,0)),""))</f>
        <v/>
      </c>
      <c r="D33" s="84" t="str">
        <f>IF(
IFERROR(INDEX('CFBG New Line Form'!$G$9:$EQ$105,MATCH(B33,'CFBG New Line Form'!$B$9:$B$105,0),MATCH(VLOOKUP($D$11,MAPPING!$H$3:$J$131,3,0),'CFBG New Line Form'!$G$7:$EQ$7,0)),"")=0,"", IFERROR(INDEX('CFBG New Line Form'!$G$9:$EQ$105,MATCH(B33,'CFBG New Line Form'!$B$9:$B$105,0),MATCH(VLOOKUP($D$11,MAPPING!$H$3:$J$131,3,0),'CFBG New Line Form'!$G$7:$EQ$7,0)),""))</f>
        <v/>
      </c>
      <c r="E33" s="84" t="str">
        <f>IF(IFERROR(INDEX('CFBG New Line Form'!$G$9:$EQ$105,MATCH(B33,'CFBG New Line Form'!$B$9:$B$105,0),MATCH(VLOOKUP($E$11,MAPPING!$H$3:$J$131,3,0),'CFBG New Line Form'!$G$7:$EQ$7,0)),"")=0,"",IFERROR(INDEX('CFBG New Line Form'!$G$9:$EQ$105,MATCH(B33,'CFBG New Line Form'!$B$9:$B$105,0),MATCH(VLOOKUP($E$11,MAPPING!$H$3:$J$131,3,0),'CFBG New Line Form'!$G$7:$EQ$7,0)),""))</f>
        <v/>
      </c>
      <c r="F33" s="84" t="str">
        <f>IF(IFERROR(INDEX('CFBG New Line Form'!$G$9:$EQ$105,MATCH(B33,'CFBG New Line Form'!$B$9:$B$105,0),MATCH(VLOOKUP($F$11,MAPPING!$H$3:$J$131,3,0),'CFBG New Line Form'!$G$7:$EQ$7,0)),"")=0,"",IFERROR(INDEX('CFBG New Line Form'!$G$9:$EQ$105,MATCH(B33,'CFBG New Line Form'!$B$9:$B$105,0),MATCH(VLOOKUP($F$11,MAPPING!$H$3:$J$131,3,0),'CFBG New Line Form'!$G$7:$EQ$7,0)),""))</f>
        <v/>
      </c>
      <c r="G33" s="130" t="str">
        <f>IF(IFERROR(INDEX('CFBG New Line Form'!$G$9:$EQ$105,MATCH(B33,'CFBG New Line Form'!$B$9:$B$105,0),MATCH(VLOOKUP($G$11,MAPPING!$H$3:$J$131,3,0),'CFBG New Line Form'!$G$7:$EQ$7,0)),"")=0,"",IFERROR(INDEX('CFBG New Line Form'!$G$9:$EQ$105,MATCH(B33,'CFBG New Line Form'!$B$9:$B$105,0),MATCH(VLOOKUP($G$11,MAPPING!$H$3:$J$131,3,0),'CFBG New Line Form'!$G$7:$EQ$7,0)),""))</f>
        <v/>
      </c>
      <c r="H33" s="160" t="str">
        <f>IF(IFERROR(INDEX('CFBG New Line Form'!$G$9:$EQ$105,MATCH(B33,'CFBG New Line Form'!$B$9:$B$105,0),MATCH(VLOOKUP($H$11,MAPPING!$H$3:$J$131,3,0),'CFBG New Line Form'!$G$7:$EQ$7,0)),"")=0,"",IFERROR(INDEX('CFBG New Line Form'!$G$9:$EQ$105,MATCH(B33,'CFBG New Line Form'!$B$9:$B$105,0),MATCH(VLOOKUP($H$11,MAPPING!$H$3:$J$131,3,0),'CFBG New Line Form'!$G$7:$EQ$7,0)),""))</f>
        <v/>
      </c>
      <c r="I33" s="161" t="str">
        <f>IF(IFERROR(INDEX('CFBG New Line Form'!$G$9:$EQ$105,MATCH(B33,'CFBG New Line Form'!$B$9:$B$105,0),MATCH(VLOOKUP($I$11,MAPPING!$H$3:$J$131,3,0),'CFBG New Line Form'!$G$7:$EQ$7,0)),"")=0,"",IFERROR(INDEX('CFBG New Line Form'!$G$9:$EQ$105,MATCH(B33,'CFBG New Line Form'!$B$9:$B$105,0),MATCH(VLOOKUP($I$11,MAPPING!$H$3:$J$131,3,0),'CFBG New Line Form'!$G$7:$EQ$7,0)),""))</f>
        <v/>
      </c>
      <c r="J33" s="84" t="str">
        <f>IF(IFERROR(INDEX('CFBG New Line Form'!$G$9:$EQ$105,MATCH(B33,'CFBG New Line Form'!$B$9:$B$105,0),MATCH(VLOOKUP($J$11,MAPPING!$H$3:$J$131,3,0),'CFBG New Line Form'!$G$7:$EQ$7,0)),"")=0,"",IFERROR(INDEX('CFBG New Line Form'!$G$9:$EQ$105,MATCH(B33,'CFBG New Line Form'!$B$9:$B$105,0),MATCH(VLOOKUP($J$11,MAPPING!$H$3:$J$131,3,0),'CFBG New Line Form'!$G$7:$EQ$7,0)),""))</f>
        <v/>
      </c>
      <c r="K33" s="84" t="e">
        <v>#N/A</v>
      </c>
      <c r="L33" s="84" t="e">
        <v>#N/A</v>
      </c>
      <c r="M33" s="84" t="e">
        <v>#N/A</v>
      </c>
      <c r="N33" s="84" t="e">
        <v>#N/A</v>
      </c>
      <c r="O33" s="84" t="e">
        <v>#N/A</v>
      </c>
      <c r="P33" s="84" t="e">
        <v>#N/A</v>
      </c>
      <c r="Q33" s="84" t="e">
        <v>#N/A</v>
      </c>
      <c r="R33" s="162" t="str">
        <f>IF(IFERROR(INDEX('CFBG New Line Form'!$G$9:$EQ$105,MATCH(B33,'CFBG New Line Form'!$B$9:$B$105,0),MATCH(VLOOKUP($R$11,MAPPING!$H$3:$J$131,3,0),'CFBG New Line Form'!$G$7:$EQ$7,0)),"")=0,"",IFERROR(INDEX('CFBG New Line Form'!$G$9:$EQ$105,MATCH(B33,'CFBG New Line Form'!$B$9:$B$105,0),MATCH(VLOOKUP($R$11,MAPPING!$H$3:$J$131,3,0),'CFBG New Line Form'!$G$7:$EQ$7,0)),""))</f>
        <v/>
      </c>
      <c r="S33" s="84" t="str">
        <f>IF(IFERROR(INDEX('CFBG New Line Form'!$G$9:$EQ$105,MATCH(B33,'CFBG New Line Form'!$B$9:$B$105,0),MATCH(VLOOKUP($S$11,MAPPING!$H$3:$J$131,3,0),'CFBG New Line Form'!$G$7:$EQ$7,0)),"")=0,"",IFERROR(INDEX('CFBG New Line Form'!$G$9:$EQ$105,MATCH(B33,'CFBG New Line Form'!$B$9:$B$105,0),MATCH(VLOOKUP($S$11,MAPPING!$H$3:$J$131,3,0),'CFBG New Line Form'!$G$7:$EQ$7,0)),""))</f>
        <v/>
      </c>
      <c r="T33" s="84" t="e">
        <v>#N/A</v>
      </c>
      <c r="U33" s="84" t="e">
        <v>#N/A</v>
      </c>
      <c r="V33" s="84" t="e">
        <v>#N/A</v>
      </c>
      <c r="W33" s="84" t="e">
        <v>#N/A</v>
      </c>
      <c r="X33" s="84" t="e">
        <v>#N/A</v>
      </c>
      <c r="Y33" s="84" t="e">
        <v>#N/A</v>
      </c>
      <c r="Z33" s="84" t="e">
        <v>#N/A</v>
      </c>
      <c r="AA33" s="84" t="e">
        <v>#N/A</v>
      </c>
      <c r="AB33" s="84" t="e">
        <v>#N/A</v>
      </c>
      <c r="AC33" s="84" t="e">
        <v>#N/A</v>
      </c>
      <c r="AD33" s="84" t="e">
        <v>#N/A</v>
      </c>
      <c r="AE33" s="160" t="str">
        <f>IF(IFERROR(INDEX('CFBG New Line Form'!$G$9:$EQ$105,MATCH(B33,'CFBG New Line Form'!$B$9:$B$105,0),MATCH(VLOOKUP($AE$11,MAPPING!$H$3:$J$131,3,0),'CFBG New Line Form'!$G$7:$EQ$7,0)),"")=0,"",IFERROR(INDEX('CFBG New Line Form'!$G$9:$EQ$105,MATCH(B33,'CFBG New Line Form'!$B$9:$B$105,0),MATCH(VLOOKUP($AE$11,MAPPING!$H$3:$J$131,3,0),'CFBG New Line Form'!$G$7:$EQ$7,0)),""))</f>
        <v/>
      </c>
      <c r="AF33" s="84" t="e">
        <v>#N/A</v>
      </c>
      <c r="AG33" s="84" t="e">
        <v>#N/A</v>
      </c>
      <c r="AH33" s="84" t="str">
        <f>IF(IFERROR(INDEX('CFBG New Line Form'!$G$9:$EQ$105,MATCH(B33,'CFBG New Line Form'!$B$9:$B$105,0),MATCH(VLOOKUP($AH$11,MAPPING!$H$3:$J$131,3,0),'CFBG New Line Form'!$G$7:$EQ$7,0)),"")=0,"",IFERROR(INDEX('CFBG New Line Form'!$G$9:$EQ$105,MATCH(B33,'CFBG New Line Form'!$B$9:$B$105,0),MATCH(VLOOKUP($AH$11,MAPPING!$H$3:$J$131,3,0),'CFBG New Line Form'!$G$7:$EQ$7,0)),""))</f>
        <v/>
      </c>
      <c r="AI33" s="84" t="str">
        <f>IF(IFERROR(INDEX('CFBG New Line Form'!$G$9:$EQ$105,MATCH(B33,'CFBG New Line Form'!$B$9:$B$105,0),MATCH(VLOOKUP($AI$11,MAPPING!$H$3:$J$131,3,0),'CFBG New Line Form'!$G$7:$EQ$7,0)),"")=0,"",IFERROR(INDEX('CFBG New Line Form'!$G$9:$EQ$105,MATCH(B33,'CFBG New Line Form'!$B$9:$B$105,0),MATCH(VLOOKUP($AI$11,MAPPING!$H$3:$J$131,3,0),'CFBG New Line Form'!$G$7:$EQ$7,0)),""))</f>
        <v/>
      </c>
      <c r="AJ33" s="84" t="str">
        <f>IF(IFERROR(INDEX('CFBG New Line Form'!$G$9:$EQ$105,MATCH(B33,'CFBG New Line Form'!$B$9:$B$105,0),MATCH(VLOOKUP($AJ$11,MAPPING!$H$3:$J$131,3,0),'CFBG New Line Form'!$G$7:$EQ$7,0)),"")=0,"",IFERROR(INDEX('CFBG New Line Form'!$G$9:$EQ$105,MATCH(B33,'CFBG New Line Form'!$B$9:$B$105,0),MATCH(VLOOKUP($AJ$11,MAPPING!$H$3:$J$131,3,0),'CFBG New Line Form'!$G$7:$EQ$7,0)),""))</f>
        <v/>
      </c>
      <c r="AK33" s="84" t="str">
        <f>IF(IFERROR(INDEX('CFBG New Line Form'!$G$9:$EQ$105,MATCH(B33,'CFBG New Line Form'!$B$9:$B$105,0),MATCH(VLOOKUP($AK$11,MAPPING!$H$3:$J$131,3,0),'CFBG New Line Form'!$G$7:$EQ$7,0)),"")=0,"",IFERROR(INDEX('CFBG New Line Form'!$G$9:$EQ$105,MATCH(B33,'CFBG New Line Form'!$B$9:$B$105,0),MATCH(VLOOKUP($AK$11,MAPPING!$H$3:$J$131,3,0),'CFBG New Line Form'!$G$7:$EQ$7,0)),""))</f>
        <v/>
      </c>
      <c r="AL33" s="84" t="str">
        <f>IF(IFERROR(INDEX('CFBG New Line Form'!$G$9:$EQ$105,MATCH(B33,'CFBG New Line Form'!$B$9:$B$105,0),MATCH(VLOOKUP($AL$11,MAPPING!$H$3:$J$131,3,0),'CFBG New Line Form'!$G$7:$EQ$7,0)),"")=0,"",IFERROR(INDEX('CFBG New Line Form'!$G$9:$EQ$105,MATCH(B33,'CFBG New Line Form'!$B$9:$B$105,0),MATCH(VLOOKUP($AL$11,MAPPING!$H$3:$J$131,3,0),'CFBG New Line Form'!$G$7:$EQ$7,0)),""))</f>
        <v/>
      </c>
      <c r="AM33" s="84" t="str">
        <f>IF(IFERROR(INDEX('CFBG New Line Form'!$G$9:$EQ$105,MATCH(B33,'CFBG New Line Form'!$B$9:$B$105,0),MATCH(VLOOKUP($AM$11,MAPPING!$H$3:$J$131,3,0),'CFBG New Line Form'!$G$7:$EQ$7,0)),"")=0,"",IFERROR(INDEX('CFBG New Line Form'!$G$9:$EQ$105,MATCH(B33,'CFBG New Line Form'!$B$9:$B$105,0),MATCH(VLOOKUP($AM$11,MAPPING!$H$3:$J$131,3,0),'CFBG New Line Form'!$G$7:$EQ$7,0)),""))</f>
        <v/>
      </c>
      <c r="AN33" s="84" t="str">
        <f>IF(IFERROR(INDEX('CFBG New Line Form'!$G$9:$EQ$105,MATCH(B33,'CFBG New Line Form'!$B$9:$B$105,0),MATCH(VLOOKUP($AN$11,MAPPING!$H$3:$J$131,3,0),'CFBG New Line Form'!$G$7:$EQ$7,0)),"")=0,"",IFERROR(INDEX('CFBG New Line Form'!$G$9:$EQ$105,MATCH(B33,'CFBG New Line Form'!$B$9:$B$105,0),MATCH(VLOOKUP($AN$11,MAPPING!$H$3:$J$131,3,0),'CFBG New Line Form'!$G$7:$EQ$7,0)),""))</f>
        <v/>
      </c>
      <c r="AO33" s="84" t="str">
        <f>IF(IFERROR(INDEX('CFBG New Line Form'!$G$9:$EQ$105,MATCH(B33,'CFBG New Line Form'!$B$9:$B$105,0),MATCH(VLOOKUP($AO$11,MAPPING!$H$3:$J$131,3,0),'CFBG New Line Form'!$G$7:$EQ$7,0)),"")=0,"",IFERROR(INDEX('CFBG New Line Form'!$G$9:$EQ$105,MATCH(B33,'CFBG New Line Form'!$B$9:$B$105,0),MATCH(VLOOKUP($AO$11,MAPPING!$H$3:$J$131,3,0),'CFBG New Line Form'!$G$7:$EQ$7,0)),""))</f>
        <v/>
      </c>
      <c r="AP33" s="84" t="str">
        <f>IF(IFERROR(INDEX('CFBG New Line Form'!$G$9:$EQ$105,MATCH(B33,'CFBG New Line Form'!$B$9:$B$105,0),MATCH(VLOOKUP($AP$11,MAPPING!$H$3:$J$131,3,0),'CFBG New Line Form'!$G$7:$EQ$7,0)),"")=0,"",IFERROR(INDEX('CFBG New Line Form'!$G$9:$EQ$105,MATCH(B33,'CFBG New Line Form'!$B$9:$B$105,0),MATCH(VLOOKUP($AP$11,MAPPING!$H$3:$J$131,3,0),'CFBG New Line Form'!$G$7:$EQ$7,0)),""))</f>
        <v/>
      </c>
      <c r="AQ33" s="84" t="str">
        <f>IF(IFERROR(INDEX('CFBG New Line Form'!$G$9:$EQ$105,MATCH(B33,'CFBG New Line Form'!$B$9:$B$105,0),MATCH(VLOOKUP($AQ$11,MAPPING!$H$3:$J$131,3,0),'CFBG New Line Form'!$G$7:$EQ$7,0)),"")=0,"",IFERROR(INDEX('CFBG New Line Form'!$G$9:$EQ$105,MATCH(B33,'CFBG New Line Form'!$B$9:$B$105,0),MATCH(VLOOKUP($AQ$11,MAPPING!$H$3:$J$131,3,0),'CFBG New Line Form'!$G$7:$EQ$7,0)),""))</f>
        <v/>
      </c>
      <c r="AR33" s="84" t="str">
        <f>IF(IFERROR(INDEX('CFBG New Line Form'!$G$9:$EQ$105,MATCH(B33,'CFBG New Line Form'!$B$9:$B$105,0),MATCH(VLOOKUP($AR$11,MAPPING!$H$3:$J$131,3,0),'CFBG New Line Form'!$G$7:$EQ$7,0)),"")=0,"",IFERROR(INDEX('CFBG New Line Form'!$G$9:$EQ$105,MATCH(B33,'CFBG New Line Form'!$B$9:$B$105,0),MATCH(VLOOKUP($AR$11,MAPPING!$H$3:$J$131,3,0),'CFBG New Line Form'!$G$7:$EQ$7,0)),""))</f>
        <v/>
      </c>
      <c r="AS33" s="84" t="str">
        <f>IF(IFERROR(INDEX('CFBG New Line Form'!$G$9:$EQ$105,MATCH(B33,'CFBG New Line Form'!$B$9:$B$105,0),MATCH(VLOOKUP($AS$11,MAPPING!$H$3:$J$131,3,0),'CFBG New Line Form'!$G$7:$EQ$7,0)),"")=0,"",IFERROR(INDEX('CFBG New Line Form'!$G$9:$EQ$105,MATCH(B33,'CFBG New Line Form'!$B$9:$B$105,0),MATCH(VLOOKUP($AS$11,MAPPING!$H$3:$J$131,3,0),'CFBG New Line Form'!$G$7:$EQ$7,0)),""))</f>
        <v/>
      </c>
      <c r="AT33" s="84" t="str">
        <f>IF(IFERROR(INDEX('CFBG New Line Form'!$G$9:$EQ$105,MATCH(B33,'CFBG New Line Form'!$B$9:$B$105,0),MATCH(VLOOKUP($AT$11,MAPPING!$H$3:$J$131,3,0),'CFBG New Line Form'!$G$7:$EQ$7,0)),"")=0,"",IFERROR(INDEX('CFBG New Line Form'!$G$9:$EQ$105,MATCH(B33,'CFBG New Line Form'!$B$9:$B$105,0),MATCH(VLOOKUP($AT$11,MAPPING!$H$3:$J$131,3,0),'CFBG New Line Form'!$G$7:$EQ$7,0)),""))</f>
        <v/>
      </c>
      <c r="AU33" s="84" t="str">
        <f>IF(IFERROR(INDEX('CFBG New Line Form'!$G$9:$EQ$105,MATCH(B33,'CFBG New Line Form'!$B$9:$B$105,0),MATCH(VLOOKUP($AU$11,MAPPING!$H$3:$J$131,3,0),'CFBG New Line Form'!$G$7:$EQ$7,0)),"")=0,"",IFERROR(INDEX('CFBG New Line Form'!$G$9:$EQ$105,MATCH(B33,'CFBG New Line Form'!$B$9:$B$105,0),MATCH(VLOOKUP($AU$11,MAPPING!$H$3:$J$131,3,0),'CFBG New Line Form'!$G$7:$EQ$7,0)),""))</f>
        <v/>
      </c>
      <c r="AV33" s="84" t="str">
        <f>IF(IFERROR(INDEX('CFBG New Line Form'!$G$9:$EQ$105,MATCH(B33,'CFBG New Line Form'!$B$9:$B$105,0),MATCH(VLOOKUP($AV$11,MAPPING!$H$3:$J$131,3,0),'CFBG New Line Form'!$G$7:$EQ$7,0)),"")=0,"",IFERROR(INDEX('CFBG New Line Form'!$G$9:$EQ$105,MATCH(B33,'CFBG New Line Form'!$B$9:$B$105,0),MATCH(VLOOKUP($AV$11,MAPPING!$H$3:$J$131,3,0),'CFBG New Line Form'!$G$7:$EQ$7,0)),""))</f>
        <v/>
      </c>
      <c r="AW33" s="84" t="str">
        <f>IF(IFERROR(INDEX('CFBG New Line Form'!$G$9:$EQ$105,MATCH(B33,'CFBG New Line Form'!$B$9:$B$105,0),MATCH(VLOOKUP($AW$11,MAPPING!$H$3:$J$131,3,0),'CFBG New Line Form'!$G$7:$EQ$7,0)),"")=0,"",IFERROR(INDEX('CFBG New Line Form'!$G$9:$EQ$105,MATCH(B33,'CFBG New Line Form'!$B$9:$B$105,0),MATCH(VLOOKUP($AW$11,MAPPING!$H$3:$J$131,3,0),'CFBG New Line Form'!$G$7:$EQ$7,0)),""))</f>
        <v/>
      </c>
      <c r="AX33" s="84" t="str">
        <f>IF(IFERROR(INDEX('CFBG New Line Form'!$G$9:$EQ$105,MATCH(B33,'CFBG New Line Form'!$B$9:$B$105,0),MATCH(VLOOKUP($AX$11,MAPPING!$H$3:$J$131,3,0),'CFBG New Line Form'!$G$7:$EQ$7,0)),"")=0,"",IFERROR(INDEX('CFBG New Line Form'!$G$9:$EQ$105,MATCH(B33,'CFBG New Line Form'!$B$9:$B$105,0),MATCH(VLOOKUP($AX$11,MAPPING!$H$3:$J$131,3,0),'CFBG New Line Form'!$G$7:$EQ$7,0)),""))</f>
        <v/>
      </c>
      <c r="AY33" s="84" t="str">
        <f>IF(IFERROR(INDEX('CFBG New Line Form'!$G$9:$EQ$105,MATCH(B33,'CFBG New Line Form'!$B$9:$B$105,0),MATCH(VLOOKUP($AY$11,MAPPING!$H$3:$J$131,3,0),'CFBG New Line Form'!$G$7:$EQ$7,0)),"")=0,"",IFERROR(INDEX('CFBG New Line Form'!$G$9:$EQ$105,MATCH(B33,'CFBG New Line Form'!$B$9:$B$105,0),MATCH(VLOOKUP($AY$11,MAPPING!$H$3:$J$131,3,0),'CFBG New Line Form'!$G$7:$EQ$7,0)),""))</f>
        <v/>
      </c>
      <c r="AZ33" s="84" t="str">
        <f>IF(IFERROR(INDEX('CFBG New Line Form'!$G$9:$EQ$105,MATCH(B33,'CFBG New Line Form'!$B$9:$B$105,0),MATCH(VLOOKUP($AZ$11,MAPPING!$H$3:$J$131,3,0),'CFBG New Line Form'!$G$7:$EQ$7,0)),"")=0,"",IFERROR(INDEX('CFBG New Line Form'!$G$9:$EQ$105,MATCH(B33,'CFBG New Line Form'!$B$9:$B$105,0),MATCH(VLOOKUP($AZ$11,MAPPING!$H$3:$J$131,3,0),'CFBG New Line Form'!$G$7:$EQ$7,0)),""))</f>
        <v/>
      </c>
      <c r="BA33" s="84" t="str">
        <f>IF(IFERROR(INDEX('CFBG New Line Form'!$G$9:$EQ$105,MATCH(B33,'CFBG New Line Form'!$B$9:$B$105,0),MATCH(VLOOKUP($BA$11,MAPPING!$H$3:$J$131,3,0),'CFBG New Line Form'!$G$7:$EQ$7,0)),"")=0,"",IFERROR(INDEX('CFBG New Line Form'!$G$9:$EQ$105,MATCH(B33,'CFBG New Line Form'!$B$9:$B$105,0),MATCH(VLOOKUP($BA$11,MAPPING!$H$3:$J$131,3,0),'CFBG New Line Form'!$G$7:$EQ$7,0)),""))</f>
        <v/>
      </c>
      <c r="BB33" s="84" t="str">
        <f>IF(IFERROR(INDEX('CFBG New Line Form'!$G$9:$EQ$105,MATCH(B33,'CFBG New Line Form'!$B$9:$B$105,0),MATCH(VLOOKUP($BB$11,MAPPING!$H$3:$J$131,3,0),'CFBG New Line Form'!$G$7:$EQ$7,0)),"")=0,"",IFERROR(INDEX('CFBG New Line Form'!$G$9:$EQ$105,MATCH(B33,'CFBG New Line Form'!$B$9:$B$105,0),MATCH(VLOOKUP($BB$11,MAPPING!$H$3:$J$131,3,0),'CFBG New Line Form'!$G$7:$EQ$7,0)),""))</f>
        <v/>
      </c>
      <c r="BC33" s="84" t="str">
        <f>IF(IFERROR(INDEX('CFBG New Line Form'!$G$9:$EQ$105,MATCH(B33,'CFBG New Line Form'!$B$9:$B$105,0),MATCH(VLOOKUP($BC$11,MAPPING!$H$3:$J$131,3,0),'CFBG New Line Form'!$G$7:$EQ$7,0)),"")=0,"",IFERROR(INDEX('CFBG New Line Form'!$G$9:$EQ$105,MATCH(B33,'CFBG New Line Form'!$B$9:$B$105,0),MATCH(VLOOKUP($BC$11,MAPPING!$H$3:$J$131,3,0),'CFBG New Line Form'!$G$7:$EQ$7,0)),""))</f>
        <v/>
      </c>
      <c r="BD33" s="84" t="str">
        <f>IF(IFERROR(INDEX('CFBG New Line Form'!$G$9:$EQ$105,MATCH(B33,'CFBG New Line Form'!$B$9:$B$105,0),MATCH(VLOOKUP($BD$11,MAPPING!$H$3:$J$131,3,0),'CFBG New Line Form'!$G$7:$EQ$7,0)),"")=0,"",IFERROR(INDEX('CFBG New Line Form'!$G$9:$EQ$105,MATCH(B33,'CFBG New Line Form'!$B$9:$B$105,0),MATCH(VLOOKUP($BD$11,MAPPING!$H$3:$J$131,3,0),'CFBG New Line Form'!$G$7:$EQ$7,0)),""))</f>
        <v/>
      </c>
      <c r="BE33" s="84" t="str">
        <f>IF(IFERROR(INDEX('CFBG New Line Form'!$G$9:$EQ$105,MATCH(B33,'CFBG New Line Form'!$B$9:$B$105,0),MATCH(VLOOKUP($BE$11,MAPPING!$H$3:$J$131,3,0),'CFBG New Line Form'!$G$7:$EQ$7,0)),"")=0,"",IFERROR(INDEX('CFBG New Line Form'!$G$9:$EQ$105,MATCH(B33,'CFBG New Line Form'!$B$9:$B$105,0),MATCH(VLOOKUP($BE$11,MAPPING!$H$3:$J$131,3,0),'CFBG New Line Form'!$G$7:$EQ$7,0)),""))</f>
        <v/>
      </c>
      <c r="BF33" s="84" t="str">
        <f>IF(IFERROR(INDEX('CFBG New Line Form'!$G$9:$EQ$105,MATCH(B33,'CFBG New Line Form'!$B$9:$B$105,0),MATCH(VLOOKUP($BE$11,MAPPING!$H$3:$J$131,3,0),'CFBG New Line Form'!$G$7:$EQ$7,0)),"")=0,"",IFERROR(INDEX('CFBG New Line Form'!$G$9:$EQ$105,MATCH(B33,'CFBG New Line Form'!$B$9:$B$105,0),MATCH(VLOOKUP($BE$11,MAPPING!$H$3:$J$131,3,0),'CFBG New Line Form'!$G$7:$EQ$7,0)),""))</f>
        <v/>
      </c>
      <c r="BG33" s="84" t="str">
        <f>IF(IFERROR(INDEX('CFBG New Line Form'!$G$9:$EQ$105,MATCH(B33,'CFBG New Line Form'!$B$9:$B$105,0),MATCH(VLOOKUP($BG$11,MAPPING!$H$3:$J$131,3,0),'CFBG New Line Form'!$G$7:$EQ$7,0)),"")=0,"",IFERROR(INDEX('CFBG New Line Form'!$G$9:$EQ$105,MATCH(B33,'CFBG New Line Form'!$B$9:$B$105,0),MATCH(VLOOKUP($BG$11,MAPPING!$H$3:$J$131,3,0),'CFBG New Line Form'!$G$7:$EQ$7,0)),""))</f>
        <v/>
      </c>
      <c r="BH33" s="84" t="str">
        <f>IF(IFERROR(INDEX('CFBG New Line Form'!$G$9:$EQ$105,MATCH(B33,'CFBG New Line Form'!$B$9:$B$105,0),MATCH(VLOOKUP($BH$11,MAPPING!$H$3:$J$131,3,0),'CFBG New Line Form'!$G$7:$EQ$7,0)),"")=0,"",IFERROR(INDEX('CFBG New Line Form'!$G$9:$EQ$105,MATCH(B33,'CFBG New Line Form'!$B$9:$B$105,0),MATCH(VLOOKUP($BH$11,MAPPING!$H$3:$J$131,3,0),'CFBG New Line Form'!$G$7:$EQ$7,0)),""))</f>
        <v/>
      </c>
      <c r="BI33" s="84" t="str">
        <f>IF(IFERROR(INDEX('CFBG New Line Form'!$G$9:$EQ$105,MATCH(B33,'CFBG New Line Form'!$B$9:$B$105,0),MATCH(VLOOKUP($BI$11,MAPPING!$H$3:$J$131,3,0),'CFBG New Line Form'!$G$7:$EQ$7,0)),"")=0,"",IFERROR(INDEX('CFBG New Line Form'!$G$9:$EQ$105,MATCH(B33,'CFBG New Line Form'!$B$9:$B$105,0),MATCH(VLOOKUP($BI$11,MAPPING!$H$3:$J$131,3,0),'CFBG New Line Form'!$G$7:$EQ$7,0)),""))</f>
        <v/>
      </c>
      <c r="BJ33" s="84" t="str">
        <f>IF(IFERROR(INDEX('CFBG New Line Form'!$G$9:$EQ$105,MATCH(B33,'CFBG New Line Form'!$B$9:$B$105,0),MATCH(VLOOKUP($BJ$11,MAPPING!$H$3:$J$131,3,0),'CFBG New Line Form'!$G$7:$EQ$7,0)),"")=0,"",IFERROR(INDEX('CFBG New Line Form'!$G$9:$EQ$105,MATCH(B33,'CFBG New Line Form'!$B$9:$B$105,0),MATCH(VLOOKUP($BJ$11,MAPPING!$H$3:$J$131,3,0),'CFBG New Line Form'!$G$7:$EQ$7,0)),""))</f>
        <v/>
      </c>
      <c r="BK33" s="84" t="str">
        <f>IF(IFERROR(INDEX('CFBG New Line Form'!$G$9:$EQ$105,MATCH(B33,'CFBG New Line Form'!$B$9:$B$105,0),MATCH(VLOOKUP($BK$11,MAPPING!$H$3:$J$131,3,0),'CFBG New Line Form'!$G$7:$EQ$7,0)),"")=0,"",IFERROR(INDEX('CFBG New Line Form'!$G$9:$EQ$105,MATCH(B33,'CFBG New Line Form'!$B$9:$B$105,0),MATCH(VLOOKUP($BK$11,MAPPING!$H$3:$J$131,3,0),'CFBG New Line Form'!$G$7:$EQ$7,0)),""))</f>
        <v/>
      </c>
      <c r="BL33" s="84" t="str">
        <f>IF(IFERROR(INDEX('CFBG New Line Form'!$G$9:$EQ$105,MATCH(B33,'CFBG New Line Form'!$B$9:$B$105,0),MATCH(VLOOKUP($BL$11,MAPPING!$H$3:$J$131,3,0),'CFBG New Line Form'!$G$7:$EQ$7,0)),"")=0,"",IFERROR(INDEX('CFBG New Line Form'!$G$9:$EQ$105,MATCH(B33,'CFBG New Line Form'!$B$9:$B$105,0),MATCH(VLOOKUP($BL$11,MAPPING!$H$3:$J$131,3,0),'CFBG New Line Form'!$G$7:$EQ$7,0)),""))</f>
        <v/>
      </c>
      <c r="BM33" s="84" t="str">
        <f>IF(IFERROR(INDEX('CFBG New Line Form'!$G$9:$EQ$105,MATCH(B33,'CFBG New Line Form'!$B$9:$B$105,0),MATCH(VLOOKUP($BM$11,MAPPING!$H$3:$J$131,3,0),'CFBG New Line Form'!$G$7:$EQ$7,0)),"")=0,"",IFERROR(INDEX('CFBG New Line Form'!$G$9:$EQ$105,MATCH(B33,'CFBG New Line Form'!$B$9:$B$105,0),MATCH(VLOOKUP($BM$11,MAPPING!$H$3:$J$131,3,0),'CFBG New Line Form'!$G$7:$EQ$7,0)),""))</f>
        <v/>
      </c>
      <c r="BN33" s="84" t="str">
        <f>IF(IFERROR(INDEX('CFBG New Line Form'!$G$9:$EQ$105,MATCH(B33,'CFBG New Line Form'!$B$9:$B$105,0),MATCH(VLOOKUP($BN$11,MAPPING!$H$3:$J$131,3,0),'CFBG New Line Form'!$G$7:$EQ$7,0)),"")=0,"",IFERROR(INDEX('CFBG New Line Form'!$G$9:$EQ$105,MATCH(B33,'CFBG New Line Form'!$B$9:$B$105,0),MATCH(VLOOKUP($BN$11,MAPPING!$H$3:$J$131,3,0),'CFBG New Line Form'!$G$7:$EQ$7,0)),""))</f>
        <v/>
      </c>
      <c r="BO33" s="84" t="str">
        <f>IF(IFERROR(INDEX('CFBG New Line Form'!$G$9:$EQ$105,MATCH(B33,'CFBG New Line Form'!$B$9:$B$105,0),MATCH(VLOOKUP($BO$11,MAPPING!$H$3:$J$131,3,0),'CFBG New Line Form'!$G$7:$EQ$7,0)),"")=0,"",IFERROR(INDEX('CFBG New Line Form'!$G$9:$EQ$105,MATCH(B33,'CFBG New Line Form'!$B$9:$B$105,0),MATCH(VLOOKUP($BO$11,MAPPING!$H$3:$J$131,3,0),'CFBG New Line Form'!$G$7:$EQ$7,0)),""))</f>
        <v/>
      </c>
      <c r="BP33" s="84" t="str">
        <f>IF(IFERROR(INDEX('CFBG New Line Form'!$G$9:$EQ$105,MATCH(B33,'CFBG New Line Form'!$B$9:$B$105,0),MATCH(VLOOKUP($BP$11,MAPPING!$H$3:$J$131,3,0),'CFBG New Line Form'!$G$7:$EQ$7,0)),"")=0,"",IFERROR(INDEX('CFBG New Line Form'!$G$9:$EQ$105,MATCH(B33,'CFBG New Line Form'!$B$9:$B$105,0),MATCH(VLOOKUP($BP$11,MAPPING!$H$3:$J$131,3,0),'CFBG New Line Form'!$G$7:$EQ$7,0)),""))</f>
        <v/>
      </c>
      <c r="BQ33" s="84" t="str">
        <f>IF(IFERROR(INDEX('CFBG New Line Form'!$G$9:$EQ$105,MATCH(B33,'CFBG New Line Form'!$B$9:$B$105,0),MATCH(VLOOKUP($BQ$11,MAPPING!$H$3:$J$131,3,0),'CFBG New Line Form'!$G$7:$EQ$7,0)),"")=0,"",IFERROR(INDEX('CFBG New Line Form'!$G$9:$EQ$105,MATCH(B33,'CFBG New Line Form'!$B$9:$B$105,0),MATCH(VLOOKUP($BQ$11,MAPPING!$H$3:$J$131,3,0),'CFBG New Line Form'!$G$7:$EQ$7,0)),""))</f>
        <v/>
      </c>
      <c r="BR33" s="84" t="str">
        <f>IF(IFERROR(INDEX('CFBG New Line Form'!$G$9:$EQ$105,MATCH(B33,'CFBG New Line Form'!$B$9:$B$105,0),MATCH(VLOOKUP($BR$11,MAPPING!$H$3:$J$131,3,0),'CFBG New Line Form'!$G$7:$EQ$7,0)),"")=0,"",IFERROR(INDEX('CFBG New Line Form'!$G$9:$EQ$105,MATCH(B33,'CFBG New Line Form'!$B$9:$B$105,0),MATCH(VLOOKUP($BR$11,MAPPING!$H$3:$J$131,3,0),'CFBG New Line Form'!$G$7:$EQ$7,0)),""))</f>
        <v/>
      </c>
      <c r="BS33" s="84" t="str">
        <f>IF(IFERROR(INDEX('CFBG New Line Form'!$G$9:$EQ$105,MATCH(B33,'CFBG New Line Form'!$B$9:$B$105,0),MATCH(VLOOKUP($BS$11,MAPPING!$H$3:$J$131,3,0),'CFBG New Line Form'!$G$7:$EQ$7,0)),"")=0,"",IFERROR(INDEX('CFBG New Line Form'!$G$9:$EQ$105,MATCH(B33,'CFBG New Line Form'!$B$9:$B$105,0),MATCH(VLOOKUP($BS$11,MAPPING!$H$3:$J$131,3,0),'CFBG New Line Form'!$G$7:$EQ$7,0)),""))</f>
        <v/>
      </c>
      <c r="BT33" s="84" t="str">
        <f>IF(IFERROR(INDEX('CFBG New Line Form'!$G$9:$EQ$105,MATCH(B33,'CFBG New Line Form'!$B$9:$B$105,0),MATCH(VLOOKUP($BT$11,MAPPING!$H$3:$J$131,3,0),'CFBG New Line Form'!$G$7:$EQ$7,0)),"")=0,"",IFERROR(INDEX('CFBG New Line Form'!$G$9:$EQ$105,MATCH(B33,'CFBG New Line Form'!$B$9:$B$105,0),MATCH(VLOOKUP($BT$11,MAPPING!$H$3:$J$131,3,0),'CFBG New Line Form'!$G$7:$EQ$7,0)),""))</f>
        <v/>
      </c>
      <c r="BU33" s="84" t="str">
        <f>IF(IFERROR(INDEX('CFBG New Line Form'!$G$9:$EQ$105,MATCH(B33,'CFBG New Line Form'!$B$9:$B$105,0),MATCH(VLOOKUP($BU$11,MAPPING!$H$3:$J$131,3,0),'CFBG New Line Form'!$G$7:$EQ$7,0)),"")=0,"",IFERROR(INDEX('CFBG New Line Form'!$G$9:$EQ$105,MATCH(B33,'CFBG New Line Form'!$B$9:$B$105,0),MATCH(VLOOKUP($BU$11,MAPPING!$H$3:$J$131,3,0),'CFBG New Line Form'!$G$7:$EQ$7,0)),""))</f>
        <v/>
      </c>
      <c r="BV33" s="84" t="str">
        <f>IF(IFERROR(INDEX('CFBG New Line Form'!$G$9:$EQ$105,MATCH(B33,'CFBG New Line Form'!$B$9:$B$105,0),MATCH(VLOOKUP($BV$11,MAPPING!$H$3:$J$131,3,0),'CFBG New Line Form'!$G$7:$EQ$7,0)),"")=0,"",IFERROR(INDEX('CFBG New Line Form'!$G$9:$EQ$105,MATCH(B33,'CFBG New Line Form'!$B$9:$B$105,0),MATCH(VLOOKUP($BV$11,MAPPING!$H$3:$J$131,3,0),'CFBG New Line Form'!$G$7:$EQ$7,0)),""))</f>
        <v/>
      </c>
      <c r="BW33" s="84" t="str">
        <f>IF(IFERROR(INDEX('CFBG New Line Form'!$G$9:$EQ$105,MATCH(B33,'CFBG New Line Form'!$B$9:$B$105,0),MATCH(VLOOKUP($BW$11,MAPPING!$H$3:$J$131,3,0),'CFBG New Line Form'!$G$7:$EQ$7,0)),"")=0,"",IFERROR(INDEX('CFBG New Line Form'!$G$9:$EQ$105,MATCH(B33,'CFBG New Line Form'!$B$9:$B$105,0),MATCH(VLOOKUP($BW$11,MAPPING!$H$3:$J$131,3,0),'CFBG New Line Form'!$G$7:$EQ$7,0)),""))</f>
        <v/>
      </c>
      <c r="BX33" s="84" t="str">
        <f>IF(IFERROR(INDEX('CFBG New Line Form'!$G$9:$EQ$105,MATCH(B33,'CFBG New Line Form'!$B$9:$B$105,0),MATCH(VLOOKUP($BX$11,MAPPING!$H$3:$J$131,3,0),'CFBG New Line Form'!$G$7:$EQ$7,0)),"")=0,"",IFERROR(INDEX('CFBG New Line Form'!$G$9:$EQ$105,MATCH(B33,'CFBG New Line Form'!$B$9:$B$105,0),MATCH(VLOOKUP($BX$11,MAPPING!$H$3:$J$131,3,0),'CFBG New Line Form'!$G$7:$EQ$7,0)),""))</f>
        <v/>
      </c>
      <c r="BY33" s="84" t="str">
        <f>IF(IFERROR(INDEX('CFBG New Line Form'!$G$9:$EQ$105,MATCH(B33,'CFBG New Line Form'!$B$9:$B$105,0),MATCH(VLOOKUP($BY$11,MAPPING!$H$3:$J$131,3,0),'CFBG New Line Form'!$G$7:$EQ$7,0)),"")=0,"",IFERROR(INDEX('CFBG New Line Form'!$G$9:$EQ$105,MATCH(B33,'CFBG New Line Form'!$B$9:$B$105,0),MATCH(VLOOKUP($BY$11,MAPPING!$H$3:$J$131,3,0),'CFBG New Line Form'!$G$7:$EQ$7,0)),""))</f>
        <v/>
      </c>
      <c r="BZ33" s="84" t="str">
        <f>IF(IFERROR(INDEX('CFBG New Line Form'!$G$9:$EQ$105,MATCH(B33,'CFBG New Line Form'!$B$9:$B$105,0),MATCH(VLOOKUP($BZ$11,MAPPING!$H$3:$J$131,3,0),'CFBG New Line Form'!$G$7:$EQ$7,0)),"")=0,"",IFERROR(INDEX('CFBG New Line Form'!$G$9:$EQ$105,MATCH(B33,'CFBG New Line Form'!$B$9:$B$105,0),MATCH(VLOOKUP($BZ$11,MAPPING!$H$3:$J$131,3,0),'CFBG New Line Form'!$G$7:$EQ$7,0)),""))</f>
        <v/>
      </c>
      <c r="CA33" s="84" t="str">
        <f>IF(IFERROR(INDEX('CFBG New Line Form'!$G$9:$EQ$105,MATCH(B33,'CFBG New Line Form'!$B$9:$B$105,0),MATCH(VLOOKUP($CA$11,MAPPING!$H$3:$J$131,3,0),'CFBG New Line Form'!$G$7:$EQ$7,0)),"")=0,"",IFERROR(INDEX('CFBG New Line Form'!$G$9:$EQ$105,MATCH(B33,'CFBG New Line Form'!$B$9:$B$105,0),MATCH(VLOOKUP($CA$11,MAPPING!$H$3:$J$131,3,0),'CFBG New Line Form'!$G$7:$EQ$7,0)),""))</f>
        <v/>
      </c>
      <c r="CB33" s="84" t="str">
        <f>IF(IFERROR(INDEX('CFBG New Line Form'!$G$9:$EQ$105,MATCH(B33,'CFBG New Line Form'!$B$9:$B$105,0),MATCH(VLOOKUP($CB$11,MAPPING!$H$3:$J$131,3,0),'CFBG New Line Form'!$G$7:$EQ$7,0)),"")=0,"",IFERROR(INDEX('CFBG New Line Form'!$G$9:$EQ$105,MATCH(B33,'CFBG New Line Form'!$B$9:$B$105,0),MATCH(VLOOKUP($CB$11,MAPPING!$H$3:$J$131,3,0),'CFBG New Line Form'!$G$7:$EQ$7,0)),""))</f>
        <v/>
      </c>
      <c r="CC33" s="84" t="str">
        <f>IF(IFERROR(INDEX('CFBG New Line Form'!$G$9:$EQ$105,MATCH(B33,'CFBG New Line Form'!$B$9:$B$105,0),MATCH(VLOOKUP($CC$11,MAPPING!$H$3:$J$131,3,0),'CFBG New Line Form'!$G$7:$EQ$7,0)),"")=0,"",IFERROR(INDEX('CFBG New Line Form'!$G$9:$EQ$105,MATCH(B33,'CFBG New Line Form'!$B$9:$B$105,0),MATCH(VLOOKUP($CC$11,MAPPING!$H$3:$J$131,3,0),'CFBG New Line Form'!$G$7:$EQ$7,0)),""))</f>
        <v/>
      </c>
      <c r="CD33" s="84" t="str">
        <f>IF(IFERROR(INDEX('CFBG New Line Form'!$G$9:$EQ$105,MATCH(B33,'CFBG New Line Form'!$B$9:$B$105,0),MATCH(VLOOKUP($CD$11,MAPPING!$H$3:$J$131,3,0),'CFBG New Line Form'!$G$7:$EQ$7,0)),"")=0,"",IFERROR(INDEX('CFBG New Line Form'!$G$9:$EQ$105,MATCH(B33,'CFBG New Line Form'!$B$9:$B$105,0),MATCH(VLOOKUP($CD$11,MAPPING!$H$3:$J$131,3,0),'CFBG New Line Form'!$G$7:$EQ$7,0)),""))</f>
        <v/>
      </c>
      <c r="CE33" s="84" t="str">
        <f>IF(IFERROR(INDEX('CFBG New Line Form'!$G$9:$EQ$105,MATCH(B33,'CFBG New Line Form'!$B$9:$B$105,0),MATCH(VLOOKUP($CE$11,MAPPING!$H$3:$J$131,3,0),'CFBG New Line Form'!$G$7:$EQ$7,0)),"")=0,"",IFERROR(INDEX('CFBG New Line Form'!$G$9:$EQ$105,MATCH(B33,'CFBG New Line Form'!$B$9:$B$105,0),MATCH(VLOOKUP($CE$11,MAPPING!$H$3:$J$131,3,0),'CFBG New Line Form'!$G$7:$EQ$7,0)),""))</f>
        <v/>
      </c>
      <c r="CF33" s="84" t="str">
        <f>IF(IFERROR(INDEX('CFBG New Line Form'!$G$9:$EQ$105,MATCH(B33,'CFBG New Line Form'!$B$9:$B$105,0),MATCH(VLOOKUP($CF$11,MAPPING!$H$3:$J$131,3,0),'CFBG New Line Form'!$G$7:$EQ$7,0)),"")=0,"",IFERROR(INDEX('CFBG New Line Form'!$G$9:$EQ$105,MATCH(B33,'CFBG New Line Form'!$B$9:$B$105,0),MATCH(VLOOKUP($CF$11,MAPPING!$H$3:$J$131,3,0),'CFBG New Line Form'!$G$7:$EQ$7,0)),""))</f>
        <v/>
      </c>
      <c r="CG33" s="84" t="str">
        <f>IF(IFERROR(INDEX('CFBG New Line Form'!$G$9:$EQ$105,MATCH(B33,'CFBG New Line Form'!$B$9:$B$105,0),MATCH(VLOOKUP($CG$11,MAPPING!$H$3:$J$131,3,0),'CFBG New Line Form'!$G$7:$EQ$7,0)),"")=0,"",IFERROR(INDEX('CFBG New Line Form'!$G$9:$EQ$105,MATCH(B33,'CFBG New Line Form'!$B$9:$B$105,0),MATCH(VLOOKUP($CG$11,MAPPING!$H$3:$J$131,3,0),'CFBG New Line Form'!$G$7:$EQ$7,0)),""))</f>
        <v/>
      </c>
      <c r="CH33" s="84" t="str">
        <f>IF(IFERROR(INDEX('CFBG New Line Form'!$G$9:$EQ$105,MATCH(B33,'CFBG New Line Form'!$B$9:$B$105,0),MATCH(VLOOKUP($CH$11,MAPPING!$H$3:$J$131,3,0),'CFBG New Line Form'!$G$7:$EQ$7,0)),"")=0,"",IFERROR(INDEX('CFBG New Line Form'!$G$9:$EQ$105,MATCH(B33,'CFBG New Line Form'!$B$9:$B$105,0),MATCH(VLOOKUP($CH$11,MAPPING!$H$3:$J$131,3,0),'CFBG New Line Form'!$G$7:$EQ$7,0)),""))</f>
        <v/>
      </c>
      <c r="CI33" s="84" t="str">
        <f>IF(IFERROR(INDEX('CFBG New Line Form'!$G$9:$EQ$105,MATCH(B33,'CFBG New Line Form'!$B$9:$B$105,0),MATCH(VLOOKUP($CI$11,MAPPING!$H$3:$J$131,3,0),'CFBG New Line Form'!$G$7:$EQ$7,0)),"")=0,"",IFERROR(INDEX('CFBG New Line Form'!$G$9:$EQ$105,MATCH(B33,'CFBG New Line Form'!$B$9:$B$105,0),MATCH(VLOOKUP($CI$11,MAPPING!$H$3:$J$131,3,0),'CFBG New Line Form'!$G$7:$EQ$7,0)),""))</f>
        <v/>
      </c>
      <c r="CJ33" s="84" t="str">
        <f>IF(IFERROR(INDEX('CFBG New Line Form'!$G$9:$EQ$105,MATCH(B33,'CFBG New Line Form'!$B$9:$B$105,0),MATCH(VLOOKUP($CJ$11,MAPPING!$H$3:$J$131,3,0),'CFBG New Line Form'!$G$7:$EQ$7,0)),"")=0,"",IFERROR(INDEX('CFBG New Line Form'!$G$9:$EQ$105,MATCH(B33,'CFBG New Line Form'!$B$9:$B$105,0),MATCH(VLOOKUP($CJ$11,MAPPING!$H$3:$J$131,3,0),'CFBG New Line Form'!$G$7:$EQ$7,0)),""))</f>
        <v/>
      </c>
      <c r="CK33" s="84" t="str">
        <f>IF(IFERROR(INDEX('CFBG New Line Form'!$G$9:$EQ$105,MATCH(B33,'CFBG New Line Form'!$B$9:$B$105,0),MATCH(VLOOKUP($CK$11,MAPPING!$H$3:$J$131,3,0),'CFBG New Line Form'!$G$7:$EQ$7,0)),"")=0,"",IFERROR(INDEX('CFBG New Line Form'!$G$9:$EQ$105,MATCH(B33,'CFBG New Line Form'!$B$9:$B$105,0),MATCH(VLOOKUP($CK$11,MAPPING!$H$3:$J$131,3,0),'CFBG New Line Form'!$G$7:$EQ$7,0)),""))</f>
        <v/>
      </c>
      <c r="CL33" s="84" t="str">
        <f>IF(IFERROR(INDEX('CFBG New Line Form'!$G$9:$EQ$105,MATCH(B33,'CFBG New Line Form'!$B$9:$B$105,0),MATCH(VLOOKUP($CL$11,MAPPING!$H$3:$J$131,3,0),'CFBG New Line Form'!$G$7:$EQ$7,0)),"")=0,"",IFERROR(INDEX('CFBG New Line Form'!$G$9:$EQ$105,MATCH(B33,'CFBG New Line Form'!$B$9:$B$105,0),MATCH(VLOOKUP($CL$11,MAPPING!$H$3:$J$131,3,0),'CFBG New Line Form'!$G$7:$EQ$7,0)),""))</f>
        <v/>
      </c>
      <c r="CM33" s="84" t="str">
        <f>IF(IFERROR(INDEX('CFBG New Line Form'!$G$9:$EQ$105,MATCH(B33,'CFBG New Line Form'!$B$9:$B$105,0),MATCH(VLOOKUP($CM$11,MAPPING!$H$3:$J$131,3,0),'CFBG New Line Form'!$G$7:$EQ$7,0)),"")=0,"",IFERROR(INDEX('CFBG New Line Form'!$G$9:$EQ$105,MATCH(B33,'CFBG New Line Form'!$B$9:$B$105,0),MATCH(VLOOKUP($CM$11,MAPPING!$H$3:$J$131,3,0),'CFBG New Line Form'!$G$7:$EQ$7,0)),""))</f>
        <v/>
      </c>
      <c r="CN33" s="84" t="str">
        <f>IF(IFERROR(INDEX('CFBG New Line Form'!$G$9:$EQ$105,MATCH(B33,'CFBG New Line Form'!$B$9:$B$105,0),MATCH(VLOOKUP($CN$11,MAPPING!$H$3:$J$131,3,0),'CFBG New Line Form'!$G$7:$EQ$7,0)),"")=0,"",IFERROR(INDEX('CFBG New Line Form'!$G$9:$EQ$105,MATCH(B33,'CFBG New Line Form'!$B$9:$B$105,0),MATCH(VLOOKUP($CN$11,MAPPING!$H$3:$J$131,3,0),'CFBG New Line Form'!$G$7:$EQ$7,0)),""))</f>
        <v/>
      </c>
      <c r="CO33" s="84" t="str">
        <f>IF(IFERROR(INDEX('CFBG New Line Form'!$G$9:$EQ$105,MATCH(B33,'CFBG New Line Form'!$B$9:$B$105,0),MATCH(VLOOKUP($CO$11,MAPPING!$H$3:$J$131,3,0),'CFBG New Line Form'!$G$7:$EQ$7,0)),"")=0,"",IFERROR(INDEX('CFBG New Line Form'!$G$9:$EQ$105,MATCH(B33,'CFBG New Line Form'!$B$9:$B$105,0),MATCH(VLOOKUP($CO$11,MAPPING!$H$3:$J$131,3,0),'CFBG New Line Form'!$G$7:$EQ$7,0)),""))</f>
        <v/>
      </c>
      <c r="CP33" s="84" t="str">
        <f>IF(IFERROR(INDEX('CFBG New Line Form'!$G$9:$EQ$105,MATCH(B33,'CFBG New Line Form'!$B$9:$B$105,0),MATCH(VLOOKUP($CP$11,MAPPING!$H$3:$J$131,3,0),'CFBG New Line Form'!$G$7:$EQ$7,0)),"")=0,"",IFERROR(INDEX('CFBG New Line Form'!$G$9:$EQ$105,MATCH(B33,'CFBG New Line Form'!$B$9:$B$105,0),MATCH(VLOOKUP($CP$11,MAPPING!$H$3:$J$131,3,0),'CFBG New Line Form'!$G$7:$EQ$7,0)),""))</f>
        <v/>
      </c>
      <c r="CQ33" s="84" t="str">
        <f>IF(IFERROR(INDEX('CFBG New Line Form'!$G$9:$EQ$105,MATCH(B33,'CFBG New Line Form'!$B$9:$B$105,0),MATCH(VLOOKUP($CQ$11,MAPPING!$H$3:$J$131,3,0),'CFBG New Line Form'!$G$7:$EQ$7,0)),"")=0,"",IFERROR(INDEX('CFBG New Line Form'!$G$9:$EQ$105,MATCH(B33,'CFBG New Line Form'!$B$9:$B$105,0),MATCH(VLOOKUP($CQ$11,MAPPING!$H$3:$J$131,3,0),'CFBG New Line Form'!$G$7:$EQ$7,0)),""))</f>
        <v/>
      </c>
      <c r="CR33" s="84"/>
      <c r="CS33" s="84"/>
      <c r="CT33" s="84"/>
    </row>
    <row r="34" spans="1:98" s="55" customFormat="1">
      <c r="A34" s="84" t="str">
        <f>IF(
IFERROR(INDEX('CFBG New Line Form'!$G$9:$EQ$105,MATCH(B34,'CFBG New Line Form'!$B$9:$B$105,0),MATCH(VLOOKUP($A$11,MAPPING!$H$3:$J$131,3,0),'CFBG New Line Form'!$G$7:$EQ$7,0)),"")=0,"", IFERROR(INDEX('CFBG New Line Form'!$G$9:$EQ$105,MATCH(B34,'CFBG New Line Form'!$B$9:$B$105,0),MATCH(VLOOKUP($A$11,MAPPING!$H$3:$J$131,3,0),'CFBG New Line Form'!$G$7:$EQ$7,0)),""))</f>
        <v/>
      </c>
      <c r="B34" s="84"/>
      <c r="C34" s="84" t="str">
        <f>IF(
IFERROR(INDEX('CFBG New Line Form'!$G$9:$EQ$105,MATCH(B34,'CFBG New Line Form'!$B$9:$B$105,0),MATCH(VLOOKUP($C$11,MAPPING!$H$3:$J$131,3,0),'CFBG New Line Form'!$G$7:$EQ$7,0)),"")=0,"", IFERROR(INDEX('CFBG New Line Form'!$G$9:$EQ$105,MATCH(B34,'CFBG New Line Form'!$B$9:$B$105,0),MATCH(VLOOKUP($C$11,MAPPING!$H$3:$J$131,3,0),'CFBG New Line Form'!$G$7:$EQ$7,0)),""))</f>
        <v/>
      </c>
      <c r="D34" s="84" t="str">
        <f>IF(
IFERROR(INDEX('CFBG New Line Form'!$G$9:$EQ$105,MATCH(B34,'CFBG New Line Form'!$B$9:$B$105,0),MATCH(VLOOKUP($D$11,MAPPING!$H$3:$J$131,3,0),'CFBG New Line Form'!$G$7:$EQ$7,0)),"")=0,"", IFERROR(INDEX('CFBG New Line Form'!$G$9:$EQ$105,MATCH(B34,'CFBG New Line Form'!$B$9:$B$105,0),MATCH(VLOOKUP($D$11,MAPPING!$H$3:$J$131,3,0),'CFBG New Line Form'!$G$7:$EQ$7,0)),""))</f>
        <v/>
      </c>
      <c r="E34" s="84" t="str">
        <f>IF(IFERROR(INDEX('CFBG New Line Form'!$G$9:$EQ$105,MATCH(B34,'CFBG New Line Form'!$B$9:$B$105,0),MATCH(VLOOKUP($E$11,MAPPING!$H$3:$J$131,3,0),'CFBG New Line Form'!$G$7:$EQ$7,0)),"")=0,"",IFERROR(INDEX('CFBG New Line Form'!$G$9:$EQ$105,MATCH(B34,'CFBG New Line Form'!$B$9:$B$105,0),MATCH(VLOOKUP($E$11,MAPPING!$H$3:$J$131,3,0),'CFBG New Line Form'!$G$7:$EQ$7,0)),""))</f>
        <v/>
      </c>
      <c r="F34" s="84" t="str">
        <f>IF(IFERROR(INDEX('CFBG New Line Form'!$G$9:$EQ$105,MATCH(B34,'CFBG New Line Form'!$B$9:$B$105,0),MATCH(VLOOKUP($F$11,MAPPING!$H$3:$J$131,3,0),'CFBG New Line Form'!$G$7:$EQ$7,0)),"")=0,"",IFERROR(INDEX('CFBG New Line Form'!$G$9:$EQ$105,MATCH(B34,'CFBG New Line Form'!$B$9:$B$105,0),MATCH(VLOOKUP($F$11,MAPPING!$H$3:$J$131,3,0),'CFBG New Line Form'!$G$7:$EQ$7,0)),""))</f>
        <v/>
      </c>
      <c r="G34" s="130" t="str">
        <f>IF(IFERROR(INDEX('CFBG New Line Form'!$G$9:$EQ$105,MATCH(B34,'CFBG New Line Form'!$B$9:$B$105,0),MATCH(VLOOKUP($G$11,MAPPING!$H$3:$J$131,3,0),'CFBG New Line Form'!$G$7:$EQ$7,0)),"")=0,"",IFERROR(INDEX('CFBG New Line Form'!$G$9:$EQ$105,MATCH(B34,'CFBG New Line Form'!$B$9:$B$105,0),MATCH(VLOOKUP($G$11,MAPPING!$H$3:$J$131,3,0),'CFBG New Line Form'!$G$7:$EQ$7,0)),""))</f>
        <v/>
      </c>
      <c r="H34" s="160" t="str">
        <f>IF(IFERROR(INDEX('CFBG New Line Form'!$G$9:$EQ$105,MATCH(B34,'CFBG New Line Form'!$B$9:$B$105,0),MATCH(VLOOKUP($H$11,MAPPING!$H$3:$J$131,3,0),'CFBG New Line Form'!$G$7:$EQ$7,0)),"")=0,"",IFERROR(INDEX('CFBG New Line Form'!$G$9:$EQ$105,MATCH(B34,'CFBG New Line Form'!$B$9:$B$105,0),MATCH(VLOOKUP($H$11,MAPPING!$H$3:$J$131,3,0),'CFBG New Line Form'!$G$7:$EQ$7,0)),""))</f>
        <v/>
      </c>
      <c r="I34" s="161" t="str">
        <f>IF(IFERROR(INDEX('CFBG New Line Form'!$G$9:$EQ$105,MATCH(B34,'CFBG New Line Form'!$B$9:$B$105,0),MATCH(VLOOKUP($I$11,MAPPING!$H$3:$J$131,3,0),'CFBG New Line Form'!$G$7:$EQ$7,0)),"")=0,"",IFERROR(INDEX('CFBG New Line Form'!$G$9:$EQ$105,MATCH(B34,'CFBG New Line Form'!$B$9:$B$105,0),MATCH(VLOOKUP($I$11,MAPPING!$H$3:$J$131,3,0),'CFBG New Line Form'!$G$7:$EQ$7,0)),""))</f>
        <v/>
      </c>
      <c r="J34" s="84" t="str">
        <f>IF(IFERROR(INDEX('CFBG New Line Form'!$G$9:$EQ$105,MATCH(B34,'CFBG New Line Form'!$B$9:$B$105,0),MATCH(VLOOKUP($J$11,MAPPING!$H$3:$J$131,3,0),'CFBG New Line Form'!$G$7:$EQ$7,0)),"")=0,"",IFERROR(INDEX('CFBG New Line Form'!$G$9:$EQ$105,MATCH(B34,'CFBG New Line Form'!$B$9:$B$105,0),MATCH(VLOOKUP($J$11,MAPPING!$H$3:$J$131,3,0),'CFBG New Line Form'!$G$7:$EQ$7,0)),""))</f>
        <v/>
      </c>
      <c r="K34" s="84" t="e">
        <v>#N/A</v>
      </c>
      <c r="L34" s="84" t="e">
        <v>#N/A</v>
      </c>
      <c r="M34" s="84" t="e">
        <v>#N/A</v>
      </c>
      <c r="N34" s="84" t="e">
        <v>#N/A</v>
      </c>
      <c r="O34" s="84" t="e">
        <v>#N/A</v>
      </c>
      <c r="P34" s="84" t="e">
        <v>#N/A</v>
      </c>
      <c r="Q34" s="84" t="e">
        <v>#N/A</v>
      </c>
      <c r="R34" s="162" t="str">
        <f>IF(IFERROR(INDEX('CFBG New Line Form'!$G$9:$EQ$105,MATCH(B34,'CFBG New Line Form'!$B$9:$B$105,0),MATCH(VLOOKUP($R$11,MAPPING!$H$3:$J$131,3,0),'CFBG New Line Form'!$G$7:$EQ$7,0)),"")=0,"",IFERROR(INDEX('CFBG New Line Form'!$G$9:$EQ$105,MATCH(B34,'CFBG New Line Form'!$B$9:$B$105,0),MATCH(VLOOKUP($R$11,MAPPING!$H$3:$J$131,3,0),'CFBG New Line Form'!$G$7:$EQ$7,0)),""))</f>
        <v/>
      </c>
      <c r="S34" s="84" t="str">
        <f>IF(IFERROR(INDEX('CFBG New Line Form'!$G$9:$EQ$105,MATCH(B34,'CFBG New Line Form'!$B$9:$B$105,0),MATCH(VLOOKUP($S$11,MAPPING!$H$3:$J$131,3,0),'CFBG New Line Form'!$G$7:$EQ$7,0)),"")=0,"",IFERROR(INDEX('CFBG New Line Form'!$G$9:$EQ$105,MATCH(B34,'CFBG New Line Form'!$B$9:$B$105,0),MATCH(VLOOKUP($S$11,MAPPING!$H$3:$J$131,3,0),'CFBG New Line Form'!$G$7:$EQ$7,0)),""))</f>
        <v/>
      </c>
      <c r="T34" s="84" t="e">
        <v>#N/A</v>
      </c>
      <c r="U34" s="84" t="e">
        <v>#N/A</v>
      </c>
      <c r="V34" s="84" t="e">
        <v>#N/A</v>
      </c>
      <c r="W34" s="84" t="e">
        <v>#N/A</v>
      </c>
      <c r="X34" s="84" t="e">
        <v>#N/A</v>
      </c>
      <c r="Y34" s="84" t="e">
        <v>#N/A</v>
      </c>
      <c r="Z34" s="84" t="e">
        <v>#N/A</v>
      </c>
      <c r="AA34" s="84" t="e">
        <v>#N/A</v>
      </c>
      <c r="AB34" s="84" t="e">
        <v>#N/A</v>
      </c>
      <c r="AC34" s="84" t="e">
        <v>#N/A</v>
      </c>
      <c r="AD34" s="84" t="e">
        <v>#N/A</v>
      </c>
      <c r="AE34" s="160" t="str">
        <f>IF(IFERROR(INDEX('CFBG New Line Form'!$G$9:$EQ$105,MATCH(B34,'CFBG New Line Form'!$B$9:$B$105,0),MATCH(VLOOKUP($AE$11,MAPPING!$H$3:$J$131,3,0),'CFBG New Line Form'!$G$7:$EQ$7,0)),"")=0,"",IFERROR(INDEX('CFBG New Line Form'!$G$9:$EQ$105,MATCH(B34,'CFBG New Line Form'!$B$9:$B$105,0),MATCH(VLOOKUP($AE$11,MAPPING!$H$3:$J$131,3,0),'CFBG New Line Form'!$G$7:$EQ$7,0)),""))</f>
        <v/>
      </c>
      <c r="AF34" s="84" t="e">
        <v>#N/A</v>
      </c>
      <c r="AG34" s="84" t="e">
        <v>#N/A</v>
      </c>
      <c r="AH34" s="84" t="str">
        <f>IF(IFERROR(INDEX('CFBG New Line Form'!$G$9:$EQ$105,MATCH(B34,'CFBG New Line Form'!$B$9:$B$105,0),MATCH(VLOOKUP($AH$11,MAPPING!$H$3:$J$131,3,0),'CFBG New Line Form'!$G$7:$EQ$7,0)),"")=0,"",IFERROR(INDEX('CFBG New Line Form'!$G$9:$EQ$105,MATCH(B34,'CFBG New Line Form'!$B$9:$B$105,0),MATCH(VLOOKUP($AH$11,MAPPING!$H$3:$J$131,3,0),'CFBG New Line Form'!$G$7:$EQ$7,0)),""))</f>
        <v/>
      </c>
      <c r="AI34" s="84" t="str">
        <f>IF(IFERROR(INDEX('CFBG New Line Form'!$G$9:$EQ$105,MATCH(B34,'CFBG New Line Form'!$B$9:$B$105,0),MATCH(VLOOKUP($AI$11,MAPPING!$H$3:$J$131,3,0),'CFBG New Line Form'!$G$7:$EQ$7,0)),"")=0,"",IFERROR(INDEX('CFBG New Line Form'!$G$9:$EQ$105,MATCH(B34,'CFBG New Line Form'!$B$9:$B$105,0),MATCH(VLOOKUP($AI$11,MAPPING!$H$3:$J$131,3,0),'CFBG New Line Form'!$G$7:$EQ$7,0)),""))</f>
        <v/>
      </c>
      <c r="AJ34" s="84" t="str">
        <f>IF(IFERROR(INDEX('CFBG New Line Form'!$G$9:$EQ$105,MATCH(B34,'CFBG New Line Form'!$B$9:$B$105,0),MATCH(VLOOKUP($AJ$11,MAPPING!$H$3:$J$131,3,0),'CFBG New Line Form'!$G$7:$EQ$7,0)),"")=0,"",IFERROR(INDEX('CFBG New Line Form'!$G$9:$EQ$105,MATCH(B34,'CFBG New Line Form'!$B$9:$B$105,0),MATCH(VLOOKUP($AJ$11,MAPPING!$H$3:$J$131,3,0),'CFBG New Line Form'!$G$7:$EQ$7,0)),""))</f>
        <v/>
      </c>
      <c r="AK34" s="84" t="str">
        <f>IF(IFERROR(INDEX('CFBG New Line Form'!$G$9:$EQ$105,MATCH(B34,'CFBG New Line Form'!$B$9:$B$105,0),MATCH(VLOOKUP($AK$11,MAPPING!$H$3:$J$131,3,0),'CFBG New Line Form'!$G$7:$EQ$7,0)),"")=0,"",IFERROR(INDEX('CFBG New Line Form'!$G$9:$EQ$105,MATCH(B34,'CFBG New Line Form'!$B$9:$B$105,0),MATCH(VLOOKUP($AK$11,MAPPING!$H$3:$J$131,3,0),'CFBG New Line Form'!$G$7:$EQ$7,0)),""))</f>
        <v/>
      </c>
      <c r="AL34" s="84" t="str">
        <f>IF(IFERROR(INDEX('CFBG New Line Form'!$G$9:$EQ$105,MATCH(B34,'CFBG New Line Form'!$B$9:$B$105,0),MATCH(VLOOKUP($AL$11,MAPPING!$H$3:$J$131,3,0),'CFBG New Line Form'!$G$7:$EQ$7,0)),"")=0,"",IFERROR(INDEX('CFBG New Line Form'!$G$9:$EQ$105,MATCH(B34,'CFBG New Line Form'!$B$9:$B$105,0),MATCH(VLOOKUP($AL$11,MAPPING!$H$3:$J$131,3,0),'CFBG New Line Form'!$G$7:$EQ$7,0)),""))</f>
        <v/>
      </c>
      <c r="AM34" s="84" t="str">
        <f>IF(IFERROR(INDEX('CFBG New Line Form'!$G$9:$EQ$105,MATCH(B34,'CFBG New Line Form'!$B$9:$B$105,0),MATCH(VLOOKUP($AM$11,MAPPING!$H$3:$J$131,3,0),'CFBG New Line Form'!$G$7:$EQ$7,0)),"")=0,"",IFERROR(INDEX('CFBG New Line Form'!$G$9:$EQ$105,MATCH(B34,'CFBG New Line Form'!$B$9:$B$105,0),MATCH(VLOOKUP($AM$11,MAPPING!$H$3:$J$131,3,0),'CFBG New Line Form'!$G$7:$EQ$7,0)),""))</f>
        <v/>
      </c>
      <c r="AN34" s="84" t="str">
        <f>IF(IFERROR(INDEX('CFBG New Line Form'!$G$9:$EQ$105,MATCH(B34,'CFBG New Line Form'!$B$9:$B$105,0),MATCH(VLOOKUP($AN$11,MAPPING!$H$3:$J$131,3,0),'CFBG New Line Form'!$G$7:$EQ$7,0)),"")=0,"",IFERROR(INDEX('CFBG New Line Form'!$G$9:$EQ$105,MATCH(B34,'CFBG New Line Form'!$B$9:$B$105,0),MATCH(VLOOKUP($AN$11,MAPPING!$H$3:$J$131,3,0),'CFBG New Line Form'!$G$7:$EQ$7,0)),""))</f>
        <v/>
      </c>
      <c r="AO34" s="84" t="str">
        <f>IF(IFERROR(INDEX('CFBG New Line Form'!$G$9:$EQ$105,MATCH(B34,'CFBG New Line Form'!$B$9:$B$105,0),MATCH(VLOOKUP($AO$11,MAPPING!$H$3:$J$131,3,0),'CFBG New Line Form'!$G$7:$EQ$7,0)),"")=0,"",IFERROR(INDEX('CFBG New Line Form'!$G$9:$EQ$105,MATCH(B34,'CFBG New Line Form'!$B$9:$B$105,0),MATCH(VLOOKUP($AO$11,MAPPING!$H$3:$J$131,3,0),'CFBG New Line Form'!$G$7:$EQ$7,0)),""))</f>
        <v/>
      </c>
      <c r="AP34" s="84" t="str">
        <f>IF(IFERROR(INDEX('CFBG New Line Form'!$G$9:$EQ$105,MATCH(B34,'CFBG New Line Form'!$B$9:$B$105,0),MATCH(VLOOKUP($AP$11,MAPPING!$H$3:$J$131,3,0),'CFBG New Line Form'!$G$7:$EQ$7,0)),"")=0,"",IFERROR(INDEX('CFBG New Line Form'!$G$9:$EQ$105,MATCH(B34,'CFBG New Line Form'!$B$9:$B$105,0),MATCH(VLOOKUP($AP$11,MAPPING!$H$3:$J$131,3,0),'CFBG New Line Form'!$G$7:$EQ$7,0)),""))</f>
        <v/>
      </c>
      <c r="AQ34" s="84" t="str">
        <f>IF(IFERROR(INDEX('CFBG New Line Form'!$G$9:$EQ$105,MATCH(B34,'CFBG New Line Form'!$B$9:$B$105,0),MATCH(VLOOKUP($AQ$11,MAPPING!$H$3:$J$131,3,0),'CFBG New Line Form'!$G$7:$EQ$7,0)),"")=0,"",IFERROR(INDEX('CFBG New Line Form'!$G$9:$EQ$105,MATCH(B34,'CFBG New Line Form'!$B$9:$B$105,0),MATCH(VLOOKUP($AQ$11,MAPPING!$H$3:$J$131,3,0),'CFBG New Line Form'!$G$7:$EQ$7,0)),""))</f>
        <v/>
      </c>
      <c r="AR34" s="84" t="str">
        <f>IF(IFERROR(INDEX('CFBG New Line Form'!$G$9:$EQ$105,MATCH(B34,'CFBG New Line Form'!$B$9:$B$105,0),MATCH(VLOOKUP($AR$11,MAPPING!$H$3:$J$131,3,0),'CFBG New Line Form'!$G$7:$EQ$7,0)),"")=0,"",IFERROR(INDEX('CFBG New Line Form'!$G$9:$EQ$105,MATCH(B34,'CFBG New Line Form'!$B$9:$B$105,0),MATCH(VLOOKUP($AR$11,MAPPING!$H$3:$J$131,3,0),'CFBG New Line Form'!$G$7:$EQ$7,0)),""))</f>
        <v/>
      </c>
      <c r="AS34" s="84" t="str">
        <f>IF(IFERROR(INDEX('CFBG New Line Form'!$G$9:$EQ$105,MATCH(B34,'CFBG New Line Form'!$B$9:$B$105,0),MATCH(VLOOKUP($AS$11,MAPPING!$H$3:$J$131,3,0),'CFBG New Line Form'!$G$7:$EQ$7,0)),"")=0,"",IFERROR(INDEX('CFBG New Line Form'!$G$9:$EQ$105,MATCH(B34,'CFBG New Line Form'!$B$9:$B$105,0),MATCH(VLOOKUP($AS$11,MAPPING!$H$3:$J$131,3,0),'CFBG New Line Form'!$G$7:$EQ$7,0)),""))</f>
        <v/>
      </c>
      <c r="AT34" s="84" t="str">
        <f>IF(IFERROR(INDEX('CFBG New Line Form'!$G$9:$EQ$105,MATCH(B34,'CFBG New Line Form'!$B$9:$B$105,0),MATCH(VLOOKUP($AT$11,MAPPING!$H$3:$J$131,3,0),'CFBG New Line Form'!$G$7:$EQ$7,0)),"")=0,"",IFERROR(INDEX('CFBG New Line Form'!$G$9:$EQ$105,MATCH(B34,'CFBG New Line Form'!$B$9:$B$105,0),MATCH(VLOOKUP($AT$11,MAPPING!$H$3:$J$131,3,0),'CFBG New Line Form'!$G$7:$EQ$7,0)),""))</f>
        <v/>
      </c>
      <c r="AU34" s="84" t="str">
        <f>IF(IFERROR(INDEX('CFBG New Line Form'!$G$9:$EQ$105,MATCH(B34,'CFBG New Line Form'!$B$9:$B$105,0),MATCH(VLOOKUP($AU$11,MAPPING!$H$3:$J$131,3,0),'CFBG New Line Form'!$G$7:$EQ$7,0)),"")=0,"",IFERROR(INDEX('CFBG New Line Form'!$G$9:$EQ$105,MATCH(B34,'CFBG New Line Form'!$B$9:$B$105,0),MATCH(VLOOKUP($AU$11,MAPPING!$H$3:$J$131,3,0),'CFBG New Line Form'!$G$7:$EQ$7,0)),""))</f>
        <v/>
      </c>
      <c r="AV34" s="84" t="str">
        <f>IF(IFERROR(INDEX('CFBG New Line Form'!$G$9:$EQ$105,MATCH(B34,'CFBG New Line Form'!$B$9:$B$105,0),MATCH(VLOOKUP($AV$11,MAPPING!$H$3:$J$131,3,0),'CFBG New Line Form'!$G$7:$EQ$7,0)),"")=0,"",IFERROR(INDEX('CFBG New Line Form'!$G$9:$EQ$105,MATCH(B34,'CFBG New Line Form'!$B$9:$B$105,0),MATCH(VLOOKUP($AV$11,MAPPING!$H$3:$J$131,3,0),'CFBG New Line Form'!$G$7:$EQ$7,0)),""))</f>
        <v/>
      </c>
      <c r="AW34" s="84" t="str">
        <f>IF(IFERROR(INDEX('CFBG New Line Form'!$G$9:$EQ$105,MATCH(B34,'CFBG New Line Form'!$B$9:$B$105,0),MATCH(VLOOKUP($AW$11,MAPPING!$H$3:$J$131,3,0),'CFBG New Line Form'!$G$7:$EQ$7,0)),"")=0,"",IFERROR(INDEX('CFBG New Line Form'!$G$9:$EQ$105,MATCH(B34,'CFBG New Line Form'!$B$9:$B$105,0),MATCH(VLOOKUP($AW$11,MAPPING!$H$3:$J$131,3,0),'CFBG New Line Form'!$G$7:$EQ$7,0)),""))</f>
        <v/>
      </c>
      <c r="AX34" s="84" t="str">
        <f>IF(IFERROR(INDEX('CFBG New Line Form'!$G$9:$EQ$105,MATCH(B34,'CFBG New Line Form'!$B$9:$B$105,0),MATCH(VLOOKUP($AX$11,MAPPING!$H$3:$J$131,3,0),'CFBG New Line Form'!$G$7:$EQ$7,0)),"")=0,"",IFERROR(INDEX('CFBG New Line Form'!$G$9:$EQ$105,MATCH(B34,'CFBG New Line Form'!$B$9:$B$105,0),MATCH(VLOOKUP($AX$11,MAPPING!$H$3:$J$131,3,0),'CFBG New Line Form'!$G$7:$EQ$7,0)),""))</f>
        <v/>
      </c>
      <c r="AY34" s="84" t="str">
        <f>IF(IFERROR(INDEX('CFBG New Line Form'!$G$9:$EQ$105,MATCH(B34,'CFBG New Line Form'!$B$9:$B$105,0),MATCH(VLOOKUP($AY$11,MAPPING!$H$3:$J$131,3,0),'CFBG New Line Form'!$G$7:$EQ$7,0)),"")=0,"",IFERROR(INDEX('CFBG New Line Form'!$G$9:$EQ$105,MATCH(B34,'CFBG New Line Form'!$B$9:$B$105,0),MATCH(VLOOKUP($AY$11,MAPPING!$H$3:$J$131,3,0),'CFBG New Line Form'!$G$7:$EQ$7,0)),""))</f>
        <v/>
      </c>
      <c r="AZ34" s="84" t="str">
        <f>IF(IFERROR(INDEX('CFBG New Line Form'!$G$9:$EQ$105,MATCH(B34,'CFBG New Line Form'!$B$9:$B$105,0),MATCH(VLOOKUP($AZ$11,MAPPING!$H$3:$J$131,3,0),'CFBG New Line Form'!$G$7:$EQ$7,0)),"")=0,"",IFERROR(INDEX('CFBG New Line Form'!$G$9:$EQ$105,MATCH(B34,'CFBG New Line Form'!$B$9:$B$105,0),MATCH(VLOOKUP($AZ$11,MAPPING!$H$3:$J$131,3,0),'CFBG New Line Form'!$G$7:$EQ$7,0)),""))</f>
        <v/>
      </c>
      <c r="BA34" s="84" t="str">
        <f>IF(IFERROR(INDEX('CFBG New Line Form'!$G$9:$EQ$105,MATCH(B34,'CFBG New Line Form'!$B$9:$B$105,0),MATCH(VLOOKUP($BA$11,MAPPING!$H$3:$J$131,3,0),'CFBG New Line Form'!$G$7:$EQ$7,0)),"")=0,"",IFERROR(INDEX('CFBG New Line Form'!$G$9:$EQ$105,MATCH(B34,'CFBG New Line Form'!$B$9:$B$105,0),MATCH(VLOOKUP($BA$11,MAPPING!$H$3:$J$131,3,0),'CFBG New Line Form'!$G$7:$EQ$7,0)),""))</f>
        <v/>
      </c>
      <c r="BB34" s="84" t="str">
        <f>IF(IFERROR(INDEX('CFBG New Line Form'!$G$9:$EQ$105,MATCH(B34,'CFBG New Line Form'!$B$9:$B$105,0),MATCH(VLOOKUP($BB$11,MAPPING!$H$3:$J$131,3,0),'CFBG New Line Form'!$G$7:$EQ$7,0)),"")=0,"",IFERROR(INDEX('CFBG New Line Form'!$G$9:$EQ$105,MATCH(B34,'CFBG New Line Form'!$B$9:$B$105,0),MATCH(VLOOKUP($BB$11,MAPPING!$H$3:$J$131,3,0),'CFBG New Line Form'!$G$7:$EQ$7,0)),""))</f>
        <v/>
      </c>
      <c r="BC34" s="84" t="str">
        <f>IF(IFERROR(INDEX('CFBG New Line Form'!$G$9:$EQ$105,MATCH(B34,'CFBG New Line Form'!$B$9:$B$105,0),MATCH(VLOOKUP($BC$11,MAPPING!$H$3:$J$131,3,0),'CFBG New Line Form'!$G$7:$EQ$7,0)),"")=0,"",IFERROR(INDEX('CFBG New Line Form'!$G$9:$EQ$105,MATCH(B34,'CFBG New Line Form'!$B$9:$B$105,0),MATCH(VLOOKUP($BC$11,MAPPING!$H$3:$J$131,3,0),'CFBG New Line Form'!$G$7:$EQ$7,0)),""))</f>
        <v/>
      </c>
      <c r="BD34" s="84" t="str">
        <f>IF(IFERROR(INDEX('CFBG New Line Form'!$G$9:$EQ$105,MATCH(B34,'CFBG New Line Form'!$B$9:$B$105,0),MATCH(VLOOKUP($BD$11,MAPPING!$H$3:$J$131,3,0),'CFBG New Line Form'!$G$7:$EQ$7,0)),"")=0,"",IFERROR(INDEX('CFBG New Line Form'!$G$9:$EQ$105,MATCH(B34,'CFBG New Line Form'!$B$9:$B$105,0),MATCH(VLOOKUP($BD$11,MAPPING!$H$3:$J$131,3,0),'CFBG New Line Form'!$G$7:$EQ$7,0)),""))</f>
        <v/>
      </c>
      <c r="BE34" s="84" t="str">
        <f>IF(IFERROR(INDEX('CFBG New Line Form'!$G$9:$EQ$105,MATCH(B34,'CFBG New Line Form'!$B$9:$B$105,0),MATCH(VLOOKUP($BE$11,MAPPING!$H$3:$J$131,3,0),'CFBG New Line Form'!$G$7:$EQ$7,0)),"")=0,"",IFERROR(INDEX('CFBG New Line Form'!$G$9:$EQ$105,MATCH(B34,'CFBG New Line Form'!$B$9:$B$105,0),MATCH(VLOOKUP($BE$11,MAPPING!$H$3:$J$131,3,0),'CFBG New Line Form'!$G$7:$EQ$7,0)),""))</f>
        <v/>
      </c>
      <c r="BF34" s="84" t="str">
        <f>IF(IFERROR(INDEX('CFBG New Line Form'!$G$9:$EQ$105,MATCH(B34,'CFBG New Line Form'!$B$9:$B$105,0),MATCH(VLOOKUP($BE$11,MAPPING!$H$3:$J$131,3,0),'CFBG New Line Form'!$G$7:$EQ$7,0)),"")=0,"",IFERROR(INDEX('CFBG New Line Form'!$G$9:$EQ$105,MATCH(B34,'CFBG New Line Form'!$B$9:$B$105,0),MATCH(VLOOKUP($BE$11,MAPPING!$H$3:$J$131,3,0),'CFBG New Line Form'!$G$7:$EQ$7,0)),""))</f>
        <v/>
      </c>
      <c r="BG34" s="84" t="str">
        <f>IF(IFERROR(INDEX('CFBG New Line Form'!$G$9:$EQ$105,MATCH(B34,'CFBG New Line Form'!$B$9:$B$105,0),MATCH(VLOOKUP($BG$11,MAPPING!$H$3:$J$131,3,0),'CFBG New Line Form'!$G$7:$EQ$7,0)),"")=0,"",IFERROR(INDEX('CFBG New Line Form'!$G$9:$EQ$105,MATCH(B34,'CFBG New Line Form'!$B$9:$B$105,0),MATCH(VLOOKUP($BG$11,MAPPING!$H$3:$J$131,3,0),'CFBG New Line Form'!$G$7:$EQ$7,0)),""))</f>
        <v/>
      </c>
      <c r="BH34" s="84" t="str">
        <f>IF(IFERROR(INDEX('CFBG New Line Form'!$G$9:$EQ$105,MATCH(B34,'CFBG New Line Form'!$B$9:$B$105,0),MATCH(VLOOKUP($BH$11,MAPPING!$H$3:$J$131,3,0),'CFBG New Line Form'!$G$7:$EQ$7,0)),"")=0,"",IFERROR(INDEX('CFBG New Line Form'!$G$9:$EQ$105,MATCH(B34,'CFBG New Line Form'!$B$9:$B$105,0),MATCH(VLOOKUP($BH$11,MAPPING!$H$3:$J$131,3,0),'CFBG New Line Form'!$G$7:$EQ$7,0)),""))</f>
        <v/>
      </c>
      <c r="BI34" s="84" t="str">
        <f>IF(IFERROR(INDEX('CFBG New Line Form'!$G$9:$EQ$105,MATCH(B34,'CFBG New Line Form'!$B$9:$B$105,0),MATCH(VLOOKUP($BI$11,MAPPING!$H$3:$J$131,3,0),'CFBG New Line Form'!$G$7:$EQ$7,0)),"")=0,"",IFERROR(INDEX('CFBG New Line Form'!$G$9:$EQ$105,MATCH(B34,'CFBG New Line Form'!$B$9:$B$105,0),MATCH(VLOOKUP($BI$11,MAPPING!$H$3:$J$131,3,0),'CFBG New Line Form'!$G$7:$EQ$7,0)),""))</f>
        <v/>
      </c>
      <c r="BJ34" s="84" t="str">
        <f>IF(IFERROR(INDEX('CFBG New Line Form'!$G$9:$EQ$105,MATCH(B34,'CFBG New Line Form'!$B$9:$B$105,0),MATCH(VLOOKUP($BJ$11,MAPPING!$H$3:$J$131,3,0),'CFBG New Line Form'!$G$7:$EQ$7,0)),"")=0,"",IFERROR(INDEX('CFBG New Line Form'!$G$9:$EQ$105,MATCH(B34,'CFBG New Line Form'!$B$9:$B$105,0),MATCH(VLOOKUP($BJ$11,MAPPING!$H$3:$J$131,3,0),'CFBG New Line Form'!$G$7:$EQ$7,0)),""))</f>
        <v/>
      </c>
      <c r="BK34" s="84" t="str">
        <f>IF(IFERROR(INDEX('CFBG New Line Form'!$G$9:$EQ$105,MATCH(B34,'CFBG New Line Form'!$B$9:$B$105,0),MATCH(VLOOKUP($BK$11,MAPPING!$H$3:$J$131,3,0),'CFBG New Line Form'!$G$7:$EQ$7,0)),"")=0,"",IFERROR(INDEX('CFBG New Line Form'!$G$9:$EQ$105,MATCH(B34,'CFBG New Line Form'!$B$9:$B$105,0),MATCH(VLOOKUP($BK$11,MAPPING!$H$3:$J$131,3,0),'CFBG New Line Form'!$G$7:$EQ$7,0)),""))</f>
        <v/>
      </c>
      <c r="BL34" s="84" t="str">
        <f>IF(IFERROR(INDEX('CFBG New Line Form'!$G$9:$EQ$105,MATCH(B34,'CFBG New Line Form'!$B$9:$B$105,0),MATCH(VLOOKUP($BL$11,MAPPING!$H$3:$J$131,3,0),'CFBG New Line Form'!$G$7:$EQ$7,0)),"")=0,"",IFERROR(INDEX('CFBG New Line Form'!$G$9:$EQ$105,MATCH(B34,'CFBG New Line Form'!$B$9:$B$105,0),MATCH(VLOOKUP($BL$11,MAPPING!$H$3:$J$131,3,0),'CFBG New Line Form'!$G$7:$EQ$7,0)),""))</f>
        <v/>
      </c>
      <c r="BM34" s="84" t="str">
        <f>IF(IFERROR(INDEX('CFBG New Line Form'!$G$9:$EQ$105,MATCH(B34,'CFBG New Line Form'!$B$9:$B$105,0),MATCH(VLOOKUP($BM$11,MAPPING!$H$3:$J$131,3,0),'CFBG New Line Form'!$G$7:$EQ$7,0)),"")=0,"",IFERROR(INDEX('CFBG New Line Form'!$G$9:$EQ$105,MATCH(B34,'CFBG New Line Form'!$B$9:$B$105,0),MATCH(VLOOKUP($BM$11,MAPPING!$H$3:$J$131,3,0),'CFBG New Line Form'!$G$7:$EQ$7,0)),""))</f>
        <v/>
      </c>
      <c r="BN34" s="84" t="str">
        <f>IF(IFERROR(INDEX('CFBG New Line Form'!$G$9:$EQ$105,MATCH(B34,'CFBG New Line Form'!$B$9:$B$105,0),MATCH(VLOOKUP($BN$11,MAPPING!$H$3:$J$131,3,0),'CFBG New Line Form'!$G$7:$EQ$7,0)),"")=0,"",IFERROR(INDEX('CFBG New Line Form'!$G$9:$EQ$105,MATCH(B34,'CFBG New Line Form'!$B$9:$B$105,0),MATCH(VLOOKUP($BN$11,MAPPING!$H$3:$J$131,3,0),'CFBG New Line Form'!$G$7:$EQ$7,0)),""))</f>
        <v/>
      </c>
      <c r="BO34" s="84" t="str">
        <f>IF(IFERROR(INDEX('CFBG New Line Form'!$G$9:$EQ$105,MATCH(B34,'CFBG New Line Form'!$B$9:$B$105,0),MATCH(VLOOKUP($BO$11,MAPPING!$H$3:$J$131,3,0),'CFBG New Line Form'!$G$7:$EQ$7,0)),"")=0,"",IFERROR(INDEX('CFBG New Line Form'!$G$9:$EQ$105,MATCH(B34,'CFBG New Line Form'!$B$9:$B$105,0),MATCH(VLOOKUP($BO$11,MAPPING!$H$3:$J$131,3,0),'CFBG New Line Form'!$G$7:$EQ$7,0)),""))</f>
        <v/>
      </c>
      <c r="BP34" s="84" t="str">
        <f>IF(IFERROR(INDEX('CFBG New Line Form'!$G$9:$EQ$105,MATCH(B34,'CFBG New Line Form'!$B$9:$B$105,0),MATCH(VLOOKUP($BP$11,MAPPING!$H$3:$J$131,3,0),'CFBG New Line Form'!$G$7:$EQ$7,0)),"")=0,"",IFERROR(INDEX('CFBG New Line Form'!$G$9:$EQ$105,MATCH(B34,'CFBG New Line Form'!$B$9:$B$105,0),MATCH(VLOOKUP($BP$11,MAPPING!$H$3:$J$131,3,0),'CFBG New Line Form'!$G$7:$EQ$7,0)),""))</f>
        <v/>
      </c>
      <c r="BQ34" s="84" t="str">
        <f>IF(IFERROR(INDEX('CFBG New Line Form'!$G$9:$EQ$105,MATCH(B34,'CFBG New Line Form'!$B$9:$B$105,0),MATCH(VLOOKUP($BQ$11,MAPPING!$H$3:$J$131,3,0),'CFBG New Line Form'!$G$7:$EQ$7,0)),"")=0,"",IFERROR(INDEX('CFBG New Line Form'!$G$9:$EQ$105,MATCH(B34,'CFBG New Line Form'!$B$9:$B$105,0),MATCH(VLOOKUP($BQ$11,MAPPING!$H$3:$J$131,3,0),'CFBG New Line Form'!$G$7:$EQ$7,0)),""))</f>
        <v/>
      </c>
      <c r="BR34" s="84" t="str">
        <f>IF(IFERROR(INDEX('CFBG New Line Form'!$G$9:$EQ$105,MATCH(B34,'CFBG New Line Form'!$B$9:$B$105,0),MATCH(VLOOKUP($BR$11,MAPPING!$H$3:$J$131,3,0),'CFBG New Line Form'!$G$7:$EQ$7,0)),"")=0,"",IFERROR(INDEX('CFBG New Line Form'!$G$9:$EQ$105,MATCH(B34,'CFBG New Line Form'!$B$9:$B$105,0),MATCH(VLOOKUP($BR$11,MAPPING!$H$3:$J$131,3,0),'CFBG New Line Form'!$G$7:$EQ$7,0)),""))</f>
        <v/>
      </c>
      <c r="BS34" s="84" t="str">
        <f>IF(IFERROR(INDEX('CFBG New Line Form'!$G$9:$EQ$105,MATCH(B34,'CFBG New Line Form'!$B$9:$B$105,0),MATCH(VLOOKUP($BS$11,MAPPING!$H$3:$J$131,3,0),'CFBG New Line Form'!$G$7:$EQ$7,0)),"")=0,"",IFERROR(INDEX('CFBG New Line Form'!$G$9:$EQ$105,MATCH(B34,'CFBG New Line Form'!$B$9:$B$105,0),MATCH(VLOOKUP($BS$11,MAPPING!$H$3:$J$131,3,0),'CFBG New Line Form'!$G$7:$EQ$7,0)),""))</f>
        <v/>
      </c>
      <c r="BT34" s="84" t="str">
        <f>IF(IFERROR(INDEX('CFBG New Line Form'!$G$9:$EQ$105,MATCH(B34,'CFBG New Line Form'!$B$9:$B$105,0),MATCH(VLOOKUP($BT$11,MAPPING!$H$3:$J$131,3,0),'CFBG New Line Form'!$G$7:$EQ$7,0)),"")=0,"",IFERROR(INDEX('CFBG New Line Form'!$G$9:$EQ$105,MATCH(B34,'CFBG New Line Form'!$B$9:$B$105,0),MATCH(VLOOKUP($BT$11,MAPPING!$H$3:$J$131,3,0),'CFBG New Line Form'!$G$7:$EQ$7,0)),""))</f>
        <v/>
      </c>
      <c r="BU34" s="84" t="str">
        <f>IF(IFERROR(INDEX('CFBG New Line Form'!$G$9:$EQ$105,MATCH(B34,'CFBG New Line Form'!$B$9:$B$105,0),MATCH(VLOOKUP($BU$11,MAPPING!$H$3:$J$131,3,0),'CFBG New Line Form'!$G$7:$EQ$7,0)),"")=0,"",IFERROR(INDEX('CFBG New Line Form'!$G$9:$EQ$105,MATCH(B34,'CFBG New Line Form'!$B$9:$B$105,0),MATCH(VLOOKUP($BU$11,MAPPING!$H$3:$J$131,3,0),'CFBG New Line Form'!$G$7:$EQ$7,0)),""))</f>
        <v/>
      </c>
      <c r="BV34" s="84" t="str">
        <f>IF(IFERROR(INDEX('CFBG New Line Form'!$G$9:$EQ$105,MATCH(B34,'CFBG New Line Form'!$B$9:$B$105,0),MATCH(VLOOKUP($BV$11,MAPPING!$H$3:$J$131,3,0),'CFBG New Line Form'!$G$7:$EQ$7,0)),"")=0,"",IFERROR(INDEX('CFBG New Line Form'!$G$9:$EQ$105,MATCH(B34,'CFBG New Line Form'!$B$9:$B$105,0),MATCH(VLOOKUP($BV$11,MAPPING!$H$3:$J$131,3,0),'CFBG New Line Form'!$G$7:$EQ$7,0)),""))</f>
        <v/>
      </c>
      <c r="BW34" s="84" t="str">
        <f>IF(IFERROR(INDEX('CFBG New Line Form'!$G$9:$EQ$105,MATCH(B34,'CFBG New Line Form'!$B$9:$B$105,0),MATCH(VLOOKUP($BW$11,MAPPING!$H$3:$J$131,3,0),'CFBG New Line Form'!$G$7:$EQ$7,0)),"")=0,"",IFERROR(INDEX('CFBG New Line Form'!$G$9:$EQ$105,MATCH(B34,'CFBG New Line Form'!$B$9:$B$105,0),MATCH(VLOOKUP($BW$11,MAPPING!$H$3:$J$131,3,0),'CFBG New Line Form'!$G$7:$EQ$7,0)),""))</f>
        <v/>
      </c>
      <c r="BX34" s="84" t="str">
        <f>IF(IFERROR(INDEX('CFBG New Line Form'!$G$9:$EQ$105,MATCH(B34,'CFBG New Line Form'!$B$9:$B$105,0),MATCH(VLOOKUP($BX$11,MAPPING!$H$3:$J$131,3,0),'CFBG New Line Form'!$G$7:$EQ$7,0)),"")=0,"",IFERROR(INDEX('CFBG New Line Form'!$G$9:$EQ$105,MATCH(B34,'CFBG New Line Form'!$B$9:$B$105,0),MATCH(VLOOKUP($BX$11,MAPPING!$H$3:$J$131,3,0),'CFBG New Line Form'!$G$7:$EQ$7,0)),""))</f>
        <v/>
      </c>
      <c r="BY34" s="84" t="str">
        <f>IF(IFERROR(INDEX('CFBG New Line Form'!$G$9:$EQ$105,MATCH(B34,'CFBG New Line Form'!$B$9:$B$105,0),MATCH(VLOOKUP($BY$11,MAPPING!$H$3:$J$131,3,0),'CFBG New Line Form'!$G$7:$EQ$7,0)),"")=0,"",IFERROR(INDEX('CFBG New Line Form'!$G$9:$EQ$105,MATCH(B34,'CFBG New Line Form'!$B$9:$B$105,0),MATCH(VLOOKUP($BY$11,MAPPING!$H$3:$J$131,3,0),'CFBG New Line Form'!$G$7:$EQ$7,0)),""))</f>
        <v/>
      </c>
      <c r="BZ34" s="84" t="str">
        <f>IF(IFERROR(INDEX('CFBG New Line Form'!$G$9:$EQ$105,MATCH(B34,'CFBG New Line Form'!$B$9:$B$105,0),MATCH(VLOOKUP($BZ$11,MAPPING!$H$3:$J$131,3,0),'CFBG New Line Form'!$G$7:$EQ$7,0)),"")=0,"",IFERROR(INDEX('CFBG New Line Form'!$G$9:$EQ$105,MATCH(B34,'CFBG New Line Form'!$B$9:$B$105,0),MATCH(VLOOKUP($BZ$11,MAPPING!$H$3:$J$131,3,0),'CFBG New Line Form'!$G$7:$EQ$7,0)),""))</f>
        <v/>
      </c>
      <c r="CA34" s="84" t="str">
        <f>IF(IFERROR(INDEX('CFBG New Line Form'!$G$9:$EQ$105,MATCH(B34,'CFBG New Line Form'!$B$9:$B$105,0),MATCH(VLOOKUP($CA$11,MAPPING!$H$3:$J$131,3,0),'CFBG New Line Form'!$G$7:$EQ$7,0)),"")=0,"",IFERROR(INDEX('CFBG New Line Form'!$G$9:$EQ$105,MATCH(B34,'CFBG New Line Form'!$B$9:$B$105,0),MATCH(VLOOKUP($CA$11,MAPPING!$H$3:$J$131,3,0),'CFBG New Line Form'!$G$7:$EQ$7,0)),""))</f>
        <v/>
      </c>
      <c r="CB34" s="84" t="str">
        <f>IF(IFERROR(INDEX('CFBG New Line Form'!$G$9:$EQ$105,MATCH(B34,'CFBG New Line Form'!$B$9:$B$105,0),MATCH(VLOOKUP($CB$11,MAPPING!$H$3:$J$131,3,0),'CFBG New Line Form'!$G$7:$EQ$7,0)),"")=0,"",IFERROR(INDEX('CFBG New Line Form'!$G$9:$EQ$105,MATCH(B34,'CFBG New Line Form'!$B$9:$B$105,0),MATCH(VLOOKUP($CB$11,MAPPING!$H$3:$J$131,3,0),'CFBG New Line Form'!$G$7:$EQ$7,0)),""))</f>
        <v/>
      </c>
      <c r="CC34" s="84" t="str">
        <f>IF(IFERROR(INDEX('CFBG New Line Form'!$G$9:$EQ$105,MATCH(B34,'CFBG New Line Form'!$B$9:$B$105,0),MATCH(VLOOKUP($CC$11,MAPPING!$H$3:$J$131,3,0),'CFBG New Line Form'!$G$7:$EQ$7,0)),"")=0,"",IFERROR(INDEX('CFBG New Line Form'!$G$9:$EQ$105,MATCH(B34,'CFBG New Line Form'!$B$9:$B$105,0),MATCH(VLOOKUP($CC$11,MAPPING!$H$3:$J$131,3,0),'CFBG New Line Form'!$G$7:$EQ$7,0)),""))</f>
        <v/>
      </c>
      <c r="CD34" s="84" t="str">
        <f>IF(IFERROR(INDEX('CFBG New Line Form'!$G$9:$EQ$105,MATCH(B34,'CFBG New Line Form'!$B$9:$B$105,0),MATCH(VLOOKUP($CD$11,MAPPING!$H$3:$J$131,3,0),'CFBG New Line Form'!$G$7:$EQ$7,0)),"")=0,"",IFERROR(INDEX('CFBG New Line Form'!$G$9:$EQ$105,MATCH(B34,'CFBG New Line Form'!$B$9:$B$105,0),MATCH(VLOOKUP($CD$11,MAPPING!$H$3:$J$131,3,0),'CFBG New Line Form'!$G$7:$EQ$7,0)),""))</f>
        <v/>
      </c>
      <c r="CE34" s="84" t="str">
        <f>IF(IFERROR(INDEX('CFBG New Line Form'!$G$9:$EQ$105,MATCH(B34,'CFBG New Line Form'!$B$9:$B$105,0),MATCH(VLOOKUP($CE$11,MAPPING!$H$3:$J$131,3,0),'CFBG New Line Form'!$G$7:$EQ$7,0)),"")=0,"",IFERROR(INDEX('CFBG New Line Form'!$G$9:$EQ$105,MATCH(B34,'CFBG New Line Form'!$B$9:$B$105,0),MATCH(VLOOKUP($CE$11,MAPPING!$H$3:$J$131,3,0),'CFBG New Line Form'!$G$7:$EQ$7,0)),""))</f>
        <v/>
      </c>
      <c r="CF34" s="84" t="str">
        <f>IF(IFERROR(INDEX('CFBG New Line Form'!$G$9:$EQ$105,MATCH(B34,'CFBG New Line Form'!$B$9:$B$105,0),MATCH(VLOOKUP($CF$11,MAPPING!$H$3:$J$131,3,0),'CFBG New Line Form'!$G$7:$EQ$7,0)),"")=0,"",IFERROR(INDEX('CFBG New Line Form'!$G$9:$EQ$105,MATCH(B34,'CFBG New Line Form'!$B$9:$B$105,0),MATCH(VLOOKUP($CF$11,MAPPING!$H$3:$J$131,3,0),'CFBG New Line Form'!$G$7:$EQ$7,0)),""))</f>
        <v/>
      </c>
      <c r="CG34" s="84" t="str">
        <f>IF(IFERROR(INDEX('CFBG New Line Form'!$G$9:$EQ$105,MATCH(B34,'CFBG New Line Form'!$B$9:$B$105,0),MATCH(VLOOKUP($CG$11,MAPPING!$H$3:$J$131,3,0),'CFBG New Line Form'!$G$7:$EQ$7,0)),"")=0,"",IFERROR(INDEX('CFBG New Line Form'!$G$9:$EQ$105,MATCH(B34,'CFBG New Line Form'!$B$9:$B$105,0),MATCH(VLOOKUP($CG$11,MAPPING!$H$3:$J$131,3,0),'CFBG New Line Form'!$G$7:$EQ$7,0)),""))</f>
        <v/>
      </c>
      <c r="CH34" s="84" t="str">
        <f>IF(IFERROR(INDEX('CFBG New Line Form'!$G$9:$EQ$105,MATCH(B34,'CFBG New Line Form'!$B$9:$B$105,0),MATCH(VLOOKUP($CH$11,MAPPING!$H$3:$J$131,3,0),'CFBG New Line Form'!$G$7:$EQ$7,0)),"")=0,"",IFERROR(INDEX('CFBG New Line Form'!$G$9:$EQ$105,MATCH(B34,'CFBG New Line Form'!$B$9:$B$105,0),MATCH(VLOOKUP($CH$11,MAPPING!$H$3:$J$131,3,0),'CFBG New Line Form'!$G$7:$EQ$7,0)),""))</f>
        <v/>
      </c>
      <c r="CI34" s="84" t="str">
        <f>IF(IFERROR(INDEX('CFBG New Line Form'!$G$9:$EQ$105,MATCH(B34,'CFBG New Line Form'!$B$9:$B$105,0),MATCH(VLOOKUP($CI$11,MAPPING!$H$3:$J$131,3,0),'CFBG New Line Form'!$G$7:$EQ$7,0)),"")=0,"",IFERROR(INDEX('CFBG New Line Form'!$G$9:$EQ$105,MATCH(B34,'CFBG New Line Form'!$B$9:$B$105,0),MATCH(VLOOKUP($CI$11,MAPPING!$H$3:$J$131,3,0),'CFBG New Line Form'!$G$7:$EQ$7,0)),""))</f>
        <v/>
      </c>
      <c r="CJ34" s="84" t="str">
        <f>IF(IFERROR(INDEX('CFBG New Line Form'!$G$9:$EQ$105,MATCH(B34,'CFBG New Line Form'!$B$9:$B$105,0),MATCH(VLOOKUP($CJ$11,MAPPING!$H$3:$J$131,3,0),'CFBG New Line Form'!$G$7:$EQ$7,0)),"")=0,"",IFERROR(INDEX('CFBG New Line Form'!$G$9:$EQ$105,MATCH(B34,'CFBG New Line Form'!$B$9:$B$105,0),MATCH(VLOOKUP($CJ$11,MAPPING!$H$3:$J$131,3,0),'CFBG New Line Form'!$G$7:$EQ$7,0)),""))</f>
        <v/>
      </c>
      <c r="CK34" s="84" t="str">
        <f>IF(IFERROR(INDEX('CFBG New Line Form'!$G$9:$EQ$105,MATCH(B34,'CFBG New Line Form'!$B$9:$B$105,0),MATCH(VLOOKUP($CK$11,MAPPING!$H$3:$J$131,3,0),'CFBG New Line Form'!$G$7:$EQ$7,0)),"")=0,"",IFERROR(INDEX('CFBG New Line Form'!$G$9:$EQ$105,MATCH(B34,'CFBG New Line Form'!$B$9:$B$105,0),MATCH(VLOOKUP($CK$11,MAPPING!$H$3:$J$131,3,0),'CFBG New Line Form'!$G$7:$EQ$7,0)),""))</f>
        <v/>
      </c>
      <c r="CL34" s="84" t="str">
        <f>IF(IFERROR(INDEX('CFBG New Line Form'!$G$9:$EQ$105,MATCH(B34,'CFBG New Line Form'!$B$9:$B$105,0),MATCH(VLOOKUP($CL$11,MAPPING!$H$3:$J$131,3,0),'CFBG New Line Form'!$G$7:$EQ$7,0)),"")=0,"",IFERROR(INDEX('CFBG New Line Form'!$G$9:$EQ$105,MATCH(B34,'CFBG New Line Form'!$B$9:$B$105,0),MATCH(VLOOKUP($CL$11,MAPPING!$H$3:$J$131,3,0),'CFBG New Line Form'!$G$7:$EQ$7,0)),""))</f>
        <v/>
      </c>
      <c r="CM34" s="84" t="str">
        <f>IF(IFERROR(INDEX('CFBG New Line Form'!$G$9:$EQ$105,MATCH(B34,'CFBG New Line Form'!$B$9:$B$105,0),MATCH(VLOOKUP($CM$11,MAPPING!$H$3:$J$131,3,0),'CFBG New Line Form'!$G$7:$EQ$7,0)),"")=0,"",IFERROR(INDEX('CFBG New Line Form'!$G$9:$EQ$105,MATCH(B34,'CFBG New Line Form'!$B$9:$B$105,0),MATCH(VLOOKUP($CM$11,MAPPING!$H$3:$J$131,3,0),'CFBG New Line Form'!$G$7:$EQ$7,0)),""))</f>
        <v/>
      </c>
      <c r="CN34" s="84" t="str">
        <f>IF(IFERROR(INDEX('CFBG New Line Form'!$G$9:$EQ$105,MATCH(B34,'CFBG New Line Form'!$B$9:$B$105,0),MATCH(VLOOKUP($CN$11,MAPPING!$H$3:$J$131,3,0),'CFBG New Line Form'!$G$7:$EQ$7,0)),"")=0,"",IFERROR(INDEX('CFBG New Line Form'!$G$9:$EQ$105,MATCH(B34,'CFBG New Line Form'!$B$9:$B$105,0),MATCH(VLOOKUP($CN$11,MAPPING!$H$3:$J$131,3,0),'CFBG New Line Form'!$G$7:$EQ$7,0)),""))</f>
        <v/>
      </c>
      <c r="CO34" s="84" t="str">
        <f>IF(IFERROR(INDEX('CFBG New Line Form'!$G$9:$EQ$105,MATCH(B34,'CFBG New Line Form'!$B$9:$B$105,0),MATCH(VLOOKUP($CO$11,MAPPING!$H$3:$J$131,3,0),'CFBG New Line Form'!$G$7:$EQ$7,0)),"")=0,"",IFERROR(INDEX('CFBG New Line Form'!$G$9:$EQ$105,MATCH(B34,'CFBG New Line Form'!$B$9:$B$105,0),MATCH(VLOOKUP($CO$11,MAPPING!$H$3:$J$131,3,0),'CFBG New Line Form'!$G$7:$EQ$7,0)),""))</f>
        <v/>
      </c>
      <c r="CP34" s="84" t="str">
        <f>IF(IFERROR(INDEX('CFBG New Line Form'!$G$9:$EQ$105,MATCH(B34,'CFBG New Line Form'!$B$9:$B$105,0),MATCH(VLOOKUP($CP$11,MAPPING!$H$3:$J$131,3,0),'CFBG New Line Form'!$G$7:$EQ$7,0)),"")=0,"",IFERROR(INDEX('CFBG New Line Form'!$G$9:$EQ$105,MATCH(B34,'CFBG New Line Form'!$B$9:$B$105,0),MATCH(VLOOKUP($CP$11,MAPPING!$H$3:$J$131,3,0),'CFBG New Line Form'!$G$7:$EQ$7,0)),""))</f>
        <v/>
      </c>
      <c r="CQ34" s="84" t="str">
        <f>IF(IFERROR(INDEX('CFBG New Line Form'!$G$9:$EQ$105,MATCH(B34,'CFBG New Line Form'!$B$9:$B$105,0),MATCH(VLOOKUP($CQ$11,MAPPING!$H$3:$J$131,3,0),'CFBG New Line Form'!$G$7:$EQ$7,0)),"")=0,"",IFERROR(INDEX('CFBG New Line Form'!$G$9:$EQ$105,MATCH(B34,'CFBG New Line Form'!$B$9:$B$105,0),MATCH(VLOOKUP($CQ$11,MAPPING!$H$3:$J$131,3,0),'CFBG New Line Form'!$G$7:$EQ$7,0)),""))</f>
        <v/>
      </c>
      <c r="CR34" s="84"/>
      <c r="CS34" s="84"/>
      <c r="CT34" s="84"/>
    </row>
    <row r="35" spans="1:98" s="55" customFormat="1">
      <c r="A35" s="84" t="str">
        <f>IF(
IFERROR(INDEX('CFBG New Line Form'!$G$9:$EQ$105,MATCH(B35,'CFBG New Line Form'!$B$9:$B$105,0),MATCH(VLOOKUP($A$11,MAPPING!$H$3:$J$131,3,0),'CFBG New Line Form'!$G$7:$EQ$7,0)),"")=0,"", IFERROR(INDEX('CFBG New Line Form'!$G$9:$EQ$105,MATCH(B35,'CFBG New Line Form'!$B$9:$B$105,0),MATCH(VLOOKUP($A$11,MAPPING!$H$3:$J$131,3,0),'CFBG New Line Form'!$G$7:$EQ$7,0)),""))</f>
        <v/>
      </c>
      <c r="B35" s="84"/>
      <c r="C35" s="84" t="str">
        <f>IF(
IFERROR(INDEX('CFBG New Line Form'!$G$9:$EQ$105,MATCH(B35,'CFBG New Line Form'!$B$9:$B$105,0),MATCH(VLOOKUP($C$11,MAPPING!$H$3:$J$131,3,0),'CFBG New Line Form'!$G$7:$EQ$7,0)),"")=0,"", IFERROR(INDEX('CFBG New Line Form'!$G$9:$EQ$105,MATCH(B35,'CFBG New Line Form'!$B$9:$B$105,0),MATCH(VLOOKUP($C$11,MAPPING!$H$3:$J$131,3,0),'CFBG New Line Form'!$G$7:$EQ$7,0)),""))</f>
        <v/>
      </c>
      <c r="D35" s="84" t="str">
        <f>IF(
IFERROR(INDEX('CFBG New Line Form'!$G$9:$EQ$105,MATCH(B35,'CFBG New Line Form'!$B$9:$B$105,0),MATCH(VLOOKUP($D$11,MAPPING!$H$3:$J$131,3,0),'CFBG New Line Form'!$G$7:$EQ$7,0)),"")=0,"", IFERROR(INDEX('CFBG New Line Form'!$G$9:$EQ$105,MATCH(B35,'CFBG New Line Form'!$B$9:$B$105,0),MATCH(VLOOKUP($D$11,MAPPING!$H$3:$J$131,3,0),'CFBG New Line Form'!$G$7:$EQ$7,0)),""))</f>
        <v/>
      </c>
      <c r="E35" s="84" t="str">
        <f>IF(IFERROR(INDEX('CFBG New Line Form'!$G$9:$EQ$105,MATCH(B35,'CFBG New Line Form'!$B$9:$B$105,0),MATCH(VLOOKUP($E$11,MAPPING!$H$3:$J$131,3,0),'CFBG New Line Form'!$G$7:$EQ$7,0)),"")=0,"",IFERROR(INDEX('CFBG New Line Form'!$G$9:$EQ$105,MATCH(B35,'CFBG New Line Form'!$B$9:$B$105,0),MATCH(VLOOKUP($E$11,MAPPING!$H$3:$J$131,3,0),'CFBG New Line Form'!$G$7:$EQ$7,0)),""))</f>
        <v/>
      </c>
      <c r="F35" s="84" t="str">
        <f>IF(IFERROR(INDEX('CFBG New Line Form'!$G$9:$EQ$105,MATCH(B35,'CFBG New Line Form'!$B$9:$B$105,0),MATCH(VLOOKUP($F$11,MAPPING!$H$3:$J$131,3,0),'CFBG New Line Form'!$G$7:$EQ$7,0)),"")=0,"",IFERROR(INDEX('CFBG New Line Form'!$G$9:$EQ$105,MATCH(B35,'CFBG New Line Form'!$B$9:$B$105,0),MATCH(VLOOKUP($F$11,MAPPING!$H$3:$J$131,3,0),'CFBG New Line Form'!$G$7:$EQ$7,0)),""))</f>
        <v/>
      </c>
      <c r="G35" s="130" t="str">
        <f>IF(IFERROR(INDEX('CFBG New Line Form'!$G$9:$EQ$105,MATCH(B35,'CFBG New Line Form'!$B$9:$B$105,0),MATCH(VLOOKUP($G$11,MAPPING!$H$3:$J$131,3,0),'CFBG New Line Form'!$G$7:$EQ$7,0)),"")=0,"",IFERROR(INDEX('CFBG New Line Form'!$G$9:$EQ$105,MATCH(B35,'CFBG New Line Form'!$B$9:$B$105,0),MATCH(VLOOKUP($G$11,MAPPING!$H$3:$J$131,3,0),'CFBG New Line Form'!$G$7:$EQ$7,0)),""))</f>
        <v/>
      </c>
      <c r="H35" s="160" t="str">
        <f>IF(IFERROR(INDEX('CFBG New Line Form'!$G$9:$EQ$105,MATCH(B35,'CFBG New Line Form'!$B$9:$B$105,0),MATCH(VLOOKUP($H$11,MAPPING!$H$3:$J$131,3,0),'CFBG New Line Form'!$G$7:$EQ$7,0)),"")=0,"",IFERROR(INDEX('CFBG New Line Form'!$G$9:$EQ$105,MATCH(B35,'CFBG New Line Form'!$B$9:$B$105,0),MATCH(VLOOKUP($H$11,MAPPING!$H$3:$J$131,3,0),'CFBG New Line Form'!$G$7:$EQ$7,0)),""))</f>
        <v/>
      </c>
      <c r="I35" s="161" t="str">
        <f>IF(IFERROR(INDEX('CFBG New Line Form'!$G$9:$EQ$105,MATCH(B35,'CFBG New Line Form'!$B$9:$B$105,0),MATCH(VLOOKUP($I$11,MAPPING!$H$3:$J$131,3,0),'CFBG New Line Form'!$G$7:$EQ$7,0)),"")=0,"",IFERROR(INDEX('CFBG New Line Form'!$G$9:$EQ$105,MATCH(B35,'CFBG New Line Form'!$B$9:$B$105,0),MATCH(VLOOKUP($I$11,MAPPING!$H$3:$J$131,3,0),'CFBG New Line Form'!$G$7:$EQ$7,0)),""))</f>
        <v/>
      </c>
      <c r="J35" s="84" t="str">
        <f>IF(IFERROR(INDEX('CFBG New Line Form'!$G$9:$EQ$105,MATCH(B35,'CFBG New Line Form'!$B$9:$B$105,0),MATCH(VLOOKUP($J$11,MAPPING!$H$3:$J$131,3,0),'CFBG New Line Form'!$G$7:$EQ$7,0)),"")=0,"",IFERROR(INDEX('CFBG New Line Form'!$G$9:$EQ$105,MATCH(B35,'CFBG New Line Form'!$B$9:$B$105,0),MATCH(VLOOKUP($J$11,MAPPING!$H$3:$J$131,3,0),'CFBG New Line Form'!$G$7:$EQ$7,0)),""))</f>
        <v/>
      </c>
      <c r="K35" s="84" t="e">
        <v>#N/A</v>
      </c>
      <c r="L35" s="84" t="e">
        <v>#N/A</v>
      </c>
      <c r="M35" s="84" t="e">
        <v>#N/A</v>
      </c>
      <c r="N35" s="84" t="e">
        <v>#N/A</v>
      </c>
      <c r="O35" s="84" t="e">
        <v>#N/A</v>
      </c>
      <c r="P35" s="84" t="e">
        <v>#N/A</v>
      </c>
      <c r="Q35" s="84" t="e">
        <v>#N/A</v>
      </c>
      <c r="R35" s="162" t="str">
        <f>IF(IFERROR(INDEX('CFBG New Line Form'!$G$9:$EQ$105,MATCH(B35,'CFBG New Line Form'!$B$9:$B$105,0),MATCH(VLOOKUP($R$11,MAPPING!$H$3:$J$131,3,0),'CFBG New Line Form'!$G$7:$EQ$7,0)),"")=0,"",IFERROR(INDEX('CFBG New Line Form'!$G$9:$EQ$105,MATCH(B35,'CFBG New Line Form'!$B$9:$B$105,0),MATCH(VLOOKUP($R$11,MAPPING!$H$3:$J$131,3,0),'CFBG New Line Form'!$G$7:$EQ$7,0)),""))</f>
        <v/>
      </c>
      <c r="S35" s="84" t="str">
        <f>IF(IFERROR(INDEX('CFBG New Line Form'!$G$9:$EQ$105,MATCH(B35,'CFBG New Line Form'!$B$9:$B$105,0),MATCH(VLOOKUP($S$11,MAPPING!$H$3:$J$131,3,0),'CFBG New Line Form'!$G$7:$EQ$7,0)),"")=0,"",IFERROR(INDEX('CFBG New Line Form'!$G$9:$EQ$105,MATCH(B35,'CFBG New Line Form'!$B$9:$B$105,0),MATCH(VLOOKUP($S$11,MAPPING!$H$3:$J$131,3,0),'CFBG New Line Form'!$G$7:$EQ$7,0)),""))</f>
        <v/>
      </c>
      <c r="T35" s="84" t="e">
        <v>#N/A</v>
      </c>
      <c r="U35" s="84" t="e">
        <v>#N/A</v>
      </c>
      <c r="V35" s="84" t="e">
        <v>#N/A</v>
      </c>
      <c r="W35" s="84" t="e">
        <v>#N/A</v>
      </c>
      <c r="X35" s="84" t="e">
        <v>#N/A</v>
      </c>
      <c r="Y35" s="84" t="e">
        <v>#N/A</v>
      </c>
      <c r="Z35" s="84" t="e">
        <v>#N/A</v>
      </c>
      <c r="AA35" s="84" t="e">
        <v>#N/A</v>
      </c>
      <c r="AB35" s="84" t="e">
        <v>#N/A</v>
      </c>
      <c r="AC35" s="84" t="e">
        <v>#N/A</v>
      </c>
      <c r="AD35" s="84" t="e">
        <v>#N/A</v>
      </c>
      <c r="AE35" s="160" t="str">
        <f>IF(IFERROR(INDEX('CFBG New Line Form'!$G$9:$EQ$105,MATCH(B35,'CFBG New Line Form'!$B$9:$B$105,0),MATCH(VLOOKUP($AE$11,MAPPING!$H$3:$J$131,3,0),'CFBG New Line Form'!$G$7:$EQ$7,0)),"")=0,"",IFERROR(INDEX('CFBG New Line Form'!$G$9:$EQ$105,MATCH(B35,'CFBG New Line Form'!$B$9:$B$105,0),MATCH(VLOOKUP($AE$11,MAPPING!$H$3:$J$131,3,0),'CFBG New Line Form'!$G$7:$EQ$7,0)),""))</f>
        <v/>
      </c>
      <c r="AF35" s="84" t="e">
        <v>#N/A</v>
      </c>
      <c r="AG35" s="84" t="e">
        <v>#N/A</v>
      </c>
      <c r="AH35" s="84" t="str">
        <f>IF(IFERROR(INDEX('CFBG New Line Form'!$G$9:$EQ$105,MATCH(B35,'CFBG New Line Form'!$B$9:$B$105,0),MATCH(VLOOKUP($AH$11,MAPPING!$H$3:$J$131,3,0),'CFBG New Line Form'!$G$7:$EQ$7,0)),"")=0,"",IFERROR(INDEX('CFBG New Line Form'!$G$9:$EQ$105,MATCH(B35,'CFBG New Line Form'!$B$9:$B$105,0),MATCH(VLOOKUP($AH$11,MAPPING!$H$3:$J$131,3,0),'CFBG New Line Form'!$G$7:$EQ$7,0)),""))</f>
        <v/>
      </c>
      <c r="AI35" s="84" t="str">
        <f>IF(IFERROR(INDEX('CFBG New Line Form'!$G$9:$EQ$105,MATCH(B35,'CFBG New Line Form'!$B$9:$B$105,0),MATCH(VLOOKUP($AI$11,MAPPING!$H$3:$J$131,3,0),'CFBG New Line Form'!$G$7:$EQ$7,0)),"")=0,"",IFERROR(INDEX('CFBG New Line Form'!$G$9:$EQ$105,MATCH(B35,'CFBG New Line Form'!$B$9:$B$105,0),MATCH(VLOOKUP($AI$11,MAPPING!$H$3:$J$131,3,0),'CFBG New Line Form'!$G$7:$EQ$7,0)),""))</f>
        <v/>
      </c>
      <c r="AJ35" s="84" t="str">
        <f>IF(IFERROR(INDEX('CFBG New Line Form'!$G$9:$EQ$105,MATCH(B35,'CFBG New Line Form'!$B$9:$B$105,0),MATCH(VLOOKUP($AJ$11,MAPPING!$H$3:$J$131,3,0),'CFBG New Line Form'!$G$7:$EQ$7,0)),"")=0,"",IFERROR(INDEX('CFBG New Line Form'!$G$9:$EQ$105,MATCH(B35,'CFBG New Line Form'!$B$9:$B$105,0),MATCH(VLOOKUP($AJ$11,MAPPING!$H$3:$J$131,3,0),'CFBG New Line Form'!$G$7:$EQ$7,0)),""))</f>
        <v/>
      </c>
      <c r="AK35" s="84" t="str">
        <f>IF(IFERROR(INDEX('CFBG New Line Form'!$G$9:$EQ$105,MATCH(B35,'CFBG New Line Form'!$B$9:$B$105,0),MATCH(VLOOKUP($AK$11,MAPPING!$H$3:$J$131,3,0),'CFBG New Line Form'!$G$7:$EQ$7,0)),"")=0,"",IFERROR(INDEX('CFBG New Line Form'!$G$9:$EQ$105,MATCH(B35,'CFBG New Line Form'!$B$9:$B$105,0),MATCH(VLOOKUP($AK$11,MAPPING!$H$3:$J$131,3,0),'CFBG New Line Form'!$G$7:$EQ$7,0)),""))</f>
        <v/>
      </c>
      <c r="AL35" s="84" t="str">
        <f>IF(IFERROR(INDEX('CFBG New Line Form'!$G$9:$EQ$105,MATCH(B35,'CFBG New Line Form'!$B$9:$B$105,0),MATCH(VLOOKUP($AL$11,MAPPING!$H$3:$J$131,3,0),'CFBG New Line Form'!$G$7:$EQ$7,0)),"")=0,"",IFERROR(INDEX('CFBG New Line Form'!$G$9:$EQ$105,MATCH(B35,'CFBG New Line Form'!$B$9:$B$105,0),MATCH(VLOOKUP($AL$11,MAPPING!$H$3:$J$131,3,0),'CFBG New Line Form'!$G$7:$EQ$7,0)),""))</f>
        <v/>
      </c>
      <c r="AM35" s="84" t="str">
        <f>IF(IFERROR(INDEX('CFBG New Line Form'!$G$9:$EQ$105,MATCH(B35,'CFBG New Line Form'!$B$9:$B$105,0),MATCH(VLOOKUP($AM$11,MAPPING!$H$3:$J$131,3,0),'CFBG New Line Form'!$G$7:$EQ$7,0)),"")=0,"",IFERROR(INDEX('CFBG New Line Form'!$G$9:$EQ$105,MATCH(B35,'CFBG New Line Form'!$B$9:$B$105,0),MATCH(VLOOKUP($AM$11,MAPPING!$H$3:$J$131,3,0),'CFBG New Line Form'!$G$7:$EQ$7,0)),""))</f>
        <v/>
      </c>
      <c r="AN35" s="84" t="str">
        <f>IF(IFERROR(INDEX('CFBG New Line Form'!$G$9:$EQ$105,MATCH(B35,'CFBG New Line Form'!$B$9:$B$105,0),MATCH(VLOOKUP($AN$11,MAPPING!$H$3:$J$131,3,0),'CFBG New Line Form'!$G$7:$EQ$7,0)),"")=0,"",IFERROR(INDEX('CFBG New Line Form'!$G$9:$EQ$105,MATCH(B35,'CFBG New Line Form'!$B$9:$B$105,0),MATCH(VLOOKUP($AN$11,MAPPING!$H$3:$J$131,3,0),'CFBG New Line Form'!$G$7:$EQ$7,0)),""))</f>
        <v/>
      </c>
      <c r="AO35" s="84" t="str">
        <f>IF(IFERROR(INDEX('CFBG New Line Form'!$G$9:$EQ$105,MATCH(B35,'CFBG New Line Form'!$B$9:$B$105,0),MATCH(VLOOKUP($AO$11,MAPPING!$H$3:$J$131,3,0),'CFBG New Line Form'!$G$7:$EQ$7,0)),"")=0,"",IFERROR(INDEX('CFBG New Line Form'!$G$9:$EQ$105,MATCH(B35,'CFBG New Line Form'!$B$9:$B$105,0),MATCH(VLOOKUP($AO$11,MAPPING!$H$3:$J$131,3,0),'CFBG New Line Form'!$G$7:$EQ$7,0)),""))</f>
        <v/>
      </c>
      <c r="AP35" s="84" t="str">
        <f>IF(IFERROR(INDEX('CFBG New Line Form'!$G$9:$EQ$105,MATCH(B35,'CFBG New Line Form'!$B$9:$B$105,0),MATCH(VLOOKUP($AP$11,MAPPING!$H$3:$J$131,3,0),'CFBG New Line Form'!$G$7:$EQ$7,0)),"")=0,"",IFERROR(INDEX('CFBG New Line Form'!$G$9:$EQ$105,MATCH(B35,'CFBG New Line Form'!$B$9:$B$105,0),MATCH(VLOOKUP($AP$11,MAPPING!$H$3:$J$131,3,0),'CFBG New Line Form'!$G$7:$EQ$7,0)),""))</f>
        <v/>
      </c>
      <c r="AQ35" s="84" t="str">
        <f>IF(IFERROR(INDEX('CFBG New Line Form'!$G$9:$EQ$105,MATCH(B35,'CFBG New Line Form'!$B$9:$B$105,0),MATCH(VLOOKUP($AQ$11,MAPPING!$H$3:$J$131,3,0),'CFBG New Line Form'!$G$7:$EQ$7,0)),"")=0,"",IFERROR(INDEX('CFBG New Line Form'!$G$9:$EQ$105,MATCH(B35,'CFBG New Line Form'!$B$9:$B$105,0),MATCH(VLOOKUP($AQ$11,MAPPING!$H$3:$J$131,3,0),'CFBG New Line Form'!$G$7:$EQ$7,0)),""))</f>
        <v/>
      </c>
      <c r="AR35" s="84" t="str">
        <f>IF(IFERROR(INDEX('CFBG New Line Form'!$G$9:$EQ$105,MATCH(B35,'CFBG New Line Form'!$B$9:$B$105,0),MATCH(VLOOKUP($AR$11,MAPPING!$H$3:$J$131,3,0),'CFBG New Line Form'!$G$7:$EQ$7,0)),"")=0,"",IFERROR(INDEX('CFBG New Line Form'!$G$9:$EQ$105,MATCH(B35,'CFBG New Line Form'!$B$9:$B$105,0),MATCH(VLOOKUP($AR$11,MAPPING!$H$3:$J$131,3,0),'CFBG New Line Form'!$G$7:$EQ$7,0)),""))</f>
        <v/>
      </c>
      <c r="AS35" s="84" t="str">
        <f>IF(IFERROR(INDEX('CFBG New Line Form'!$G$9:$EQ$105,MATCH(B35,'CFBG New Line Form'!$B$9:$B$105,0),MATCH(VLOOKUP($AS$11,MAPPING!$H$3:$J$131,3,0),'CFBG New Line Form'!$G$7:$EQ$7,0)),"")=0,"",IFERROR(INDEX('CFBG New Line Form'!$G$9:$EQ$105,MATCH(B35,'CFBG New Line Form'!$B$9:$B$105,0),MATCH(VLOOKUP($AS$11,MAPPING!$H$3:$J$131,3,0),'CFBG New Line Form'!$G$7:$EQ$7,0)),""))</f>
        <v/>
      </c>
      <c r="AT35" s="84" t="str">
        <f>IF(IFERROR(INDEX('CFBG New Line Form'!$G$9:$EQ$105,MATCH(B35,'CFBG New Line Form'!$B$9:$B$105,0),MATCH(VLOOKUP($AT$11,MAPPING!$H$3:$J$131,3,0),'CFBG New Line Form'!$G$7:$EQ$7,0)),"")=0,"",IFERROR(INDEX('CFBG New Line Form'!$G$9:$EQ$105,MATCH(B35,'CFBG New Line Form'!$B$9:$B$105,0),MATCH(VLOOKUP($AT$11,MAPPING!$H$3:$J$131,3,0),'CFBG New Line Form'!$G$7:$EQ$7,0)),""))</f>
        <v/>
      </c>
      <c r="AU35" s="84" t="str">
        <f>IF(IFERROR(INDEX('CFBG New Line Form'!$G$9:$EQ$105,MATCH(B35,'CFBG New Line Form'!$B$9:$B$105,0),MATCH(VLOOKUP($AU$11,MAPPING!$H$3:$J$131,3,0),'CFBG New Line Form'!$G$7:$EQ$7,0)),"")=0,"",IFERROR(INDEX('CFBG New Line Form'!$G$9:$EQ$105,MATCH(B35,'CFBG New Line Form'!$B$9:$B$105,0),MATCH(VLOOKUP($AU$11,MAPPING!$H$3:$J$131,3,0),'CFBG New Line Form'!$G$7:$EQ$7,0)),""))</f>
        <v/>
      </c>
      <c r="AV35" s="84" t="str">
        <f>IF(IFERROR(INDEX('CFBG New Line Form'!$G$9:$EQ$105,MATCH(B35,'CFBG New Line Form'!$B$9:$B$105,0),MATCH(VLOOKUP($AV$11,MAPPING!$H$3:$J$131,3,0),'CFBG New Line Form'!$G$7:$EQ$7,0)),"")=0,"",IFERROR(INDEX('CFBG New Line Form'!$G$9:$EQ$105,MATCH(B35,'CFBG New Line Form'!$B$9:$B$105,0),MATCH(VLOOKUP($AV$11,MAPPING!$H$3:$J$131,3,0),'CFBG New Line Form'!$G$7:$EQ$7,0)),""))</f>
        <v/>
      </c>
      <c r="AW35" s="84" t="str">
        <f>IF(IFERROR(INDEX('CFBG New Line Form'!$G$9:$EQ$105,MATCH(B35,'CFBG New Line Form'!$B$9:$B$105,0),MATCH(VLOOKUP($AW$11,MAPPING!$H$3:$J$131,3,0),'CFBG New Line Form'!$G$7:$EQ$7,0)),"")=0,"",IFERROR(INDEX('CFBG New Line Form'!$G$9:$EQ$105,MATCH(B35,'CFBG New Line Form'!$B$9:$B$105,0),MATCH(VLOOKUP($AW$11,MAPPING!$H$3:$J$131,3,0),'CFBG New Line Form'!$G$7:$EQ$7,0)),""))</f>
        <v/>
      </c>
      <c r="AX35" s="84" t="str">
        <f>IF(IFERROR(INDEX('CFBG New Line Form'!$G$9:$EQ$105,MATCH(B35,'CFBG New Line Form'!$B$9:$B$105,0),MATCH(VLOOKUP($AX$11,MAPPING!$H$3:$J$131,3,0),'CFBG New Line Form'!$G$7:$EQ$7,0)),"")=0,"",IFERROR(INDEX('CFBG New Line Form'!$G$9:$EQ$105,MATCH(B35,'CFBG New Line Form'!$B$9:$B$105,0),MATCH(VLOOKUP($AX$11,MAPPING!$H$3:$J$131,3,0),'CFBG New Line Form'!$G$7:$EQ$7,0)),""))</f>
        <v/>
      </c>
      <c r="AY35" s="84" t="str">
        <f>IF(IFERROR(INDEX('CFBG New Line Form'!$G$9:$EQ$105,MATCH(B35,'CFBG New Line Form'!$B$9:$B$105,0),MATCH(VLOOKUP($AY$11,MAPPING!$H$3:$J$131,3,0),'CFBG New Line Form'!$G$7:$EQ$7,0)),"")=0,"",IFERROR(INDEX('CFBG New Line Form'!$G$9:$EQ$105,MATCH(B35,'CFBG New Line Form'!$B$9:$B$105,0),MATCH(VLOOKUP($AY$11,MAPPING!$H$3:$J$131,3,0),'CFBG New Line Form'!$G$7:$EQ$7,0)),""))</f>
        <v/>
      </c>
      <c r="AZ35" s="84" t="str">
        <f>IF(IFERROR(INDEX('CFBG New Line Form'!$G$9:$EQ$105,MATCH(B35,'CFBG New Line Form'!$B$9:$B$105,0),MATCH(VLOOKUP($AZ$11,MAPPING!$H$3:$J$131,3,0),'CFBG New Line Form'!$G$7:$EQ$7,0)),"")=0,"",IFERROR(INDEX('CFBG New Line Form'!$G$9:$EQ$105,MATCH(B35,'CFBG New Line Form'!$B$9:$B$105,0),MATCH(VLOOKUP($AZ$11,MAPPING!$H$3:$J$131,3,0),'CFBG New Line Form'!$G$7:$EQ$7,0)),""))</f>
        <v/>
      </c>
      <c r="BA35" s="84" t="str">
        <f>IF(IFERROR(INDEX('CFBG New Line Form'!$G$9:$EQ$105,MATCH(B35,'CFBG New Line Form'!$B$9:$B$105,0),MATCH(VLOOKUP($BA$11,MAPPING!$H$3:$J$131,3,0),'CFBG New Line Form'!$G$7:$EQ$7,0)),"")=0,"",IFERROR(INDEX('CFBG New Line Form'!$G$9:$EQ$105,MATCH(B35,'CFBG New Line Form'!$B$9:$B$105,0),MATCH(VLOOKUP($BA$11,MAPPING!$H$3:$J$131,3,0),'CFBG New Line Form'!$G$7:$EQ$7,0)),""))</f>
        <v/>
      </c>
      <c r="BB35" s="84" t="str">
        <f>IF(IFERROR(INDEX('CFBG New Line Form'!$G$9:$EQ$105,MATCH(B35,'CFBG New Line Form'!$B$9:$B$105,0),MATCH(VLOOKUP($BB$11,MAPPING!$H$3:$J$131,3,0),'CFBG New Line Form'!$G$7:$EQ$7,0)),"")=0,"",IFERROR(INDEX('CFBG New Line Form'!$G$9:$EQ$105,MATCH(B35,'CFBG New Line Form'!$B$9:$B$105,0),MATCH(VLOOKUP($BB$11,MAPPING!$H$3:$J$131,3,0),'CFBG New Line Form'!$G$7:$EQ$7,0)),""))</f>
        <v/>
      </c>
      <c r="BC35" s="84" t="str">
        <f>IF(IFERROR(INDEX('CFBG New Line Form'!$G$9:$EQ$105,MATCH(B35,'CFBG New Line Form'!$B$9:$B$105,0),MATCH(VLOOKUP($BC$11,MAPPING!$H$3:$J$131,3,0),'CFBG New Line Form'!$G$7:$EQ$7,0)),"")=0,"",IFERROR(INDEX('CFBG New Line Form'!$G$9:$EQ$105,MATCH(B35,'CFBG New Line Form'!$B$9:$B$105,0),MATCH(VLOOKUP($BC$11,MAPPING!$H$3:$J$131,3,0),'CFBG New Line Form'!$G$7:$EQ$7,0)),""))</f>
        <v/>
      </c>
      <c r="BD35" s="84" t="str">
        <f>IF(IFERROR(INDEX('CFBG New Line Form'!$G$9:$EQ$105,MATCH(B35,'CFBG New Line Form'!$B$9:$B$105,0),MATCH(VLOOKUP($BD$11,MAPPING!$H$3:$J$131,3,0),'CFBG New Line Form'!$G$7:$EQ$7,0)),"")=0,"",IFERROR(INDEX('CFBG New Line Form'!$G$9:$EQ$105,MATCH(B35,'CFBG New Line Form'!$B$9:$B$105,0),MATCH(VLOOKUP($BD$11,MAPPING!$H$3:$J$131,3,0),'CFBG New Line Form'!$G$7:$EQ$7,0)),""))</f>
        <v/>
      </c>
      <c r="BE35" s="84" t="str">
        <f>IF(IFERROR(INDEX('CFBG New Line Form'!$G$9:$EQ$105,MATCH(B35,'CFBG New Line Form'!$B$9:$B$105,0),MATCH(VLOOKUP($BE$11,MAPPING!$H$3:$J$131,3,0),'CFBG New Line Form'!$G$7:$EQ$7,0)),"")=0,"",IFERROR(INDEX('CFBG New Line Form'!$G$9:$EQ$105,MATCH(B35,'CFBG New Line Form'!$B$9:$B$105,0),MATCH(VLOOKUP($BE$11,MAPPING!$H$3:$J$131,3,0),'CFBG New Line Form'!$G$7:$EQ$7,0)),""))</f>
        <v/>
      </c>
      <c r="BF35" s="84" t="str">
        <f>IF(IFERROR(INDEX('CFBG New Line Form'!$G$9:$EQ$105,MATCH(B35,'CFBG New Line Form'!$B$9:$B$105,0),MATCH(VLOOKUP($BE$11,MAPPING!$H$3:$J$131,3,0),'CFBG New Line Form'!$G$7:$EQ$7,0)),"")=0,"",IFERROR(INDEX('CFBG New Line Form'!$G$9:$EQ$105,MATCH(B35,'CFBG New Line Form'!$B$9:$B$105,0),MATCH(VLOOKUP($BE$11,MAPPING!$H$3:$J$131,3,0),'CFBG New Line Form'!$G$7:$EQ$7,0)),""))</f>
        <v/>
      </c>
      <c r="BG35" s="84" t="str">
        <f>IF(IFERROR(INDEX('CFBG New Line Form'!$G$9:$EQ$105,MATCH(B35,'CFBG New Line Form'!$B$9:$B$105,0),MATCH(VLOOKUP($BG$11,MAPPING!$H$3:$J$131,3,0),'CFBG New Line Form'!$G$7:$EQ$7,0)),"")=0,"",IFERROR(INDEX('CFBG New Line Form'!$G$9:$EQ$105,MATCH(B35,'CFBG New Line Form'!$B$9:$B$105,0),MATCH(VLOOKUP($BG$11,MAPPING!$H$3:$J$131,3,0),'CFBG New Line Form'!$G$7:$EQ$7,0)),""))</f>
        <v/>
      </c>
      <c r="BH35" s="84" t="str">
        <f>IF(IFERROR(INDEX('CFBG New Line Form'!$G$9:$EQ$105,MATCH(B35,'CFBG New Line Form'!$B$9:$B$105,0),MATCH(VLOOKUP($BH$11,MAPPING!$H$3:$J$131,3,0),'CFBG New Line Form'!$G$7:$EQ$7,0)),"")=0,"",IFERROR(INDEX('CFBG New Line Form'!$G$9:$EQ$105,MATCH(B35,'CFBG New Line Form'!$B$9:$B$105,0),MATCH(VLOOKUP($BH$11,MAPPING!$H$3:$J$131,3,0),'CFBG New Line Form'!$G$7:$EQ$7,0)),""))</f>
        <v/>
      </c>
      <c r="BI35" s="84" t="str">
        <f>IF(IFERROR(INDEX('CFBG New Line Form'!$G$9:$EQ$105,MATCH(B35,'CFBG New Line Form'!$B$9:$B$105,0),MATCH(VLOOKUP($BI$11,MAPPING!$H$3:$J$131,3,0),'CFBG New Line Form'!$G$7:$EQ$7,0)),"")=0,"",IFERROR(INDEX('CFBG New Line Form'!$G$9:$EQ$105,MATCH(B35,'CFBG New Line Form'!$B$9:$B$105,0),MATCH(VLOOKUP($BI$11,MAPPING!$H$3:$J$131,3,0),'CFBG New Line Form'!$G$7:$EQ$7,0)),""))</f>
        <v/>
      </c>
      <c r="BJ35" s="84" t="str">
        <f>IF(IFERROR(INDEX('CFBG New Line Form'!$G$9:$EQ$105,MATCH(B35,'CFBG New Line Form'!$B$9:$B$105,0),MATCH(VLOOKUP($BJ$11,MAPPING!$H$3:$J$131,3,0),'CFBG New Line Form'!$G$7:$EQ$7,0)),"")=0,"",IFERROR(INDEX('CFBG New Line Form'!$G$9:$EQ$105,MATCH(B35,'CFBG New Line Form'!$B$9:$B$105,0),MATCH(VLOOKUP($BJ$11,MAPPING!$H$3:$J$131,3,0),'CFBG New Line Form'!$G$7:$EQ$7,0)),""))</f>
        <v/>
      </c>
      <c r="BK35" s="84" t="str">
        <f>IF(IFERROR(INDEX('CFBG New Line Form'!$G$9:$EQ$105,MATCH(B35,'CFBG New Line Form'!$B$9:$B$105,0),MATCH(VLOOKUP($BK$11,MAPPING!$H$3:$J$131,3,0),'CFBG New Line Form'!$G$7:$EQ$7,0)),"")=0,"",IFERROR(INDEX('CFBG New Line Form'!$G$9:$EQ$105,MATCH(B35,'CFBG New Line Form'!$B$9:$B$105,0),MATCH(VLOOKUP($BK$11,MAPPING!$H$3:$J$131,3,0),'CFBG New Line Form'!$G$7:$EQ$7,0)),""))</f>
        <v/>
      </c>
      <c r="BL35" s="84" t="str">
        <f>IF(IFERROR(INDEX('CFBG New Line Form'!$G$9:$EQ$105,MATCH(B35,'CFBG New Line Form'!$B$9:$B$105,0),MATCH(VLOOKUP($BL$11,MAPPING!$H$3:$J$131,3,0),'CFBG New Line Form'!$G$7:$EQ$7,0)),"")=0,"",IFERROR(INDEX('CFBG New Line Form'!$G$9:$EQ$105,MATCH(B35,'CFBG New Line Form'!$B$9:$B$105,0),MATCH(VLOOKUP($BL$11,MAPPING!$H$3:$J$131,3,0),'CFBG New Line Form'!$G$7:$EQ$7,0)),""))</f>
        <v/>
      </c>
      <c r="BM35" s="84" t="str">
        <f>IF(IFERROR(INDEX('CFBG New Line Form'!$G$9:$EQ$105,MATCH(B35,'CFBG New Line Form'!$B$9:$B$105,0),MATCH(VLOOKUP($BM$11,MAPPING!$H$3:$J$131,3,0),'CFBG New Line Form'!$G$7:$EQ$7,0)),"")=0,"",IFERROR(INDEX('CFBG New Line Form'!$G$9:$EQ$105,MATCH(B35,'CFBG New Line Form'!$B$9:$B$105,0),MATCH(VLOOKUP($BM$11,MAPPING!$H$3:$J$131,3,0),'CFBG New Line Form'!$G$7:$EQ$7,0)),""))</f>
        <v/>
      </c>
      <c r="BN35" s="84" t="str">
        <f>IF(IFERROR(INDEX('CFBG New Line Form'!$G$9:$EQ$105,MATCH(B35,'CFBG New Line Form'!$B$9:$B$105,0),MATCH(VLOOKUP($BN$11,MAPPING!$H$3:$J$131,3,0),'CFBG New Line Form'!$G$7:$EQ$7,0)),"")=0,"",IFERROR(INDEX('CFBG New Line Form'!$G$9:$EQ$105,MATCH(B35,'CFBG New Line Form'!$B$9:$B$105,0),MATCH(VLOOKUP($BN$11,MAPPING!$H$3:$J$131,3,0),'CFBG New Line Form'!$G$7:$EQ$7,0)),""))</f>
        <v/>
      </c>
      <c r="BO35" s="84" t="str">
        <f>IF(IFERROR(INDEX('CFBG New Line Form'!$G$9:$EQ$105,MATCH(B35,'CFBG New Line Form'!$B$9:$B$105,0),MATCH(VLOOKUP($BO$11,MAPPING!$H$3:$J$131,3,0),'CFBG New Line Form'!$G$7:$EQ$7,0)),"")=0,"",IFERROR(INDEX('CFBG New Line Form'!$G$9:$EQ$105,MATCH(B35,'CFBG New Line Form'!$B$9:$B$105,0),MATCH(VLOOKUP($BO$11,MAPPING!$H$3:$J$131,3,0),'CFBG New Line Form'!$G$7:$EQ$7,0)),""))</f>
        <v/>
      </c>
      <c r="BP35" s="84" t="str">
        <f>IF(IFERROR(INDEX('CFBG New Line Form'!$G$9:$EQ$105,MATCH(B35,'CFBG New Line Form'!$B$9:$B$105,0),MATCH(VLOOKUP($BP$11,MAPPING!$H$3:$J$131,3,0),'CFBG New Line Form'!$G$7:$EQ$7,0)),"")=0,"",IFERROR(INDEX('CFBG New Line Form'!$G$9:$EQ$105,MATCH(B35,'CFBG New Line Form'!$B$9:$B$105,0),MATCH(VLOOKUP($BP$11,MAPPING!$H$3:$J$131,3,0),'CFBG New Line Form'!$G$7:$EQ$7,0)),""))</f>
        <v/>
      </c>
      <c r="BQ35" s="84" t="str">
        <f>IF(IFERROR(INDEX('CFBG New Line Form'!$G$9:$EQ$105,MATCH(B35,'CFBG New Line Form'!$B$9:$B$105,0),MATCH(VLOOKUP($BQ$11,MAPPING!$H$3:$J$131,3,0),'CFBG New Line Form'!$G$7:$EQ$7,0)),"")=0,"",IFERROR(INDEX('CFBG New Line Form'!$G$9:$EQ$105,MATCH(B35,'CFBG New Line Form'!$B$9:$B$105,0),MATCH(VLOOKUP($BQ$11,MAPPING!$H$3:$J$131,3,0),'CFBG New Line Form'!$G$7:$EQ$7,0)),""))</f>
        <v/>
      </c>
      <c r="BR35" s="84" t="str">
        <f>IF(IFERROR(INDEX('CFBG New Line Form'!$G$9:$EQ$105,MATCH(B35,'CFBG New Line Form'!$B$9:$B$105,0),MATCH(VLOOKUP($BR$11,MAPPING!$H$3:$J$131,3,0),'CFBG New Line Form'!$G$7:$EQ$7,0)),"")=0,"",IFERROR(INDEX('CFBG New Line Form'!$G$9:$EQ$105,MATCH(B35,'CFBG New Line Form'!$B$9:$B$105,0),MATCH(VLOOKUP($BR$11,MAPPING!$H$3:$J$131,3,0),'CFBG New Line Form'!$G$7:$EQ$7,0)),""))</f>
        <v/>
      </c>
      <c r="BS35" s="84" t="str">
        <f>IF(IFERROR(INDEX('CFBG New Line Form'!$G$9:$EQ$105,MATCH(B35,'CFBG New Line Form'!$B$9:$B$105,0),MATCH(VLOOKUP($BS$11,MAPPING!$H$3:$J$131,3,0),'CFBG New Line Form'!$G$7:$EQ$7,0)),"")=0,"",IFERROR(INDEX('CFBG New Line Form'!$G$9:$EQ$105,MATCH(B35,'CFBG New Line Form'!$B$9:$B$105,0),MATCH(VLOOKUP($BS$11,MAPPING!$H$3:$J$131,3,0),'CFBG New Line Form'!$G$7:$EQ$7,0)),""))</f>
        <v/>
      </c>
      <c r="BT35" s="84" t="str">
        <f>IF(IFERROR(INDEX('CFBG New Line Form'!$G$9:$EQ$105,MATCH(B35,'CFBG New Line Form'!$B$9:$B$105,0),MATCH(VLOOKUP($BT$11,MAPPING!$H$3:$J$131,3,0),'CFBG New Line Form'!$G$7:$EQ$7,0)),"")=0,"",IFERROR(INDEX('CFBG New Line Form'!$G$9:$EQ$105,MATCH(B35,'CFBG New Line Form'!$B$9:$B$105,0),MATCH(VLOOKUP($BT$11,MAPPING!$H$3:$J$131,3,0),'CFBG New Line Form'!$G$7:$EQ$7,0)),""))</f>
        <v/>
      </c>
      <c r="BU35" s="84" t="str">
        <f>IF(IFERROR(INDEX('CFBG New Line Form'!$G$9:$EQ$105,MATCH(B35,'CFBG New Line Form'!$B$9:$B$105,0),MATCH(VLOOKUP($BU$11,MAPPING!$H$3:$J$131,3,0),'CFBG New Line Form'!$G$7:$EQ$7,0)),"")=0,"",IFERROR(INDEX('CFBG New Line Form'!$G$9:$EQ$105,MATCH(B35,'CFBG New Line Form'!$B$9:$B$105,0),MATCH(VLOOKUP($BU$11,MAPPING!$H$3:$J$131,3,0),'CFBG New Line Form'!$G$7:$EQ$7,0)),""))</f>
        <v/>
      </c>
      <c r="BV35" s="84" t="str">
        <f>IF(IFERROR(INDEX('CFBG New Line Form'!$G$9:$EQ$105,MATCH(B35,'CFBG New Line Form'!$B$9:$B$105,0),MATCH(VLOOKUP($BV$11,MAPPING!$H$3:$J$131,3,0),'CFBG New Line Form'!$G$7:$EQ$7,0)),"")=0,"",IFERROR(INDEX('CFBG New Line Form'!$G$9:$EQ$105,MATCH(B35,'CFBG New Line Form'!$B$9:$B$105,0),MATCH(VLOOKUP($BV$11,MAPPING!$H$3:$J$131,3,0),'CFBG New Line Form'!$G$7:$EQ$7,0)),""))</f>
        <v/>
      </c>
      <c r="BW35" s="84" t="str">
        <f>IF(IFERROR(INDEX('CFBG New Line Form'!$G$9:$EQ$105,MATCH(B35,'CFBG New Line Form'!$B$9:$B$105,0),MATCH(VLOOKUP($BW$11,MAPPING!$H$3:$J$131,3,0),'CFBG New Line Form'!$G$7:$EQ$7,0)),"")=0,"",IFERROR(INDEX('CFBG New Line Form'!$G$9:$EQ$105,MATCH(B35,'CFBG New Line Form'!$B$9:$B$105,0),MATCH(VLOOKUP($BW$11,MAPPING!$H$3:$J$131,3,0),'CFBG New Line Form'!$G$7:$EQ$7,0)),""))</f>
        <v/>
      </c>
      <c r="BX35" s="84" t="str">
        <f>IF(IFERROR(INDEX('CFBG New Line Form'!$G$9:$EQ$105,MATCH(B35,'CFBG New Line Form'!$B$9:$B$105,0),MATCH(VLOOKUP($BX$11,MAPPING!$H$3:$J$131,3,0),'CFBG New Line Form'!$G$7:$EQ$7,0)),"")=0,"",IFERROR(INDEX('CFBG New Line Form'!$G$9:$EQ$105,MATCH(B35,'CFBG New Line Form'!$B$9:$B$105,0),MATCH(VLOOKUP($BX$11,MAPPING!$H$3:$J$131,3,0),'CFBG New Line Form'!$G$7:$EQ$7,0)),""))</f>
        <v/>
      </c>
      <c r="BY35" s="84" t="str">
        <f>IF(IFERROR(INDEX('CFBG New Line Form'!$G$9:$EQ$105,MATCH(B35,'CFBG New Line Form'!$B$9:$B$105,0),MATCH(VLOOKUP($BY$11,MAPPING!$H$3:$J$131,3,0),'CFBG New Line Form'!$G$7:$EQ$7,0)),"")=0,"",IFERROR(INDEX('CFBG New Line Form'!$G$9:$EQ$105,MATCH(B35,'CFBG New Line Form'!$B$9:$B$105,0),MATCH(VLOOKUP($BY$11,MAPPING!$H$3:$J$131,3,0),'CFBG New Line Form'!$G$7:$EQ$7,0)),""))</f>
        <v/>
      </c>
      <c r="BZ35" s="84" t="str">
        <f>IF(IFERROR(INDEX('CFBG New Line Form'!$G$9:$EQ$105,MATCH(B35,'CFBG New Line Form'!$B$9:$B$105,0),MATCH(VLOOKUP($BZ$11,MAPPING!$H$3:$J$131,3,0),'CFBG New Line Form'!$G$7:$EQ$7,0)),"")=0,"",IFERROR(INDEX('CFBG New Line Form'!$G$9:$EQ$105,MATCH(B35,'CFBG New Line Form'!$B$9:$B$105,0),MATCH(VLOOKUP($BZ$11,MAPPING!$H$3:$J$131,3,0),'CFBG New Line Form'!$G$7:$EQ$7,0)),""))</f>
        <v/>
      </c>
      <c r="CA35" s="84" t="str">
        <f>IF(IFERROR(INDEX('CFBG New Line Form'!$G$9:$EQ$105,MATCH(B35,'CFBG New Line Form'!$B$9:$B$105,0),MATCH(VLOOKUP($CA$11,MAPPING!$H$3:$J$131,3,0),'CFBG New Line Form'!$G$7:$EQ$7,0)),"")=0,"",IFERROR(INDEX('CFBG New Line Form'!$G$9:$EQ$105,MATCH(B35,'CFBG New Line Form'!$B$9:$B$105,0),MATCH(VLOOKUP($CA$11,MAPPING!$H$3:$J$131,3,0),'CFBG New Line Form'!$G$7:$EQ$7,0)),""))</f>
        <v/>
      </c>
      <c r="CB35" s="84" t="str">
        <f>IF(IFERROR(INDEX('CFBG New Line Form'!$G$9:$EQ$105,MATCH(B35,'CFBG New Line Form'!$B$9:$B$105,0),MATCH(VLOOKUP($CB$11,MAPPING!$H$3:$J$131,3,0),'CFBG New Line Form'!$G$7:$EQ$7,0)),"")=0,"",IFERROR(INDEX('CFBG New Line Form'!$G$9:$EQ$105,MATCH(B35,'CFBG New Line Form'!$B$9:$B$105,0),MATCH(VLOOKUP($CB$11,MAPPING!$H$3:$J$131,3,0),'CFBG New Line Form'!$G$7:$EQ$7,0)),""))</f>
        <v/>
      </c>
      <c r="CC35" s="84" t="str">
        <f>IF(IFERROR(INDEX('CFBG New Line Form'!$G$9:$EQ$105,MATCH(B35,'CFBG New Line Form'!$B$9:$B$105,0),MATCH(VLOOKUP($CC$11,MAPPING!$H$3:$J$131,3,0),'CFBG New Line Form'!$G$7:$EQ$7,0)),"")=0,"",IFERROR(INDEX('CFBG New Line Form'!$G$9:$EQ$105,MATCH(B35,'CFBG New Line Form'!$B$9:$B$105,0),MATCH(VLOOKUP($CC$11,MAPPING!$H$3:$J$131,3,0),'CFBG New Line Form'!$G$7:$EQ$7,0)),""))</f>
        <v/>
      </c>
      <c r="CD35" s="84" t="str">
        <f>IF(IFERROR(INDEX('CFBG New Line Form'!$G$9:$EQ$105,MATCH(B35,'CFBG New Line Form'!$B$9:$B$105,0),MATCH(VLOOKUP($CD$11,MAPPING!$H$3:$J$131,3,0),'CFBG New Line Form'!$G$7:$EQ$7,0)),"")=0,"",IFERROR(INDEX('CFBG New Line Form'!$G$9:$EQ$105,MATCH(B35,'CFBG New Line Form'!$B$9:$B$105,0),MATCH(VLOOKUP($CD$11,MAPPING!$H$3:$J$131,3,0),'CFBG New Line Form'!$G$7:$EQ$7,0)),""))</f>
        <v/>
      </c>
      <c r="CE35" s="84" t="str">
        <f>IF(IFERROR(INDEX('CFBG New Line Form'!$G$9:$EQ$105,MATCH(B35,'CFBG New Line Form'!$B$9:$B$105,0),MATCH(VLOOKUP($CE$11,MAPPING!$H$3:$J$131,3,0),'CFBG New Line Form'!$G$7:$EQ$7,0)),"")=0,"",IFERROR(INDEX('CFBG New Line Form'!$G$9:$EQ$105,MATCH(B35,'CFBG New Line Form'!$B$9:$B$105,0),MATCH(VLOOKUP($CE$11,MAPPING!$H$3:$J$131,3,0),'CFBG New Line Form'!$G$7:$EQ$7,0)),""))</f>
        <v/>
      </c>
      <c r="CF35" s="84" t="str">
        <f>IF(IFERROR(INDEX('CFBG New Line Form'!$G$9:$EQ$105,MATCH(B35,'CFBG New Line Form'!$B$9:$B$105,0),MATCH(VLOOKUP($CF$11,MAPPING!$H$3:$J$131,3,0),'CFBG New Line Form'!$G$7:$EQ$7,0)),"")=0,"",IFERROR(INDEX('CFBG New Line Form'!$G$9:$EQ$105,MATCH(B35,'CFBG New Line Form'!$B$9:$B$105,0),MATCH(VLOOKUP($CF$11,MAPPING!$H$3:$J$131,3,0),'CFBG New Line Form'!$G$7:$EQ$7,0)),""))</f>
        <v/>
      </c>
      <c r="CG35" s="84" t="str">
        <f>IF(IFERROR(INDEX('CFBG New Line Form'!$G$9:$EQ$105,MATCH(B35,'CFBG New Line Form'!$B$9:$B$105,0),MATCH(VLOOKUP($CG$11,MAPPING!$H$3:$J$131,3,0),'CFBG New Line Form'!$G$7:$EQ$7,0)),"")=0,"",IFERROR(INDEX('CFBG New Line Form'!$G$9:$EQ$105,MATCH(B35,'CFBG New Line Form'!$B$9:$B$105,0),MATCH(VLOOKUP($CG$11,MAPPING!$H$3:$J$131,3,0),'CFBG New Line Form'!$G$7:$EQ$7,0)),""))</f>
        <v/>
      </c>
      <c r="CH35" s="84" t="str">
        <f>IF(IFERROR(INDEX('CFBG New Line Form'!$G$9:$EQ$105,MATCH(B35,'CFBG New Line Form'!$B$9:$B$105,0),MATCH(VLOOKUP($CH$11,MAPPING!$H$3:$J$131,3,0),'CFBG New Line Form'!$G$7:$EQ$7,0)),"")=0,"",IFERROR(INDEX('CFBG New Line Form'!$G$9:$EQ$105,MATCH(B35,'CFBG New Line Form'!$B$9:$B$105,0),MATCH(VLOOKUP($CH$11,MAPPING!$H$3:$J$131,3,0),'CFBG New Line Form'!$G$7:$EQ$7,0)),""))</f>
        <v/>
      </c>
      <c r="CI35" s="84" t="str">
        <f>IF(IFERROR(INDEX('CFBG New Line Form'!$G$9:$EQ$105,MATCH(B35,'CFBG New Line Form'!$B$9:$B$105,0),MATCH(VLOOKUP($CI$11,MAPPING!$H$3:$J$131,3,0),'CFBG New Line Form'!$G$7:$EQ$7,0)),"")=0,"",IFERROR(INDEX('CFBG New Line Form'!$G$9:$EQ$105,MATCH(B35,'CFBG New Line Form'!$B$9:$B$105,0),MATCH(VLOOKUP($CI$11,MAPPING!$H$3:$J$131,3,0),'CFBG New Line Form'!$G$7:$EQ$7,0)),""))</f>
        <v/>
      </c>
      <c r="CJ35" s="84" t="str">
        <f>IF(IFERROR(INDEX('CFBG New Line Form'!$G$9:$EQ$105,MATCH(B35,'CFBG New Line Form'!$B$9:$B$105,0),MATCH(VLOOKUP($CJ$11,MAPPING!$H$3:$J$131,3,0),'CFBG New Line Form'!$G$7:$EQ$7,0)),"")=0,"",IFERROR(INDEX('CFBG New Line Form'!$G$9:$EQ$105,MATCH(B35,'CFBG New Line Form'!$B$9:$B$105,0),MATCH(VLOOKUP($CJ$11,MAPPING!$H$3:$J$131,3,0),'CFBG New Line Form'!$G$7:$EQ$7,0)),""))</f>
        <v/>
      </c>
      <c r="CK35" s="84" t="str">
        <f>IF(IFERROR(INDEX('CFBG New Line Form'!$G$9:$EQ$105,MATCH(B35,'CFBG New Line Form'!$B$9:$B$105,0),MATCH(VLOOKUP($CK$11,MAPPING!$H$3:$J$131,3,0),'CFBG New Line Form'!$G$7:$EQ$7,0)),"")=0,"",IFERROR(INDEX('CFBG New Line Form'!$G$9:$EQ$105,MATCH(B35,'CFBG New Line Form'!$B$9:$B$105,0),MATCH(VLOOKUP($CK$11,MAPPING!$H$3:$J$131,3,0),'CFBG New Line Form'!$G$7:$EQ$7,0)),""))</f>
        <v/>
      </c>
      <c r="CL35" s="84" t="str">
        <f>IF(IFERROR(INDEX('CFBG New Line Form'!$G$9:$EQ$105,MATCH(B35,'CFBG New Line Form'!$B$9:$B$105,0),MATCH(VLOOKUP($CL$11,MAPPING!$H$3:$J$131,3,0),'CFBG New Line Form'!$G$7:$EQ$7,0)),"")=0,"",IFERROR(INDEX('CFBG New Line Form'!$G$9:$EQ$105,MATCH(B35,'CFBG New Line Form'!$B$9:$B$105,0),MATCH(VLOOKUP($CL$11,MAPPING!$H$3:$J$131,3,0),'CFBG New Line Form'!$G$7:$EQ$7,0)),""))</f>
        <v/>
      </c>
      <c r="CM35" s="84" t="str">
        <f>IF(IFERROR(INDEX('CFBG New Line Form'!$G$9:$EQ$105,MATCH(B35,'CFBG New Line Form'!$B$9:$B$105,0),MATCH(VLOOKUP($CM$11,MAPPING!$H$3:$J$131,3,0),'CFBG New Line Form'!$G$7:$EQ$7,0)),"")=0,"",IFERROR(INDEX('CFBG New Line Form'!$G$9:$EQ$105,MATCH(B35,'CFBG New Line Form'!$B$9:$B$105,0),MATCH(VLOOKUP($CM$11,MAPPING!$H$3:$J$131,3,0),'CFBG New Line Form'!$G$7:$EQ$7,0)),""))</f>
        <v/>
      </c>
      <c r="CN35" s="84" t="str">
        <f>IF(IFERROR(INDEX('CFBG New Line Form'!$G$9:$EQ$105,MATCH(B35,'CFBG New Line Form'!$B$9:$B$105,0),MATCH(VLOOKUP($CN$11,MAPPING!$H$3:$J$131,3,0),'CFBG New Line Form'!$G$7:$EQ$7,0)),"")=0,"",IFERROR(INDEX('CFBG New Line Form'!$G$9:$EQ$105,MATCH(B35,'CFBG New Line Form'!$B$9:$B$105,0),MATCH(VLOOKUP($CN$11,MAPPING!$H$3:$J$131,3,0),'CFBG New Line Form'!$G$7:$EQ$7,0)),""))</f>
        <v/>
      </c>
      <c r="CO35" s="84" t="str">
        <f>IF(IFERROR(INDEX('CFBG New Line Form'!$G$9:$EQ$105,MATCH(B35,'CFBG New Line Form'!$B$9:$B$105,0),MATCH(VLOOKUP($CO$11,MAPPING!$H$3:$J$131,3,0),'CFBG New Line Form'!$G$7:$EQ$7,0)),"")=0,"",IFERROR(INDEX('CFBG New Line Form'!$G$9:$EQ$105,MATCH(B35,'CFBG New Line Form'!$B$9:$B$105,0),MATCH(VLOOKUP($CO$11,MAPPING!$H$3:$J$131,3,0),'CFBG New Line Form'!$G$7:$EQ$7,0)),""))</f>
        <v/>
      </c>
      <c r="CP35" s="84" t="str">
        <f>IF(IFERROR(INDEX('CFBG New Line Form'!$G$9:$EQ$105,MATCH(B35,'CFBG New Line Form'!$B$9:$B$105,0),MATCH(VLOOKUP($CP$11,MAPPING!$H$3:$J$131,3,0),'CFBG New Line Form'!$G$7:$EQ$7,0)),"")=0,"",IFERROR(INDEX('CFBG New Line Form'!$G$9:$EQ$105,MATCH(B35,'CFBG New Line Form'!$B$9:$B$105,0),MATCH(VLOOKUP($CP$11,MAPPING!$H$3:$J$131,3,0),'CFBG New Line Form'!$G$7:$EQ$7,0)),""))</f>
        <v/>
      </c>
      <c r="CQ35" s="84" t="str">
        <f>IF(IFERROR(INDEX('CFBG New Line Form'!$G$9:$EQ$105,MATCH(B35,'CFBG New Line Form'!$B$9:$B$105,0),MATCH(VLOOKUP($CQ$11,MAPPING!$H$3:$J$131,3,0),'CFBG New Line Form'!$G$7:$EQ$7,0)),"")=0,"",IFERROR(INDEX('CFBG New Line Form'!$G$9:$EQ$105,MATCH(B35,'CFBG New Line Form'!$B$9:$B$105,0),MATCH(VLOOKUP($CQ$11,MAPPING!$H$3:$J$131,3,0),'CFBG New Line Form'!$G$7:$EQ$7,0)),""))</f>
        <v/>
      </c>
      <c r="CR35" s="84"/>
      <c r="CS35" s="84"/>
      <c r="CT35" s="84"/>
    </row>
    <row r="36" spans="1:98" s="55" customFormat="1">
      <c r="A36" s="84" t="str">
        <f>IF(
IFERROR(INDEX('CFBG New Line Form'!$G$9:$EQ$105,MATCH(B36,'CFBG New Line Form'!$B$9:$B$105,0),MATCH(VLOOKUP($A$11,MAPPING!$H$3:$J$131,3,0),'CFBG New Line Form'!$G$7:$EQ$7,0)),"")=0,"", IFERROR(INDEX('CFBG New Line Form'!$G$9:$EQ$105,MATCH(B36,'CFBG New Line Form'!$B$9:$B$105,0),MATCH(VLOOKUP($A$11,MAPPING!$H$3:$J$131,3,0),'CFBG New Line Form'!$G$7:$EQ$7,0)),""))</f>
        <v/>
      </c>
      <c r="B36" s="84"/>
      <c r="C36" s="84" t="str">
        <f>IF(
IFERROR(INDEX('CFBG New Line Form'!$G$9:$EQ$105,MATCH(B36,'CFBG New Line Form'!$B$9:$B$105,0),MATCH(VLOOKUP($C$11,MAPPING!$H$3:$J$131,3,0),'CFBG New Line Form'!$G$7:$EQ$7,0)),"")=0,"", IFERROR(INDEX('CFBG New Line Form'!$G$9:$EQ$105,MATCH(B36,'CFBG New Line Form'!$B$9:$B$105,0),MATCH(VLOOKUP($C$11,MAPPING!$H$3:$J$131,3,0),'CFBG New Line Form'!$G$7:$EQ$7,0)),""))</f>
        <v/>
      </c>
      <c r="D36" s="84" t="str">
        <f>IF(
IFERROR(INDEX('CFBG New Line Form'!$G$9:$EQ$105,MATCH(B36,'CFBG New Line Form'!$B$9:$B$105,0),MATCH(VLOOKUP($D$11,MAPPING!$H$3:$J$131,3,0),'CFBG New Line Form'!$G$7:$EQ$7,0)),"")=0,"", IFERROR(INDEX('CFBG New Line Form'!$G$9:$EQ$105,MATCH(B36,'CFBG New Line Form'!$B$9:$B$105,0),MATCH(VLOOKUP($D$11,MAPPING!$H$3:$J$131,3,0),'CFBG New Line Form'!$G$7:$EQ$7,0)),""))</f>
        <v/>
      </c>
      <c r="E36" s="84" t="str">
        <f>IF(IFERROR(INDEX('CFBG New Line Form'!$G$9:$EQ$105,MATCH(B36,'CFBG New Line Form'!$B$9:$B$105,0),MATCH(VLOOKUP($E$11,MAPPING!$H$3:$J$131,3,0),'CFBG New Line Form'!$G$7:$EQ$7,0)),"")=0,"",IFERROR(INDEX('CFBG New Line Form'!$G$9:$EQ$105,MATCH(B36,'CFBG New Line Form'!$B$9:$B$105,0),MATCH(VLOOKUP($E$11,MAPPING!$H$3:$J$131,3,0),'CFBG New Line Form'!$G$7:$EQ$7,0)),""))</f>
        <v/>
      </c>
      <c r="F36" s="84" t="str">
        <f>IF(IFERROR(INDEX('CFBG New Line Form'!$G$9:$EQ$105,MATCH(B36,'CFBG New Line Form'!$B$9:$B$105,0),MATCH(VLOOKUP($F$11,MAPPING!$H$3:$J$131,3,0),'CFBG New Line Form'!$G$7:$EQ$7,0)),"")=0,"",IFERROR(INDEX('CFBG New Line Form'!$G$9:$EQ$105,MATCH(B36,'CFBG New Line Form'!$B$9:$B$105,0),MATCH(VLOOKUP($F$11,MAPPING!$H$3:$J$131,3,0),'CFBG New Line Form'!$G$7:$EQ$7,0)),""))</f>
        <v/>
      </c>
      <c r="G36" s="130" t="str">
        <f>IF(IFERROR(INDEX('CFBG New Line Form'!$G$9:$EQ$105,MATCH(B36,'CFBG New Line Form'!$B$9:$B$105,0),MATCH(VLOOKUP($G$11,MAPPING!$H$3:$J$131,3,0),'CFBG New Line Form'!$G$7:$EQ$7,0)),"")=0,"",IFERROR(INDEX('CFBG New Line Form'!$G$9:$EQ$105,MATCH(B36,'CFBG New Line Form'!$B$9:$B$105,0),MATCH(VLOOKUP($G$11,MAPPING!$H$3:$J$131,3,0),'CFBG New Line Form'!$G$7:$EQ$7,0)),""))</f>
        <v/>
      </c>
      <c r="H36" s="160" t="str">
        <f>IF(IFERROR(INDEX('CFBG New Line Form'!$G$9:$EQ$105,MATCH(B36,'CFBG New Line Form'!$B$9:$B$105,0),MATCH(VLOOKUP($H$11,MAPPING!$H$3:$J$131,3,0),'CFBG New Line Form'!$G$7:$EQ$7,0)),"")=0,"",IFERROR(INDEX('CFBG New Line Form'!$G$9:$EQ$105,MATCH(B36,'CFBG New Line Form'!$B$9:$B$105,0),MATCH(VLOOKUP($H$11,MAPPING!$H$3:$J$131,3,0),'CFBG New Line Form'!$G$7:$EQ$7,0)),""))</f>
        <v/>
      </c>
      <c r="I36" s="161" t="str">
        <f>IF(IFERROR(INDEX('CFBG New Line Form'!$G$9:$EQ$105,MATCH(B36,'CFBG New Line Form'!$B$9:$B$105,0),MATCH(VLOOKUP($I$11,MAPPING!$H$3:$J$131,3,0),'CFBG New Line Form'!$G$7:$EQ$7,0)),"")=0,"",IFERROR(INDEX('CFBG New Line Form'!$G$9:$EQ$105,MATCH(B36,'CFBG New Line Form'!$B$9:$B$105,0),MATCH(VLOOKUP($I$11,MAPPING!$H$3:$J$131,3,0),'CFBG New Line Form'!$G$7:$EQ$7,0)),""))</f>
        <v/>
      </c>
      <c r="J36" s="84" t="str">
        <f>IF(IFERROR(INDEX('CFBG New Line Form'!$G$9:$EQ$105,MATCH(B36,'CFBG New Line Form'!$B$9:$B$105,0),MATCH(VLOOKUP($J$11,MAPPING!$H$3:$J$131,3,0),'CFBG New Line Form'!$G$7:$EQ$7,0)),"")=0,"",IFERROR(INDEX('CFBG New Line Form'!$G$9:$EQ$105,MATCH(B36,'CFBG New Line Form'!$B$9:$B$105,0),MATCH(VLOOKUP($J$11,MAPPING!$H$3:$J$131,3,0),'CFBG New Line Form'!$G$7:$EQ$7,0)),""))</f>
        <v/>
      </c>
      <c r="K36" s="84" t="e">
        <v>#N/A</v>
      </c>
      <c r="L36" s="84" t="e">
        <v>#N/A</v>
      </c>
      <c r="M36" s="84" t="e">
        <v>#N/A</v>
      </c>
      <c r="N36" s="84" t="e">
        <v>#N/A</v>
      </c>
      <c r="O36" s="84" t="e">
        <v>#N/A</v>
      </c>
      <c r="P36" s="84" t="e">
        <v>#N/A</v>
      </c>
      <c r="Q36" s="84" t="e">
        <v>#N/A</v>
      </c>
      <c r="R36" s="162" t="str">
        <f>IF(IFERROR(INDEX('CFBG New Line Form'!$G$9:$EQ$105,MATCH(B36,'CFBG New Line Form'!$B$9:$B$105,0),MATCH(VLOOKUP($R$11,MAPPING!$H$3:$J$131,3,0),'CFBG New Line Form'!$G$7:$EQ$7,0)),"")=0,"",IFERROR(INDEX('CFBG New Line Form'!$G$9:$EQ$105,MATCH(B36,'CFBG New Line Form'!$B$9:$B$105,0),MATCH(VLOOKUP($R$11,MAPPING!$H$3:$J$131,3,0),'CFBG New Line Form'!$G$7:$EQ$7,0)),""))</f>
        <v/>
      </c>
      <c r="S36" s="84" t="str">
        <f>IF(IFERROR(INDEX('CFBG New Line Form'!$G$9:$EQ$105,MATCH(B36,'CFBG New Line Form'!$B$9:$B$105,0),MATCH(VLOOKUP($S$11,MAPPING!$H$3:$J$131,3,0),'CFBG New Line Form'!$G$7:$EQ$7,0)),"")=0,"",IFERROR(INDEX('CFBG New Line Form'!$G$9:$EQ$105,MATCH(B36,'CFBG New Line Form'!$B$9:$B$105,0),MATCH(VLOOKUP($S$11,MAPPING!$H$3:$J$131,3,0),'CFBG New Line Form'!$G$7:$EQ$7,0)),""))</f>
        <v/>
      </c>
      <c r="T36" s="84" t="e">
        <v>#N/A</v>
      </c>
      <c r="U36" s="84" t="e">
        <v>#N/A</v>
      </c>
      <c r="V36" s="84" t="e">
        <v>#N/A</v>
      </c>
      <c r="W36" s="84" t="e">
        <v>#N/A</v>
      </c>
      <c r="X36" s="84" t="e">
        <v>#N/A</v>
      </c>
      <c r="Y36" s="84" t="e">
        <v>#N/A</v>
      </c>
      <c r="Z36" s="84" t="e">
        <v>#N/A</v>
      </c>
      <c r="AA36" s="84" t="e">
        <v>#N/A</v>
      </c>
      <c r="AB36" s="84" t="e">
        <v>#N/A</v>
      </c>
      <c r="AC36" s="84" t="e">
        <v>#N/A</v>
      </c>
      <c r="AD36" s="84" t="e">
        <v>#N/A</v>
      </c>
      <c r="AE36" s="160" t="str">
        <f>IF(IFERROR(INDEX('CFBG New Line Form'!$G$9:$EQ$105,MATCH(B36,'CFBG New Line Form'!$B$9:$B$105,0),MATCH(VLOOKUP($AE$11,MAPPING!$H$3:$J$131,3,0),'CFBG New Line Form'!$G$7:$EQ$7,0)),"")=0,"",IFERROR(INDEX('CFBG New Line Form'!$G$9:$EQ$105,MATCH(B36,'CFBG New Line Form'!$B$9:$B$105,0),MATCH(VLOOKUP($AE$11,MAPPING!$H$3:$J$131,3,0),'CFBG New Line Form'!$G$7:$EQ$7,0)),""))</f>
        <v/>
      </c>
      <c r="AF36" s="84" t="e">
        <v>#N/A</v>
      </c>
      <c r="AG36" s="84" t="e">
        <v>#N/A</v>
      </c>
      <c r="AH36" s="84" t="str">
        <f>IF(IFERROR(INDEX('CFBG New Line Form'!$G$9:$EQ$105,MATCH(B36,'CFBG New Line Form'!$B$9:$B$105,0),MATCH(VLOOKUP($AH$11,MAPPING!$H$3:$J$131,3,0),'CFBG New Line Form'!$G$7:$EQ$7,0)),"")=0,"",IFERROR(INDEX('CFBG New Line Form'!$G$9:$EQ$105,MATCH(B36,'CFBG New Line Form'!$B$9:$B$105,0),MATCH(VLOOKUP($AH$11,MAPPING!$H$3:$J$131,3,0),'CFBG New Line Form'!$G$7:$EQ$7,0)),""))</f>
        <v/>
      </c>
      <c r="AI36" s="84" t="str">
        <f>IF(IFERROR(INDEX('CFBG New Line Form'!$G$9:$EQ$105,MATCH(B36,'CFBG New Line Form'!$B$9:$B$105,0),MATCH(VLOOKUP($AI$11,MAPPING!$H$3:$J$131,3,0),'CFBG New Line Form'!$G$7:$EQ$7,0)),"")=0,"",IFERROR(INDEX('CFBG New Line Form'!$G$9:$EQ$105,MATCH(B36,'CFBG New Line Form'!$B$9:$B$105,0),MATCH(VLOOKUP($AI$11,MAPPING!$H$3:$J$131,3,0),'CFBG New Line Form'!$G$7:$EQ$7,0)),""))</f>
        <v/>
      </c>
      <c r="AJ36" s="84" t="str">
        <f>IF(IFERROR(INDEX('CFBG New Line Form'!$G$9:$EQ$105,MATCH(B36,'CFBG New Line Form'!$B$9:$B$105,0),MATCH(VLOOKUP($AJ$11,MAPPING!$H$3:$J$131,3,0),'CFBG New Line Form'!$G$7:$EQ$7,0)),"")=0,"",IFERROR(INDEX('CFBG New Line Form'!$G$9:$EQ$105,MATCH(B36,'CFBG New Line Form'!$B$9:$B$105,0),MATCH(VLOOKUP($AJ$11,MAPPING!$H$3:$J$131,3,0),'CFBG New Line Form'!$G$7:$EQ$7,0)),""))</f>
        <v/>
      </c>
      <c r="AK36" s="84" t="str">
        <f>IF(IFERROR(INDEX('CFBG New Line Form'!$G$9:$EQ$105,MATCH(B36,'CFBG New Line Form'!$B$9:$B$105,0),MATCH(VLOOKUP($AK$11,MAPPING!$H$3:$J$131,3,0),'CFBG New Line Form'!$G$7:$EQ$7,0)),"")=0,"",IFERROR(INDEX('CFBG New Line Form'!$G$9:$EQ$105,MATCH(B36,'CFBG New Line Form'!$B$9:$B$105,0),MATCH(VLOOKUP($AK$11,MAPPING!$H$3:$J$131,3,0),'CFBG New Line Form'!$G$7:$EQ$7,0)),""))</f>
        <v/>
      </c>
      <c r="AL36" s="84" t="str">
        <f>IF(IFERROR(INDEX('CFBG New Line Form'!$G$9:$EQ$105,MATCH(B36,'CFBG New Line Form'!$B$9:$B$105,0),MATCH(VLOOKUP($AL$11,MAPPING!$H$3:$J$131,3,0),'CFBG New Line Form'!$G$7:$EQ$7,0)),"")=0,"",IFERROR(INDEX('CFBG New Line Form'!$G$9:$EQ$105,MATCH(B36,'CFBG New Line Form'!$B$9:$B$105,0),MATCH(VLOOKUP($AL$11,MAPPING!$H$3:$J$131,3,0),'CFBG New Line Form'!$G$7:$EQ$7,0)),""))</f>
        <v/>
      </c>
      <c r="AM36" s="84" t="str">
        <f>IF(IFERROR(INDEX('CFBG New Line Form'!$G$9:$EQ$105,MATCH(B36,'CFBG New Line Form'!$B$9:$B$105,0),MATCH(VLOOKUP($AM$11,MAPPING!$H$3:$J$131,3,0),'CFBG New Line Form'!$G$7:$EQ$7,0)),"")=0,"",IFERROR(INDEX('CFBG New Line Form'!$G$9:$EQ$105,MATCH(B36,'CFBG New Line Form'!$B$9:$B$105,0),MATCH(VLOOKUP($AM$11,MAPPING!$H$3:$J$131,3,0),'CFBG New Line Form'!$G$7:$EQ$7,0)),""))</f>
        <v/>
      </c>
      <c r="AN36" s="84" t="str">
        <f>IF(IFERROR(INDEX('CFBG New Line Form'!$G$9:$EQ$105,MATCH(B36,'CFBG New Line Form'!$B$9:$B$105,0),MATCH(VLOOKUP($AN$11,MAPPING!$H$3:$J$131,3,0),'CFBG New Line Form'!$G$7:$EQ$7,0)),"")=0,"",IFERROR(INDEX('CFBG New Line Form'!$G$9:$EQ$105,MATCH(B36,'CFBG New Line Form'!$B$9:$B$105,0),MATCH(VLOOKUP($AN$11,MAPPING!$H$3:$J$131,3,0),'CFBG New Line Form'!$G$7:$EQ$7,0)),""))</f>
        <v/>
      </c>
      <c r="AO36" s="84" t="str">
        <f>IF(IFERROR(INDEX('CFBG New Line Form'!$G$9:$EQ$105,MATCH(B36,'CFBG New Line Form'!$B$9:$B$105,0),MATCH(VLOOKUP($AO$11,MAPPING!$H$3:$J$131,3,0),'CFBG New Line Form'!$G$7:$EQ$7,0)),"")=0,"",IFERROR(INDEX('CFBG New Line Form'!$G$9:$EQ$105,MATCH(B36,'CFBG New Line Form'!$B$9:$B$105,0),MATCH(VLOOKUP($AO$11,MAPPING!$H$3:$J$131,3,0),'CFBG New Line Form'!$G$7:$EQ$7,0)),""))</f>
        <v/>
      </c>
      <c r="AP36" s="84" t="str">
        <f>IF(IFERROR(INDEX('CFBG New Line Form'!$G$9:$EQ$105,MATCH(B36,'CFBG New Line Form'!$B$9:$B$105,0),MATCH(VLOOKUP($AP$11,MAPPING!$H$3:$J$131,3,0),'CFBG New Line Form'!$G$7:$EQ$7,0)),"")=0,"",IFERROR(INDEX('CFBG New Line Form'!$G$9:$EQ$105,MATCH(B36,'CFBG New Line Form'!$B$9:$B$105,0),MATCH(VLOOKUP($AP$11,MAPPING!$H$3:$J$131,3,0),'CFBG New Line Form'!$G$7:$EQ$7,0)),""))</f>
        <v/>
      </c>
      <c r="AQ36" s="84" t="str">
        <f>IF(IFERROR(INDEX('CFBG New Line Form'!$G$9:$EQ$105,MATCH(B36,'CFBG New Line Form'!$B$9:$B$105,0),MATCH(VLOOKUP($AQ$11,MAPPING!$H$3:$J$131,3,0),'CFBG New Line Form'!$G$7:$EQ$7,0)),"")=0,"",IFERROR(INDEX('CFBG New Line Form'!$G$9:$EQ$105,MATCH(B36,'CFBG New Line Form'!$B$9:$B$105,0),MATCH(VLOOKUP($AQ$11,MAPPING!$H$3:$J$131,3,0),'CFBG New Line Form'!$G$7:$EQ$7,0)),""))</f>
        <v/>
      </c>
      <c r="AR36" s="84" t="str">
        <f>IF(IFERROR(INDEX('CFBG New Line Form'!$G$9:$EQ$105,MATCH(B36,'CFBG New Line Form'!$B$9:$B$105,0),MATCH(VLOOKUP($AR$11,MAPPING!$H$3:$J$131,3,0),'CFBG New Line Form'!$G$7:$EQ$7,0)),"")=0,"",IFERROR(INDEX('CFBG New Line Form'!$G$9:$EQ$105,MATCH(B36,'CFBG New Line Form'!$B$9:$B$105,0),MATCH(VLOOKUP($AR$11,MAPPING!$H$3:$J$131,3,0),'CFBG New Line Form'!$G$7:$EQ$7,0)),""))</f>
        <v/>
      </c>
      <c r="AS36" s="84" t="str">
        <f>IF(IFERROR(INDEX('CFBG New Line Form'!$G$9:$EQ$105,MATCH(B36,'CFBG New Line Form'!$B$9:$B$105,0),MATCH(VLOOKUP($AS$11,MAPPING!$H$3:$J$131,3,0),'CFBG New Line Form'!$G$7:$EQ$7,0)),"")=0,"",IFERROR(INDEX('CFBG New Line Form'!$G$9:$EQ$105,MATCH(B36,'CFBG New Line Form'!$B$9:$B$105,0),MATCH(VLOOKUP($AS$11,MAPPING!$H$3:$J$131,3,0),'CFBG New Line Form'!$G$7:$EQ$7,0)),""))</f>
        <v/>
      </c>
      <c r="AT36" s="84" t="str">
        <f>IF(IFERROR(INDEX('CFBG New Line Form'!$G$9:$EQ$105,MATCH(B36,'CFBG New Line Form'!$B$9:$B$105,0),MATCH(VLOOKUP($AT$11,MAPPING!$H$3:$J$131,3,0),'CFBG New Line Form'!$G$7:$EQ$7,0)),"")=0,"",IFERROR(INDEX('CFBG New Line Form'!$G$9:$EQ$105,MATCH(B36,'CFBG New Line Form'!$B$9:$B$105,0),MATCH(VLOOKUP($AT$11,MAPPING!$H$3:$J$131,3,0),'CFBG New Line Form'!$G$7:$EQ$7,0)),""))</f>
        <v/>
      </c>
      <c r="AU36" s="84" t="str">
        <f>IF(IFERROR(INDEX('CFBG New Line Form'!$G$9:$EQ$105,MATCH(B36,'CFBG New Line Form'!$B$9:$B$105,0),MATCH(VLOOKUP($AU$11,MAPPING!$H$3:$J$131,3,0),'CFBG New Line Form'!$G$7:$EQ$7,0)),"")=0,"",IFERROR(INDEX('CFBG New Line Form'!$G$9:$EQ$105,MATCH(B36,'CFBG New Line Form'!$B$9:$B$105,0),MATCH(VLOOKUP($AU$11,MAPPING!$H$3:$J$131,3,0),'CFBG New Line Form'!$G$7:$EQ$7,0)),""))</f>
        <v/>
      </c>
      <c r="AV36" s="84" t="str">
        <f>IF(IFERROR(INDEX('CFBG New Line Form'!$G$9:$EQ$105,MATCH(B36,'CFBG New Line Form'!$B$9:$B$105,0),MATCH(VLOOKUP($AV$11,MAPPING!$H$3:$J$131,3,0),'CFBG New Line Form'!$G$7:$EQ$7,0)),"")=0,"",IFERROR(INDEX('CFBG New Line Form'!$G$9:$EQ$105,MATCH(B36,'CFBG New Line Form'!$B$9:$B$105,0),MATCH(VLOOKUP($AV$11,MAPPING!$H$3:$J$131,3,0),'CFBG New Line Form'!$G$7:$EQ$7,0)),""))</f>
        <v/>
      </c>
      <c r="AW36" s="84" t="str">
        <f>IF(IFERROR(INDEX('CFBG New Line Form'!$G$9:$EQ$105,MATCH(B36,'CFBG New Line Form'!$B$9:$B$105,0),MATCH(VLOOKUP($AW$11,MAPPING!$H$3:$J$131,3,0),'CFBG New Line Form'!$G$7:$EQ$7,0)),"")=0,"",IFERROR(INDEX('CFBG New Line Form'!$G$9:$EQ$105,MATCH(B36,'CFBG New Line Form'!$B$9:$B$105,0),MATCH(VLOOKUP($AW$11,MAPPING!$H$3:$J$131,3,0),'CFBG New Line Form'!$G$7:$EQ$7,0)),""))</f>
        <v/>
      </c>
      <c r="AX36" s="84" t="str">
        <f>IF(IFERROR(INDEX('CFBG New Line Form'!$G$9:$EQ$105,MATCH(B36,'CFBG New Line Form'!$B$9:$B$105,0),MATCH(VLOOKUP($AX$11,MAPPING!$H$3:$J$131,3,0),'CFBG New Line Form'!$G$7:$EQ$7,0)),"")=0,"",IFERROR(INDEX('CFBG New Line Form'!$G$9:$EQ$105,MATCH(B36,'CFBG New Line Form'!$B$9:$B$105,0),MATCH(VLOOKUP($AX$11,MAPPING!$H$3:$J$131,3,0),'CFBG New Line Form'!$G$7:$EQ$7,0)),""))</f>
        <v/>
      </c>
      <c r="AY36" s="84" t="str">
        <f>IF(IFERROR(INDEX('CFBG New Line Form'!$G$9:$EQ$105,MATCH(B36,'CFBG New Line Form'!$B$9:$B$105,0),MATCH(VLOOKUP($AY$11,MAPPING!$H$3:$J$131,3,0),'CFBG New Line Form'!$G$7:$EQ$7,0)),"")=0,"",IFERROR(INDEX('CFBG New Line Form'!$G$9:$EQ$105,MATCH(B36,'CFBG New Line Form'!$B$9:$B$105,0),MATCH(VLOOKUP($AY$11,MAPPING!$H$3:$J$131,3,0),'CFBG New Line Form'!$G$7:$EQ$7,0)),""))</f>
        <v/>
      </c>
      <c r="AZ36" s="84" t="str">
        <f>IF(IFERROR(INDEX('CFBG New Line Form'!$G$9:$EQ$105,MATCH(B36,'CFBG New Line Form'!$B$9:$B$105,0),MATCH(VLOOKUP($AZ$11,MAPPING!$H$3:$J$131,3,0),'CFBG New Line Form'!$G$7:$EQ$7,0)),"")=0,"",IFERROR(INDEX('CFBG New Line Form'!$G$9:$EQ$105,MATCH(B36,'CFBG New Line Form'!$B$9:$B$105,0),MATCH(VLOOKUP($AZ$11,MAPPING!$H$3:$J$131,3,0),'CFBG New Line Form'!$G$7:$EQ$7,0)),""))</f>
        <v/>
      </c>
      <c r="BA36" s="84" t="str">
        <f>IF(IFERROR(INDEX('CFBG New Line Form'!$G$9:$EQ$105,MATCH(B36,'CFBG New Line Form'!$B$9:$B$105,0),MATCH(VLOOKUP($BA$11,MAPPING!$H$3:$J$131,3,0),'CFBG New Line Form'!$G$7:$EQ$7,0)),"")=0,"",IFERROR(INDEX('CFBG New Line Form'!$G$9:$EQ$105,MATCH(B36,'CFBG New Line Form'!$B$9:$B$105,0),MATCH(VLOOKUP($BA$11,MAPPING!$H$3:$J$131,3,0),'CFBG New Line Form'!$G$7:$EQ$7,0)),""))</f>
        <v/>
      </c>
      <c r="BB36" s="84" t="str">
        <f>IF(IFERROR(INDEX('CFBG New Line Form'!$G$9:$EQ$105,MATCH(B36,'CFBG New Line Form'!$B$9:$B$105,0),MATCH(VLOOKUP($BB$11,MAPPING!$H$3:$J$131,3,0),'CFBG New Line Form'!$G$7:$EQ$7,0)),"")=0,"",IFERROR(INDEX('CFBG New Line Form'!$G$9:$EQ$105,MATCH(B36,'CFBG New Line Form'!$B$9:$B$105,0),MATCH(VLOOKUP($BB$11,MAPPING!$H$3:$J$131,3,0),'CFBG New Line Form'!$G$7:$EQ$7,0)),""))</f>
        <v/>
      </c>
      <c r="BC36" s="84" t="str">
        <f>IF(IFERROR(INDEX('CFBG New Line Form'!$G$9:$EQ$105,MATCH(B36,'CFBG New Line Form'!$B$9:$B$105,0),MATCH(VLOOKUP($BC$11,MAPPING!$H$3:$J$131,3,0),'CFBG New Line Form'!$G$7:$EQ$7,0)),"")=0,"",IFERROR(INDEX('CFBG New Line Form'!$G$9:$EQ$105,MATCH(B36,'CFBG New Line Form'!$B$9:$B$105,0),MATCH(VLOOKUP($BC$11,MAPPING!$H$3:$J$131,3,0),'CFBG New Line Form'!$G$7:$EQ$7,0)),""))</f>
        <v/>
      </c>
      <c r="BD36" s="84" t="str">
        <f>IF(IFERROR(INDEX('CFBG New Line Form'!$G$9:$EQ$105,MATCH(B36,'CFBG New Line Form'!$B$9:$B$105,0),MATCH(VLOOKUP($BD$11,MAPPING!$H$3:$J$131,3,0),'CFBG New Line Form'!$G$7:$EQ$7,0)),"")=0,"",IFERROR(INDEX('CFBG New Line Form'!$G$9:$EQ$105,MATCH(B36,'CFBG New Line Form'!$B$9:$B$105,0),MATCH(VLOOKUP($BD$11,MAPPING!$H$3:$J$131,3,0),'CFBG New Line Form'!$G$7:$EQ$7,0)),""))</f>
        <v/>
      </c>
      <c r="BE36" s="84" t="str">
        <f>IF(IFERROR(INDEX('CFBG New Line Form'!$G$9:$EQ$105,MATCH(B36,'CFBG New Line Form'!$B$9:$B$105,0),MATCH(VLOOKUP($BE$11,MAPPING!$H$3:$J$131,3,0),'CFBG New Line Form'!$G$7:$EQ$7,0)),"")=0,"",IFERROR(INDEX('CFBG New Line Form'!$G$9:$EQ$105,MATCH(B36,'CFBG New Line Form'!$B$9:$B$105,0),MATCH(VLOOKUP($BE$11,MAPPING!$H$3:$J$131,3,0),'CFBG New Line Form'!$G$7:$EQ$7,0)),""))</f>
        <v/>
      </c>
      <c r="BF36" s="84" t="str">
        <f>IF(IFERROR(INDEX('CFBG New Line Form'!$G$9:$EQ$105,MATCH(B36,'CFBG New Line Form'!$B$9:$B$105,0),MATCH(VLOOKUP($BE$11,MAPPING!$H$3:$J$131,3,0),'CFBG New Line Form'!$G$7:$EQ$7,0)),"")=0,"",IFERROR(INDEX('CFBG New Line Form'!$G$9:$EQ$105,MATCH(B36,'CFBG New Line Form'!$B$9:$B$105,0),MATCH(VLOOKUP($BE$11,MAPPING!$H$3:$J$131,3,0),'CFBG New Line Form'!$G$7:$EQ$7,0)),""))</f>
        <v/>
      </c>
      <c r="BG36" s="84" t="str">
        <f>IF(IFERROR(INDEX('CFBG New Line Form'!$G$9:$EQ$105,MATCH(B36,'CFBG New Line Form'!$B$9:$B$105,0),MATCH(VLOOKUP($BG$11,MAPPING!$H$3:$J$131,3,0),'CFBG New Line Form'!$G$7:$EQ$7,0)),"")=0,"",IFERROR(INDEX('CFBG New Line Form'!$G$9:$EQ$105,MATCH(B36,'CFBG New Line Form'!$B$9:$B$105,0),MATCH(VLOOKUP($BG$11,MAPPING!$H$3:$J$131,3,0),'CFBG New Line Form'!$G$7:$EQ$7,0)),""))</f>
        <v/>
      </c>
      <c r="BH36" s="84" t="str">
        <f>IF(IFERROR(INDEX('CFBG New Line Form'!$G$9:$EQ$105,MATCH(B36,'CFBG New Line Form'!$B$9:$B$105,0),MATCH(VLOOKUP($BH$11,MAPPING!$H$3:$J$131,3,0),'CFBG New Line Form'!$G$7:$EQ$7,0)),"")=0,"",IFERROR(INDEX('CFBG New Line Form'!$G$9:$EQ$105,MATCH(B36,'CFBG New Line Form'!$B$9:$B$105,0),MATCH(VLOOKUP($BH$11,MAPPING!$H$3:$J$131,3,0),'CFBG New Line Form'!$G$7:$EQ$7,0)),""))</f>
        <v/>
      </c>
      <c r="BI36" s="84" t="str">
        <f>IF(IFERROR(INDEX('CFBG New Line Form'!$G$9:$EQ$105,MATCH(B36,'CFBG New Line Form'!$B$9:$B$105,0),MATCH(VLOOKUP($BI$11,MAPPING!$H$3:$J$131,3,0),'CFBG New Line Form'!$G$7:$EQ$7,0)),"")=0,"",IFERROR(INDEX('CFBG New Line Form'!$G$9:$EQ$105,MATCH(B36,'CFBG New Line Form'!$B$9:$B$105,0),MATCH(VLOOKUP($BI$11,MAPPING!$H$3:$J$131,3,0),'CFBG New Line Form'!$G$7:$EQ$7,0)),""))</f>
        <v/>
      </c>
      <c r="BJ36" s="84" t="str">
        <f>IF(IFERROR(INDEX('CFBG New Line Form'!$G$9:$EQ$105,MATCH(B36,'CFBG New Line Form'!$B$9:$B$105,0),MATCH(VLOOKUP($BJ$11,MAPPING!$H$3:$J$131,3,0),'CFBG New Line Form'!$G$7:$EQ$7,0)),"")=0,"",IFERROR(INDEX('CFBG New Line Form'!$G$9:$EQ$105,MATCH(B36,'CFBG New Line Form'!$B$9:$B$105,0),MATCH(VLOOKUP($BJ$11,MAPPING!$H$3:$J$131,3,0),'CFBG New Line Form'!$G$7:$EQ$7,0)),""))</f>
        <v/>
      </c>
      <c r="BK36" s="84" t="str">
        <f>IF(IFERROR(INDEX('CFBG New Line Form'!$G$9:$EQ$105,MATCH(B36,'CFBG New Line Form'!$B$9:$B$105,0),MATCH(VLOOKUP($BK$11,MAPPING!$H$3:$J$131,3,0),'CFBG New Line Form'!$G$7:$EQ$7,0)),"")=0,"",IFERROR(INDEX('CFBG New Line Form'!$G$9:$EQ$105,MATCH(B36,'CFBG New Line Form'!$B$9:$B$105,0),MATCH(VLOOKUP($BK$11,MAPPING!$H$3:$J$131,3,0),'CFBG New Line Form'!$G$7:$EQ$7,0)),""))</f>
        <v/>
      </c>
      <c r="BL36" s="84" t="str">
        <f>IF(IFERROR(INDEX('CFBG New Line Form'!$G$9:$EQ$105,MATCH(B36,'CFBG New Line Form'!$B$9:$B$105,0),MATCH(VLOOKUP($BL$11,MAPPING!$H$3:$J$131,3,0),'CFBG New Line Form'!$G$7:$EQ$7,0)),"")=0,"",IFERROR(INDEX('CFBG New Line Form'!$G$9:$EQ$105,MATCH(B36,'CFBG New Line Form'!$B$9:$B$105,0),MATCH(VLOOKUP($BL$11,MAPPING!$H$3:$J$131,3,0),'CFBG New Line Form'!$G$7:$EQ$7,0)),""))</f>
        <v/>
      </c>
      <c r="BM36" s="84" t="str">
        <f>IF(IFERROR(INDEX('CFBG New Line Form'!$G$9:$EQ$105,MATCH(B36,'CFBG New Line Form'!$B$9:$B$105,0),MATCH(VLOOKUP($BM$11,MAPPING!$H$3:$J$131,3,0),'CFBG New Line Form'!$G$7:$EQ$7,0)),"")=0,"",IFERROR(INDEX('CFBG New Line Form'!$G$9:$EQ$105,MATCH(B36,'CFBG New Line Form'!$B$9:$B$105,0),MATCH(VLOOKUP($BM$11,MAPPING!$H$3:$J$131,3,0),'CFBG New Line Form'!$G$7:$EQ$7,0)),""))</f>
        <v/>
      </c>
      <c r="BN36" s="84" t="str">
        <f>IF(IFERROR(INDEX('CFBG New Line Form'!$G$9:$EQ$105,MATCH(B36,'CFBG New Line Form'!$B$9:$B$105,0),MATCH(VLOOKUP($BN$11,MAPPING!$H$3:$J$131,3,0),'CFBG New Line Form'!$G$7:$EQ$7,0)),"")=0,"",IFERROR(INDEX('CFBG New Line Form'!$G$9:$EQ$105,MATCH(B36,'CFBG New Line Form'!$B$9:$B$105,0),MATCH(VLOOKUP($BN$11,MAPPING!$H$3:$J$131,3,0),'CFBG New Line Form'!$G$7:$EQ$7,0)),""))</f>
        <v/>
      </c>
      <c r="BO36" s="84" t="str">
        <f>IF(IFERROR(INDEX('CFBG New Line Form'!$G$9:$EQ$105,MATCH(B36,'CFBG New Line Form'!$B$9:$B$105,0),MATCH(VLOOKUP($BO$11,MAPPING!$H$3:$J$131,3,0),'CFBG New Line Form'!$G$7:$EQ$7,0)),"")=0,"",IFERROR(INDEX('CFBG New Line Form'!$G$9:$EQ$105,MATCH(B36,'CFBG New Line Form'!$B$9:$B$105,0),MATCH(VLOOKUP($BO$11,MAPPING!$H$3:$J$131,3,0),'CFBG New Line Form'!$G$7:$EQ$7,0)),""))</f>
        <v/>
      </c>
      <c r="BP36" s="84" t="str">
        <f>IF(IFERROR(INDEX('CFBG New Line Form'!$G$9:$EQ$105,MATCH(B36,'CFBG New Line Form'!$B$9:$B$105,0),MATCH(VLOOKUP($BP$11,MAPPING!$H$3:$J$131,3,0),'CFBG New Line Form'!$G$7:$EQ$7,0)),"")=0,"",IFERROR(INDEX('CFBG New Line Form'!$G$9:$EQ$105,MATCH(B36,'CFBG New Line Form'!$B$9:$B$105,0),MATCH(VLOOKUP($BP$11,MAPPING!$H$3:$J$131,3,0),'CFBG New Line Form'!$G$7:$EQ$7,0)),""))</f>
        <v/>
      </c>
      <c r="BQ36" s="84" t="str">
        <f>IF(IFERROR(INDEX('CFBG New Line Form'!$G$9:$EQ$105,MATCH(B36,'CFBG New Line Form'!$B$9:$B$105,0),MATCH(VLOOKUP($BQ$11,MAPPING!$H$3:$J$131,3,0),'CFBG New Line Form'!$G$7:$EQ$7,0)),"")=0,"",IFERROR(INDEX('CFBG New Line Form'!$G$9:$EQ$105,MATCH(B36,'CFBG New Line Form'!$B$9:$B$105,0),MATCH(VLOOKUP($BQ$11,MAPPING!$H$3:$J$131,3,0),'CFBG New Line Form'!$G$7:$EQ$7,0)),""))</f>
        <v/>
      </c>
      <c r="BR36" s="84" t="str">
        <f>IF(IFERROR(INDEX('CFBG New Line Form'!$G$9:$EQ$105,MATCH(B36,'CFBG New Line Form'!$B$9:$B$105,0),MATCH(VLOOKUP($BR$11,MAPPING!$H$3:$J$131,3,0),'CFBG New Line Form'!$G$7:$EQ$7,0)),"")=0,"",IFERROR(INDEX('CFBG New Line Form'!$G$9:$EQ$105,MATCH(B36,'CFBG New Line Form'!$B$9:$B$105,0),MATCH(VLOOKUP($BR$11,MAPPING!$H$3:$J$131,3,0),'CFBG New Line Form'!$G$7:$EQ$7,0)),""))</f>
        <v/>
      </c>
      <c r="BS36" s="84" t="str">
        <f>IF(IFERROR(INDEX('CFBG New Line Form'!$G$9:$EQ$105,MATCH(B36,'CFBG New Line Form'!$B$9:$B$105,0),MATCH(VLOOKUP($BS$11,MAPPING!$H$3:$J$131,3,0),'CFBG New Line Form'!$G$7:$EQ$7,0)),"")=0,"",IFERROR(INDEX('CFBG New Line Form'!$G$9:$EQ$105,MATCH(B36,'CFBG New Line Form'!$B$9:$B$105,0),MATCH(VLOOKUP($BS$11,MAPPING!$H$3:$J$131,3,0),'CFBG New Line Form'!$G$7:$EQ$7,0)),""))</f>
        <v/>
      </c>
      <c r="BT36" s="84" t="str">
        <f>IF(IFERROR(INDEX('CFBG New Line Form'!$G$9:$EQ$105,MATCH(B36,'CFBG New Line Form'!$B$9:$B$105,0),MATCH(VLOOKUP($BT$11,MAPPING!$H$3:$J$131,3,0),'CFBG New Line Form'!$G$7:$EQ$7,0)),"")=0,"",IFERROR(INDEX('CFBG New Line Form'!$G$9:$EQ$105,MATCH(B36,'CFBG New Line Form'!$B$9:$B$105,0),MATCH(VLOOKUP($BT$11,MAPPING!$H$3:$J$131,3,0),'CFBG New Line Form'!$G$7:$EQ$7,0)),""))</f>
        <v/>
      </c>
      <c r="BU36" s="84" t="str">
        <f>IF(IFERROR(INDEX('CFBG New Line Form'!$G$9:$EQ$105,MATCH(B36,'CFBG New Line Form'!$B$9:$B$105,0),MATCH(VLOOKUP($BU$11,MAPPING!$H$3:$J$131,3,0),'CFBG New Line Form'!$G$7:$EQ$7,0)),"")=0,"",IFERROR(INDEX('CFBG New Line Form'!$G$9:$EQ$105,MATCH(B36,'CFBG New Line Form'!$B$9:$B$105,0),MATCH(VLOOKUP($BU$11,MAPPING!$H$3:$J$131,3,0),'CFBG New Line Form'!$G$7:$EQ$7,0)),""))</f>
        <v/>
      </c>
      <c r="BV36" s="84" t="str">
        <f>IF(IFERROR(INDEX('CFBG New Line Form'!$G$9:$EQ$105,MATCH(B36,'CFBG New Line Form'!$B$9:$B$105,0),MATCH(VLOOKUP($BV$11,MAPPING!$H$3:$J$131,3,0),'CFBG New Line Form'!$G$7:$EQ$7,0)),"")=0,"",IFERROR(INDEX('CFBG New Line Form'!$G$9:$EQ$105,MATCH(B36,'CFBG New Line Form'!$B$9:$B$105,0),MATCH(VLOOKUP($BV$11,MAPPING!$H$3:$J$131,3,0),'CFBG New Line Form'!$G$7:$EQ$7,0)),""))</f>
        <v/>
      </c>
      <c r="BW36" s="84" t="str">
        <f>IF(IFERROR(INDEX('CFBG New Line Form'!$G$9:$EQ$105,MATCH(B36,'CFBG New Line Form'!$B$9:$B$105,0),MATCH(VLOOKUP($BW$11,MAPPING!$H$3:$J$131,3,0),'CFBG New Line Form'!$G$7:$EQ$7,0)),"")=0,"",IFERROR(INDEX('CFBG New Line Form'!$G$9:$EQ$105,MATCH(B36,'CFBG New Line Form'!$B$9:$B$105,0),MATCH(VLOOKUP($BW$11,MAPPING!$H$3:$J$131,3,0),'CFBG New Line Form'!$G$7:$EQ$7,0)),""))</f>
        <v/>
      </c>
      <c r="BX36" s="84" t="str">
        <f>IF(IFERROR(INDEX('CFBG New Line Form'!$G$9:$EQ$105,MATCH(B36,'CFBG New Line Form'!$B$9:$B$105,0),MATCH(VLOOKUP($BX$11,MAPPING!$H$3:$J$131,3,0),'CFBG New Line Form'!$G$7:$EQ$7,0)),"")=0,"",IFERROR(INDEX('CFBG New Line Form'!$G$9:$EQ$105,MATCH(B36,'CFBG New Line Form'!$B$9:$B$105,0),MATCH(VLOOKUP($BX$11,MAPPING!$H$3:$J$131,3,0),'CFBG New Line Form'!$G$7:$EQ$7,0)),""))</f>
        <v/>
      </c>
      <c r="BY36" s="84" t="str">
        <f>IF(IFERROR(INDEX('CFBG New Line Form'!$G$9:$EQ$105,MATCH(B36,'CFBG New Line Form'!$B$9:$B$105,0),MATCH(VLOOKUP($BY$11,MAPPING!$H$3:$J$131,3,0),'CFBG New Line Form'!$G$7:$EQ$7,0)),"")=0,"",IFERROR(INDEX('CFBG New Line Form'!$G$9:$EQ$105,MATCH(B36,'CFBG New Line Form'!$B$9:$B$105,0),MATCH(VLOOKUP($BY$11,MAPPING!$H$3:$J$131,3,0),'CFBG New Line Form'!$G$7:$EQ$7,0)),""))</f>
        <v/>
      </c>
      <c r="BZ36" s="84" t="str">
        <f>IF(IFERROR(INDEX('CFBG New Line Form'!$G$9:$EQ$105,MATCH(B36,'CFBG New Line Form'!$B$9:$B$105,0),MATCH(VLOOKUP($BZ$11,MAPPING!$H$3:$J$131,3,0),'CFBG New Line Form'!$G$7:$EQ$7,0)),"")=0,"",IFERROR(INDEX('CFBG New Line Form'!$G$9:$EQ$105,MATCH(B36,'CFBG New Line Form'!$B$9:$B$105,0),MATCH(VLOOKUP($BZ$11,MAPPING!$H$3:$J$131,3,0),'CFBG New Line Form'!$G$7:$EQ$7,0)),""))</f>
        <v/>
      </c>
      <c r="CA36" s="84" t="str">
        <f>IF(IFERROR(INDEX('CFBG New Line Form'!$G$9:$EQ$105,MATCH(B36,'CFBG New Line Form'!$B$9:$B$105,0),MATCH(VLOOKUP($CA$11,MAPPING!$H$3:$J$131,3,0),'CFBG New Line Form'!$G$7:$EQ$7,0)),"")=0,"",IFERROR(INDEX('CFBG New Line Form'!$G$9:$EQ$105,MATCH(B36,'CFBG New Line Form'!$B$9:$B$105,0),MATCH(VLOOKUP($CA$11,MAPPING!$H$3:$J$131,3,0),'CFBG New Line Form'!$G$7:$EQ$7,0)),""))</f>
        <v/>
      </c>
      <c r="CB36" s="84" t="str">
        <f>IF(IFERROR(INDEX('CFBG New Line Form'!$G$9:$EQ$105,MATCH(B36,'CFBG New Line Form'!$B$9:$B$105,0),MATCH(VLOOKUP($CB$11,MAPPING!$H$3:$J$131,3,0),'CFBG New Line Form'!$G$7:$EQ$7,0)),"")=0,"",IFERROR(INDEX('CFBG New Line Form'!$G$9:$EQ$105,MATCH(B36,'CFBG New Line Form'!$B$9:$B$105,0),MATCH(VLOOKUP($CB$11,MAPPING!$H$3:$J$131,3,0),'CFBG New Line Form'!$G$7:$EQ$7,0)),""))</f>
        <v/>
      </c>
      <c r="CC36" s="84" t="str">
        <f>IF(IFERROR(INDEX('CFBG New Line Form'!$G$9:$EQ$105,MATCH(B36,'CFBG New Line Form'!$B$9:$B$105,0),MATCH(VLOOKUP($CC$11,MAPPING!$H$3:$J$131,3,0),'CFBG New Line Form'!$G$7:$EQ$7,0)),"")=0,"",IFERROR(INDEX('CFBG New Line Form'!$G$9:$EQ$105,MATCH(B36,'CFBG New Line Form'!$B$9:$B$105,0),MATCH(VLOOKUP($CC$11,MAPPING!$H$3:$J$131,3,0),'CFBG New Line Form'!$G$7:$EQ$7,0)),""))</f>
        <v/>
      </c>
      <c r="CD36" s="84" t="str">
        <f>IF(IFERROR(INDEX('CFBG New Line Form'!$G$9:$EQ$105,MATCH(B36,'CFBG New Line Form'!$B$9:$B$105,0),MATCH(VLOOKUP($CD$11,MAPPING!$H$3:$J$131,3,0),'CFBG New Line Form'!$G$7:$EQ$7,0)),"")=0,"",IFERROR(INDEX('CFBG New Line Form'!$G$9:$EQ$105,MATCH(B36,'CFBG New Line Form'!$B$9:$B$105,0),MATCH(VLOOKUP($CD$11,MAPPING!$H$3:$J$131,3,0),'CFBG New Line Form'!$G$7:$EQ$7,0)),""))</f>
        <v/>
      </c>
      <c r="CE36" s="84" t="str">
        <f>IF(IFERROR(INDEX('CFBG New Line Form'!$G$9:$EQ$105,MATCH(B36,'CFBG New Line Form'!$B$9:$B$105,0),MATCH(VLOOKUP($CE$11,MAPPING!$H$3:$J$131,3,0),'CFBG New Line Form'!$G$7:$EQ$7,0)),"")=0,"",IFERROR(INDEX('CFBG New Line Form'!$G$9:$EQ$105,MATCH(B36,'CFBG New Line Form'!$B$9:$B$105,0),MATCH(VLOOKUP($CE$11,MAPPING!$H$3:$J$131,3,0),'CFBG New Line Form'!$G$7:$EQ$7,0)),""))</f>
        <v/>
      </c>
      <c r="CF36" s="84" t="str">
        <f>IF(IFERROR(INDEX('CFBG New Line Form'!$G$9:$EQ$105,MATCH(B36,'CFBG New Line Form'!$B$9:$B$105,0),MATCH(VLOOKUP($CF$11,MAPPING!$H$3:$J$131,3,0),'CFBG New Line Form'!$G$7:$EQ$7,0)),"")=0,"",IFERROR(INDEX('CFBG New Line Form'!$G$9:$EQ$105,MATCH(B36,'CFBG New Line Form'!$B$9:$B$105,0),MATCH(VLOOKUP($CF$11,MAPPING!$H$3:$J$131,3,0),'CFBG New Line Form'!$G$7:$EQ$7,0)),""))</f>
        <v/>
      </c>
      <c r="CG36" s="84" t="str">
        <f>IF(IFERROR(INDEX('CFBG New Line Form'!$G$9:$EQ$105,MATCH(B36,'CFBG New Line Form'!$B$9:$B$105,0),MATCH(VLOOKUP($CG$11,MAPPING!$H$3:$J$131,3,0),'CFBG New Line Form'!$G$7:$EQ$7,0)),"")=0,"",IFERROR(INDEX('CFBG New Line Form'!$G$9:$EQ$105,MATCH(B36,'CFBG New Line Form'!$B$9:$B$105,0),MATCH(VLOOKUP($CG$11,MAPPING!$H$3:$J$131,3,0),'CFBG New Line Form'!$G$7:$EQ$7,0)),""))</f>
        <v/>
      </c>
      <c r="CH36" s="84" t="str">
        <f>IF(IFERROR(INDEX('CFBG New Line Form'!$G$9:$EQ$105,MATCH(B36,'CFBG New Line Form'!$B$9:$B$105,0),MATCH(VLOOKUP($CH$11,MAPPING!$H$3:$J$131,3,0),'CFBG New Line Form'!$G$7:$EQ$7,0)),"")=0,"",IFERROR(INDEX('CFBG New Line Form'!$G$9:$EQ$105,MATCH(B36,'CFBG New Line Form'!$B$9:$B$105,0),MATCH(VLOOKUP($CH$11,MAPPING!$H$3:$J$131,3,0),'CFBG New Line Form'!$G$7:$EQ$7,0)),""))</f>
        <v/>
      </c>
      <c r="CI36" s="84" t="str">
        <f>IF(IFERROR(INDEX('CFBG New Line Form'!$G$9:$EQ$105,MATCH(B36,'CFBG New Line Form'!$B$9:$B$105,0),MATCH(VLOOKUP($CI$11,MAPPING!$H$3:$J$131,3,0),'CFBG New Line Form'!$G$7:$EQ$7,0)),"")=0,"",IFERROR(INDEX('CFBG New Line Form'!$G$9:$EQ$105,MATCH(B36,'CFBG New Line Form'!$B$9:$B$105,0),MATCH(VLOOKUP($CI$11,MAPPING!$H$3:$J$131,3,0),'CFBG New Line Form'!$G$7:$EQ$7,0)),""))</f>
        <v/>
      </c>
      <c r="CJ36" s="84" t="str">
        <f>IF(IFERROR(INDEX('CFBG New Line Form'!$G$9:$EQ$105,MATCH(B36,'CFBG New Line Form'!$B$9:$B$105,0),MATCH(VLOOKUP($CJ$11,MAPPING!$H$3:$J$131,3,0),'CFBG New Line Form'!$G$7:$EQ$7,0)),"")=0,"",IFERROR(INDEX('CFBG New Line Form'!$G$9:$EQ$105,MATCH(B36,'CFBG New Line Form'!$B$9:$B$105,0),MATCH(VLOOKUP($CJ$11,MAPPING!$H$3:$J$131,3,0),'CFBG New Line Form'!$G$7:$EQ$7,0)),""))</f>
        <v/>
      </c>
      <c r="CK36" s="84" t="str">
        <f>IF(IFERROR(INDEX('CFBG New Line Form'!$G$9:$EQ$105,MATCH(B36,'CFBG New Line Form'!$B$9:$B$105,0),MATCH(VLOOKUP($CK$11,MAPPING!$H$3:$J$131,3,0),'CFBG New Line Form'!$G$7:$EQ$7,0)),"")=0,"",IFERROR(INDEX('CFBG New Line Form'!$G$9:$EQ$105,MATCH(B36,'CFBG New Line Form'!$B$9:$B$105,0),MATCH(VLOOKUP($CK$11,MAPPING!$H$3:$J$131,3,0),'CFBG New Line Form'!$G$7:$EQ$7,0)),""))</f>
        <v/>
      </c>
      <c r="CL36" s="84" t="str">
        <f>IF(IFERROR(INDEX('CFBG New Line Form'!$G$9:$EQ$105,MATCH(B36,'CFBG New Line Form'!$B$9:$B$105,0),MATCH(VLOOKUP($CL$11,MAPPING!$H$3:$J$131,3,0),'CFBG New Line Form'!$G$7:$EQ$7,0)),"")=0,"",IFERROR(INDEX('CFBG New Line Form'!$G$9:$EQ$105,MATCH(B36,'CFBG New Line Form'!$B$9:$B$105,0),MATCH(VLOOKUP($CL$11,MAPPING!$H$3:$J$131,3,0),'CFBG New Line Form'!$G$7:$EQ$7,0)),""))</f>
        <v/>
      </c>
      <c r="CM36" s="84" t="str">
        <f>IF(IFERROR(INDEX('CFBG New Line Form'!$G$9:$EQ$105,MATCH(B36,'CFBG New Line Form'!$B$9:$B$105,0),MATCH(VLOOKUP($CM$11,MAPPING!$H$3:$J$131,3,0),'CFBG New Line Form'!$G$7:$EQ$7,0)),"")=0,"",IFERROR(INDEX('CFBG New Line Form'!$G$9:$EQ$105,MATCH(B36,'CFBG New Line Form'!$B$9:$B$105,0),MATCH(VLOOKUP($CM$11,MAPPING!$H$3:$J$131,3,0),'CFBG New Line Form'!$G$7:$EQ$7,0)),""))</f>
        <v/>
      </c>
      <c r="CN36" s="84" t="str">
        <f>IF(IFERROR(INDEX('CFBG New Line Form'!$G$9:$EQ$105,MATCH(B36,'CFBG New Line Form'!$B$9:$B$105,0),MATCH(VLOOKUP($CN$11,MAPPING!$H$3:$J$131,3,0),'CFBG New Line Form'!$G$7:$EQ$7,0)),"")=0,"",IFERROR(INDEX('CFBG New Line Form'!$G$9:$EQ$105,MATCH(B36,'CFBG New Line Form'!$B$9:$B$105,0),MATCH(VLOOKUP($CN$11,MAPPING!$H$3:$J$131,3,0),'CFBG New Line Form'!$G$7:$EQ$7,0)),""))</f>
        <v/>
      </c>
      <c r="CO36" s="84" t="str">
        <f>IF(IFERROR(INDEX('CFBG New Line Form'!$G$9:$EQ$105,MATCH(B36,'CFBG New Line Form'!$B$9:$B$105,0),MATCH(VLOOKUP($CO$11,MAPPING!$H$3:$J$131,3,0),'CFBG New Line Form'!$G$7:$EQ$7,0)),"")=0,"",IFERROR(INDEX('CFBG New Line Form'!$G$9:$EQ$105,MATCH(B36,'CFBG New Line Form'!$B$9:$B$105,0),MATCH(VLOOKUP($CO$11,MAPPING!$H$3:$J$131,3,0),'CFBG New Line Form'!$G$7:$EQ$7,0)),""))</f>
        <v/>
      </c>
      <c r="CP36" s="84" t="str">
        <f>IF(IFERROR(INDEX('CFBG New Line Form'!$G$9:$EQ$105,MATCH(B36,'CFBG New Line Form'!$B$9:$B$105,0),MATCH(VLOOKUP($CP$11,MAPPING!$H$3:$J$131,3,0),'CFBG New Line Form'!$G$7:$EQ$7,0)),"")=0,"",IFERROR(INDEX('CFBG New Line Form'!$G$9:$EQ$105,MATCH(B36,'CFBG New Line Form'!$B$9:$B$105,0),MATCH(VLOOKUP($CP$11,MAPPING!$H$3:$J$131,3,0),'CFBG New Line Form'!$G$7:$EQ$7,0)),""))</f>
        <v/>
      </c>
      <c r="CQ36" s="84" t="str">
        <f>IF(IFERROR(INDEX('CFBG New Line Form'!$G$9:$EQ$105,MATCH(B36,'CFBG New Line Form'!$B$9:$B$105,0),MATCH(VLOOKUP($CQ$11,MAPPING!$H$3:$J$131,3,0),'CFBG New Line Form'!$G$7:$EQ$7,0)),"")=0,"",IFERROR(INDEX('CFBG New Line Form'!$G$9:$EQ$105,MATCH(B36,'CFBG New Line Form'!$B$9:$B$105,0),MATCH(VLOOKUP($CQ$11,MAPPING!$H$3:$J$131,3,0),'CFBG New Line Form'!$G$7:$EQ$7,0)),""))</f>
        <v/>
      </c>
      <c r="CR36" s="84"/>
      <c r="CS36" s="84"/>
      <c r="CT36" s="84"/>
    </row>
    <row r="37" spans="1:98" s="55" customFormat="1">
      <c r="A37" s="84" t="str">
        <f>IF(
IFERROR(INDEX('CFBG New Line Form'!$G$9:$EQ$105,MATCH(B37,'CFBG New Line Form'!$B$9:$B$105,0),MATCH(VLOOKUP($A$11,MAPPING!$H$3:$J$131,3,0),'CFBG New Line Form'!$G$7:$EQ$7,0)),"")=0,"", IFERROR(INDEX('CFBG New Line Form'!$G$9:$EQ$105,MATCH(B37,'CFBG New Line Form'!$B$9:$B$105,0),MATCH(VLOOKUP($A$11,MAPPING!$H$3:$J$131,3,0),'CFBG New Line Form'!$G$7:$EQ$7,0)),""))</f>
        <v/>
      </c>
      <c r="B37" s="84"/>
      <c r="C37" s="84" t="str">
        <f>IF(
IFERROR(INDEX('CFBG New Line Form'!$G$9:$EQ$105,MATCH(B37,'CFBG New Line Form'!$B$9:$B$105,0),MATCH(VLOOKUP($C$11,MAPPING!$H$3:$J$131,3,0),'CFBG New Line Form'!$G$7:$EQ$7,0)),"")=0,"", IFERROR(INDEX('CFBG New Line Form'!$G$9:$EQ$105,MATCH(B37,'CFBG New Line Form'!$B$9:$B$105,0),MATCH(VLOOKUP($C$11,MAPPING!$H$3:$J$131,3,0),'CFBG New Line Form'!$G$7:$EQ$7,0)),""))</f>
        <v/>
      </c>
      <c r="D37" s="84" t="str">
        <f>IF(
IFERROR(INDEX('CFBG New Line Form'!$G$9:$EQ$105,MATCH(B37,'CFBG New Line Form'!$B$9:$B$105,0),MATCH(VLOOKUP($D$11,MAPPING!$H$3:$J$131,3,0),'CFBG New Line Form'!$G$7:$EQ$7,0)),"")=0,"", IFERROR(INDEX('CFBG New Line Form'!$G$9:$EQ$105,MATCH(B37,'CFBG New Line Form'!$B$9:$B$105,0),MATCH(VLOOKUP($D$11,MAPPING!$H$3:$J$131,3,0),'CFBG New Line Form'!$G$7:$EQ$7,0)),""))</f>
        <v/>
      </c>
      <c r="E37" s="84" t="str">
        <f>IF(IFERROR(INDEX('CFBG New Line Form'!$G$9:$EQ$105,MATCH(B37,'CFBG New Line Form'!$B$9:$B$105,0),MATCH(VLOOKUP($E$11,MAPPING!$H$3:$J$131,3,0),'CFBG New Line Form'!$G$7:$EQ$7,0)),"")=0,"",IFERROR(INDEX('CFBG New Line Form'!$G$9:$EQ$105,MATCH(B37,'CFBG New Line Form'!$B$9:$B$105,0),MATCH(VLOOKUP($E$11,MAPPING!$H$3:$J$131,3,0),'CFBG New Line Form'!$G$7:$EQ$7,0)),""))</f>
        <v/>
      </c>
      <c r="F37" s="84" t="str">
        <f>IF(IFERROR(INDEX('CFBG New Line Form'!$G$9:$EQ$105,MATCH(B37,'CFBG New Line Form'!$B$9:$B$105,0),MATCH(VLOOKUP($F$11,MAPPING!$H$3:$J$131,3,0),'CFBG New Line Form'!$G$7:$EQ$7,0)),"")=0,"",IFERROR(INDEX('CFBG New Line Form'!$G$9:$EQ$105,MATCH(B37,'CFBG New Line Form'!$B$9:$B$105,0),MATCH(VLOOKUP($F$11,MAPPING!$H$3:$J$131,3,0),'CFBG New Line Form'!$G$7:$EQ$7,0)),""))</f>
        <v/>
      </c>
      <c r="G37" s="130" t="str">
        <f>IF(IFERROR(INDEX('CFBG New Line Form'!$G$9:$EQ$105,MATCH(B37,'CFBG New Line Form'!$B$9:$B$105,0),MATCH(VLOOKUP($G$11,MAPPING!$H$3:$J$131,3,0),'CFBG New Line Form'!$G$7:$EQ$7,0)),"")=0,"",IFERROR(INDEX('CFBG New Line Form'!$G$9:$EQ$105,MATCH(B37,'CFBG New Line Form'!$B$9:$B$105,0),MATCH(VLOOKUP($G$11,MAPPING!$H$3:$J$131,3,0),'CFBG New Line Form'!$G$7:$EQ$7,0)),""))</f>
        <v/>
      </c>
      <c r="H37" s="160" t="str">
        <f>IF(IFERROR(INDEX('CFBG New Line Form'!$G$9:$EQ$105,MATCH(B37,'CFBG New Line Form'!$B$9:$B$105,0),MATCH(VLOOKUP($H$11,MAPPING!$H$3:$J$131,3,0),'CFBG New Line Form'!$G$7:$EQ$7,0)),"")=0,"",IFERROR(INDEX('CFBG New Line Form'!$G$9:$EQ$105,MATCH(B37,'CFBG New Line Form'!$B$9:$B$105,0),MATCH(VLOOKUP($H$11,MAPPING!$H$3:$J$131,3,0),'CFBG New Line Form'!$G$7:$EQ$7,0)),""))</f>
        <v/>
      </c>
      <c r="I37" s="161" t="str">
        <f>IF(IFERROR(INDEX('CFBG New Line Form'!$G$9:$EQ$105,MATCH(B37,'CFBG New Line Form'!$B$9:$B$105,0),MATCH(VLOOKUP($I$11,MAPPING!$H$3:$J$131,3,0),'CFBG New Line Form'!$G$7:$EQ$7,0)),"")=0,"",IFERROR(INDEX('CFBG New Line Form'!$G$9:$EQ$105,MATCH(B37,'CFBG New Line Form'!$B$9:$B$105,0),MATCH(VLOOKUP($I$11,MAPPING!$H$3:$J$131,3,0),'CFBG New Line Form'!$G$7:$EQ$7,0)),""))</f>
        <v/>
      </c>
      <c r="J37" s="84" t="str">
        <f>IF(IFERROR(INDEX('CFBG New Line Form'!$G$9:$EQ$105,MATCH(B37,'CFBG New Line Form'!$B$9:$B$105,0),MATCH(VLOOKUP($J$11,MAPPING!$H$3:$J$131,3,0),'CFBG New Line Form'!$G$7:$EQ$7,0)),"")=0,"",IFERROR(INDEX('CFBG New Line Form'!$G$9:$EQ$105,MATCH(B37,'CFBG New Line Form'!$B$9:$B$105,0),MATCH(VLOOKUP($J$11,MAPPING!$H$3:$J$131,3,0),'CFBG New Line Form'!$G$7:$EQ$7,0)),""))</f>
        <v/>
      </c>
      <c r="K37" s="84" t="e">
        <v>#N/A</v>
      </c>
      <c r="L37" s="84" t="e">
        <v>#N/A</v>
      </c>
      <c r="M37" s="84" t="e">
        <v>#N/A</v>
      </c>
      <c r="N37" s="84" t="e">
        <v>#N/A</v>
      </c>
      <c r="O37" s="84" t="e">
        <v>#N/A</v>
      </c>
      <c r="P37" s="84" t="e">
        <v>#N/A</v>
      </c>
      <c r="Q37" s="84" t="e">
        <v>#N/A</v>
      </c>
      <c r="R37" s="162" t="str">
        <f>IF(IFERROR(INDEX('CFBG New Line Form'!$G$9:$EQ$105,MATCH(B37,'CFBG New Line Form'!$B$9:$B$105,0),MATCH(VLOOKUP($R$11,MAPPING!$H$3:$J$131,3,0),'CFBG New Line Form'!$G$7:$EQ$7,0)),"")=0,"",IFERROR(INDEX('CFBG New Line Form'!$G$9:$EQ$105,MATCH(B37,'CFBG New Line Form'!$B$9:$B$105,0),MATCH(VLOOKUP($R$11,MAPPING!$H$3:$J$131,3,0),'CFBG New Line Form'!$G$7:$EQ$7,0)),""))</f>
        <v/>
      </c>
      <c r="S37" s="84" t="str">
        <f>IF(IFERROR(INDEX('CFBG New Line Form'!$G$9:$EQ$105,MATCH(B37,'CFBG New Line Form'!$B$9:$B$105,0),MATCH(VLOOKUP($S$11,MAPPING!$H$3:$J$131,3,0),'CFBG New Line Form'!$G$7:$EQ$7,0)),"")=0,"",IFERROR(INDEX('CFBG New Line Form'!$G$9:$EQ$105,MATCH(B37,'CFBG New Line Form'!$B$9:$B$105,0),MATCH(VLOOKUP($S$11,MAPPING!$H$3:$J$131,3,0),'CFBG New Line Form'!$G$7:$EQ$7,0)),""))</f>
        <v/>
      </c>
      <c r="T37" s="84" t="e">
        <v>#N/A</v>
      </c>
      <c r="U37" s="84" t="e">
        <v>#N/A</v>
      </c>
      <c r="V37" s="84" t="e">
        <v>#N/A</v>
      </c>
      <c r="W37" s="84" t="e">
        <v>#N/A</v>
      </c>
      <c r="X37" s="84" t="e">
        <v>#N/A</v>
      </c>
      <c r="Y37" s="84" t="e">
        <v>#N/A</v>
      </c>
      <c r="Z37" s="84" t="e">
        <v>#N/A</v>
      </c>
      <c r="AA37" s="84" t="e">
        <v>#N/A</v>
      </c>
      <c r="AB37" s="84" t="e">
        <v>#N/A</v>
      </c>
      <c r="AC37" s="84" t="e">
        <v>#N/A</v>
      </c>
      <c r="AD37" s="84" t="e">
        <v>#N/A</v>
      </c>
      <c r="AE37" s="160" t="str">
        <f>IF(IFERROR(INDEX('CFBG New Line Form'!$G$9:$EQ$105,MATCH(B37,'CFBG New Line Form'!$B$9:$B$105,0),MATCH(VLOOKUP($AE$11,MAPPING!$H$3:$J$131,3,0),'CFBG New Line Form'!$G$7:$EQ$7,0)),"")=0,"",IFERROR(INDEX('CFBG New Line Form'!$G$9:$EQ$105,MATCH(B37,'CFBG New Line Form'!$B$9:$B$105,0),MATCH(VLOOKUP($AE$11,MAPPING!$H$3:$J$131,3,0),'CFBG New Line Form'!$G$7:$EQ$7,0)),""))</f>
        <v/>
      </c>
      <c r="AF37" s="84" t="e">
        <v>#N/A</v>
      </c>
      <c r="AG37" s="84" t="e">
        <v>#N/A</v>
      </c>
      <c r="AH37" s="84" t="str">
        <f>IF(IFERROR(INDEX('CFBG New Line Form'!$G$9:$EQ$105,MATCH(B37,'CFBG New Line Form'!$B$9:$B$105,0),MATCH(VLOOKUP($AH$11,MAPPING!$H$3:$J$131,3,0),'CFBG New Line Form'!$G$7:$EQ$7,0)),"")=0,"",IFERROR(INDEX('CFBG New Line Form'!$G$9:$EQ$105,MATCH(B37,'CFBG New Line Form'!$B$9:$B$105,0),MATCH(VLOOKUP($AH$11,MAPPING!$H$3:$J$131,3,0),'CFBG New Line Form'!$G$7:$EQ$7,0)),""))</f>
        <v/>
      </c>
      <c r="AI37" s="84" t="str">
        <f>IF(IFERROR(INDEX('CFBG New Line Form'!$G$9:$EQ$105,MATCH(B37,'CFBG New Line Form'!$B$9:$B$105,0),MATCH(VLOOKUP($AI$11,MAPPING!$H$3:$J$131,3,0),'CFBG New Line Form'!$G$7:$EQ$7,0)),"")=0,"",IFERROR(INDEX('CFBG New Line Form'!$G$9:$EQ$105,MATCH(B37,'CFBG New Line Form'!$B$9:$B$105,0),MATCH(VLOOKUP($AI$11,MAPPING!$H$3:$J$131,3,0),'CFBG New Line Form'!$G$7:$EQ$7,0)),""))</f>
        <v/>
      </c>
      <c r="AJ37" s="84" t="str">
        <f>IF(IFERROR(INDEX('CFBG New Line Form'!$G$9:$EQ$105,MATCH(B37,'CFBG New Line Form'!$B$9:$B$105,0),MATCH(VLOOKUP($AJ$11,MAPPING!$H$3:$J$131,3,0),'CFBG New Line Form'!$G$7:$EQ$7,0)),"")=0,"",IFERROR(INDEX('CFBG New Line Form'!$G$9:$EQ$105,MATCH(B37,'CFBG New Line Form'!$B$9:$B$105,0),MATCH(VLOOKUP($AJ$11,MAPPING!$H$3:$J$131,3,0),'CFBG New Line Form'!$G$7:$EQ$7,0)),""))</f>
        <v/>
      </c>
      <c r="AK37" s="84" t="str">
        <f>IF(IFERROR(INDEX('CFBG New Line Form'!$G$9:$EQ$105,MATCH(B37,'CFBG New Line Form'!$B$9:$B$105,0),MATCH(VLOOKUP($AK$11,MAPPING!$H$3:$J$131,3,0),'CFBG New Line Form'!$G$7:$EQ$7,0)),"")=0,"",IFERROR(INDEX('CFBG New Line Form'!$G$9:$EQ$105,MATCH(B37,'CFBG New Line Form'!$B$9:$B$105,0),MATCH(VLOOKUP($AK$11,MAPPING!$H$3:$J$131,3,0),'CFBG New Line Form'!$G$7:$EQ$7,0)),""))</f>
        <v/>
      </c>
      <c r="AL37" s="84" t="str">
        <f>IF(IFERROR(INDEX('CFBG New Line Form'!$G$9:$EQ$105,MATCH(B37,'CFBG New Line Form'!$B$9:$B$105,0),MATCH(VLOOKUP($AL$11,MAPPING!$H$3:$J$131,3,0),'CFBG New Line Form'!$G$7:$EQ$7,0)),"")=0,"",IFERROR(INDEX('CFBG New Line Form'!$G$9:$EQ$105,MATCH(B37,'CFBG New Line Form'!$B$9:$B$105,0),MATCH(VLOOKUP($AL$11,MAPPING!$H$3:$J$131,3,0),'CFBG New Line Form'!$G$7:$EQ$7,0)),""))</f>
        <v/>
      </c>
      <c r="AM37" s="84" t="str">
        <f>IF(IFERROR(INDEX('CFBG New Line Form'!$G$9:$EQ$105,MATCH(B37,'CFBG New Line Form'!$B$9:$B$105,0),MATCH(VLOOKUP($AM$11,MAPPING!$H$3:$J$131,3,0),'CFBG New Line Form'!$G$7:$EQ$7,0)),"")=0,"",IFERROR(INDEX('CFBG New Line Form'!$G$9:$EQ$105,MATCH(B37,'CFBG New Line Form'!$B$9:$B$105,0),MATCH(VLOOKUP($AM$11,MAPPING!$H$3:$J$131,3,0),'CFBG New Line Form'!$G$7:$EQ$7,0)),""))</f>
        <v/>
      </c>
      <c r="AN37" s="84" t="str">
        <f>IF(IFERROR(INDEX('CFBG New Line Form'!$G$9:$EQ$105,MATCH(B37,'CFBG New Line Form'!$B$9:$B$105,0),MATCH(VLOOKUP($AN$11,MAPPING!$H$3:$J$131,3,0),'CFBG New Line Form'!$G$7:$EQ$7,0)),"")=0,"",IFERROR(INDEX('CFBG New Line Form'!$G$9:$EQ$105,MATCH(B37,'CFBG New Line Form'!$B$9:$B$105,0),MATCH(VLOOKUP($AN$11,MAPPING!$H$3:$J$131,3,0),'CFBG New Line Form'!$G$7:$EQ$7,0)),""))</f>
        <v/>
      </c>
      <c r="AO37" s="84" t="str">
        <f>IF(IFERROR(INDEX('CFBG New Line Form'!$G$9:$EQ$105,MATCH(B37,'CFBG New Line Form'!$B$9:$B$105,0),MATCH(VLOOKUP($AO$11,MAPPING!$H$3:$J$131,3,0),'CFBG New Line Form'!$G$7:$EQ$7,0)),"")=0,"",IFERROR(INDEX('CFBG New Line Form'!$G$9:$EQ$105,MATCH(B37,'CFBG New Line Form'!$B$9:$B$105,0),MATCH(VLOOKUP($AO$11,MAPPING!$H$3:$J$131,3,0),'CFBG New Line Form'!$G$7:$EQ$7,0)),""))</f>
        <v/>
      </c>
      <c r="AP37" s="84" t="str">
        <f>IF(IFERROR(INDEX('CFBG New Line Form'!$G$9:$EQ$105,MATCH(B37,'CFBG New Line Form'!$B$9:$B$105,0),MATCH(VLOOKUP($AP$11,MAPPING!$H$3:$J$131,3,0),'CFBG New Line Form'!$G$7:$EQ$7,0)),"")=0,"",IFERROR(INDEX('CFBG New Line Form'!$G$9:$EQ$105,MATCH(B37,'CFBG New Line Form'!$B$9:$B$105,0),MATCH(VLOOKUP($AP$11,MAPPING!$H$3:$J$131,3,0),'CFBG New Line Form'!$G$7:$EQ$7,0)),""))</f>
        <v/>
      </c>
      <c r="AQ37" s="84" t="str">
        <f>IF(IFERROR(INDEX('CFBG New Line Form'!$G$9:$EQ$105,MATCH(B37,'CFBG New Line Form'!$B$9:$B$105,0),MATCH(VLOOKUP($AQ$11,MAPPING!$H$3:$J$131,3,0),'CFBG New Line Form'!$G$7:$EQ$7,0)),"")=0,"",IFERROR(INDEX('CFBG New Line Form'!$G$9:$EQ$105,MATCH(B37,'CFBG New Line Form'!$B$9:$B$105,0),MATCH(VLOOKUP($AQ$11,MAPPING!$H$3:$J$131,3,0),'CFBG New Line Form'!$G$7:$EQ$7,0)),""))</f>
        <v/>
      </c>
      <c r="AR37" s="84" t="str">
        <f>IF(IFERROR(INDEX('CFBG New Line Form'!$G$9:$EQ$105,MATCH(B37,'CFBG New Line Form'!$B$9:$B$105,0),MATCH(VLOOKUP($AR$11,MAPPING!$H$3:$J$131,3,0),'CFBG New Line Form'!$G$7:$EQ$7,0)),"")=0,"",IFERROR(INDEX('CFBG New Line Form'!$G$9:$EQ$105,MATCH(B37,'CFBG New Line Form'!$B$9:$B$105,0),MATCH(VLOOKUP($AR$11,MAPPING!$H$3:$J$131,3,0),'CFBG New Line Form'!$G$7:$EQ$7,0)),""))</f>
        <v/>
      </c>
      <c r="AS37" s="84" t="str">
        <f>IF(IFERROR(INDEX('CFBG New Line Form'!$G$9:$EQ$105,MATCH(B37,'CFBG New Line Form'!$B$9:$B$105,0),MATCH(VLOOKUP($AS$11,MAPPING!$H$3:$J$131,3,0),'CFBG New Line Form'!$G$7:$EQ$7,0)),"")=0,"",IFERROR(INDEX('CFBG New Line Form'!$G$9:$EQ$105,MATCH(B37,'CFBG New Line Form'!$B$9:$B$105,0),MATCH(VLOOKUP($AS$11,MAPPING!$H$3:$J$131,3,0),'CFBG New Line Form'!$G$7:$EQ$7,0)),""))</f>
        <v/>
      </c>
      <c r="AT37" s="84" t="str">
        <f>IF(IFERROR(INDEX('CFBG New Line Form'!$G$9:$EQ$105,MATCH(B37,'CFBG New Line Form'!$B$9:$B$105,0),MATCH(VLOOKUP($AT$11,MAPPING!$H$3:$J$131,3,0),'CFBG New Line Form'!$G$7:$EQ$7,0)),"")=0,"",IFERROR(INDEX('CFBG New Line Form'!$G$9:$EQ$105,MATCH(B37,'CFBG New Line Form'!$B$9:$B$105,0),MATCH(VLOOKUP($AT$11,MAPPING!$H$3:$J$131,3,0),'CFBG New Line Form'!$G$7:$EQ$7,0)),""))</f>
        <v/>
      </c>
      <c r="AU37" s="84" t="str">
        <f>IF(IFERROR(INDEX('CFBG New Line Form'!$G$9:$EQ$105,MATCH(B37,'CFBG New Line Form'!$B$9:$B$105,0),MATCH(VLOOKUP($AU$11,MAPPING!$H$3:$J$131,3,0),'CFBG New Line Form'!$G$7:$EQ$7,0)),"")=0,"",IFERROR(INDEX('CFBG New Line Form'!$G$9:$EQ$105,MATCH(B37,'CFBG New Line Form'!$B$9:$B$105,0),MATCH(VLOOKUP($AU$11,MAPPING!$H$3:$J$131,3,0),'CFBG New Line Form'!$G$7:$EQ$7,0)),""))</f>
        <v/>
      </c>
      <c r="AV37" s="84" t="str">
        <f>IF(IFERROR(INDEX('CFBG New Line Form'!$G$9:$EQ$105,MATCH(B37,'CFBG New Line Form'!$B$9:$B$105,0),MATCH(VLOOKUP($AV$11,MAPPING!$H$3:$J$131,3,0),'CFBG New Line Form'!$G$7:$EQ$7,0)),"")=0,"",IFERROR(INDEX('CFBG New Line Form'!$G$9:$EQ$105,MATCH(B37,'CFBG New Line Form'!$B$9:$B$105,0),MATCH(VLOOKUP($AV$11,MAPPING!$H$3:$J$131,3,0),'CFBG New Line Form'!$G$7:$EQ$7,0)),""))</f>
        <v/>
      </c>
      <c r="AW37" s="84" t="str">
        <f>IF(IFERROR(INDEX('CFBG New Line Form'!$G$9:$EQ$105,MATCH(B37,'CFBG New Line Form'!$B$9:$B$105,0),MATCH(VLOOKUP($AW$11,MAPPING!$H$3:$J$131,3,0),'CFBG New Line Form'!$G$7:$EQ$7,0)),"")=0,"",IFERROR(INDEX('CFBG New Line Form'!$G$9:$EQ$105,MATCH(B37,'CFBG New Line Form'!$B$9:$B$105,0),MATCH(VLOOKUP($AW$11,MAPPING!$H$3:$J$131,3,0),'CFBG New Line Form'!$G$7:$EQ$7,0)),""))</f>
        <v/>
      </c>
      <c r="AX37" s="84" t="str">
        <f>IF(IFERROR(INDEX('CFBG New Line Form'!$G$9:$EQ$105,MATCH(B37,'CFBG New Line Form'!$B$9:$B$105,0),MATCH(VLOOKUP($AX$11,MAPPING!$H$3:$J$131,3,0),'CFBG New Line Form'!$G$7:$EQ$7,0)),"")=0,"",IFERROR(INDEX('CFBG New Line Form'!$G$9:$EQ$105,MATCH(B37,'CFBG New Line Form'!$B$9:$B$105,0),MATCH(VLOOKUP($AX$11,MAPPING!$H$3:$J$131,3,0),'CFBG New Line Form'!$G$7:$EQ$7,0)),""))</f>
        <v/>
      </c>
      <c r="AY37" s="84" t="str">
        <f>IF(IFERROR(INDEX('CFBG New Line Form'!$G$9:$EQ$105,MATCH(B37,'CFBG New Line Form'!$B$9:$B$105,0),MATCH(VLOOKUP($AY$11,MAPPING!$H$3:$J$131,3,0),'CFBG New Line Form'!$G$7:$EQ$7,0)),"")=0,"",IFERROR(INDEX('CFBG New Line Form'!$G$9:$EQ$105,MATCH(B37,'CFBG New Line Form'!$B$9:$B$105,0),MATCH(VLOOKUP($AY$11,MAPPING!$H$3:$J$131,3,0),'CFBG New Line Form'!$G$7:$EQ$7,0)),""))</f>
        <v/>
      </c>
      <c r="AZ37" s="84" t="str">
        <f>IF(IFERROR(INDEX('CFBG New Line Form'!$G$9:$EQ$105,MATCH(B37,'CFBG New Line Form'!$B$9:$B$105,0),MATCH(VLOOKUP($AZ$11,MAPPING!$H$3:$J$131,3,0),'CFBG New Line Form'!$G$7:$EQ$7,0)),"")=0,"",IFERROR(INDEX('CFBG New Line Form'!$G$9:$EQ$105,MATCH(B37,'CFBG New Line Form'!$B$9:$B$105,0),MATCH(VLOOKUP($AZ$11,MAPPING!$H$3:$J$131,3,0),'CFBG New Line Form'!$G$7:$EQ$7,0)),""))</f>
        <v/>
      </c>
      <c r="BA37" s="84" t="str">
        <f>IF(IFERROR(INDEX('CFBG New Line Form'!$G$9:$EQ$105,MATCH(B37,'CFBG New Line Form'!$B$9:$B$105,0),MATCH(VLOOKUP($BA$11,MAPPING!$H$3:$J$131,3,0),'CFBG New Line Form'!$G$7:$EQ$7,0)),"")=0,"",IFERROR(INDEX('CFBG New Line Form'!$G$9:$EQ$105,MATCH(B37,'CFBG New Line Form'!$B$9:$B$105,0),MATCH(VLOOKUP($BA$11,MAPPING!$H$3:$J$131,3,0),'CFBG New Line Form'!$G$7:$EQ$7,0)),""))</f>
        <v/>
      </c>
      <c r="BB37" s="84" t="str">
        <f>IF(IFERROR(INDEX('CFBG New Line Form'!$G$9:$EQ$105,MATCH(B37,'CFBG New Line Form'!$B$9:$B$105,0),MATCH(VLOOKUP($BB$11,MAPPING!$H$3:$J$131,3,0),'CFBG New Line Form'!$G$7:$EQ$7,0)),"")=0,"",IFERROR(INDEX('CFBG New Line Form'!$G$9:$EQ$105,MATCH(B37,'CFBG New Line Form'!$B$9:$B$105,0),MATCH(VLOOKUP($BB$11,MAPPING!$H$3:$J$131,3,0),'CFBG New Line Form'!$G$7:$EQ$7,0)),""))</f>
        <v/>
      </c>
      <c r="BC37" s="84" t="str">
        <f>IF(IFERROR(INDEX('CFBG New Line Form'!$G$9:$EQ$105,MATCH(B37,'CFBG New Line Form'!$B$9:$B$105,0),MATCH(VLOOKUP($BC$11,MAPPING!$H$3:$J$131,3,0),'CFBG New Line Form'!$G$7:$EQ$7,0)),"")=0,"",IFERROR(INDEX('CFBG New Line Form'!$G$9:$EQ$105,MATCH(B37,'CFBG New Line Form'!$B$9:$B$105,0),MATCH(VLOOKUP($BC$11,MAPPING!$H$3:$J$131,3,0),'CFBG New Line Form'!$G$7:$EQ$7,0)),""))</f>
        <v/>
      </c>
      <c r="BD37" s="84" t="str">
        <f>IF(IFERROR(INDEX('CFBG New Line Form'!$G$9:$EQ$105,MATCH(B37,'CFBG New Line Form'!$B$9:$B$105,0),MATCH(VLOOKUP($BD$11,MAPPING!$H$3:$J$131,3,0),'CFBG New Line Form'!$G$7:$EQ$7,0)),"")=0,"",IFERROR(INDEX('CFBG New Line Form'!$G$9:$EQ$105,MATCH(B37,'CFBG New Line Form'!$B$9:$B$105,0),MATCH(VLOOKUP($BD$11,MAPPING!$H$3:$J$131,3,0),'CFBG New Line Form'!$G$7:$EQ$7,0)),""))</f>
        <v/>
      </c>
      <c r="BE37" s="84" t="str">
        <f>IF(IFERROR(INDEX('CFBG New Line Form'!$G$9:$EQ$105,MATCH(B37,'CFBG New Line Form'!$B$9:$B$105,0),MATCH(VLOOKUP($BE$11,MAPPING!$H$3:$J$131,3,0),'CFBG New Line Form'!$G$7:$EQ$7,0)),"")=0,"",IFERROR(INDEX('CFBG New Line Form'!$G$9:$EQ$105,MATCH(B37,'CFBG New Line Form'!$B$9:$B$105,0),MATCH(VLOOKUP($BE$11,MAPPING!$H$3:$J$131,3,0),'CFBG New Line Form'!$G$7:$EQ$7,0)),""))</f>
        <v/>
      </c>
      <c r="BF37" s="84" t="str">
        <f>IF(IFERROR(INDEX('CFBG New Line Form'!$G$9:$EQ$105,MATCH(B37,'CFBG New Line Form'!$B$9:$B$105,0),MATCH(VLOOKUP($BE$11,MAPPING!$H$3:$J$131,3,0),'CFBG New Line Form'!$G$7:$EQ$7,0)),"")=0,"",IFERROR(INDEX('CFBG New Line Form'!$G$9:$EQ$105,MATCH(B37,'CFBG New Line Form'!$B$9:$B$105,0),MATCH(VLOOKUP($BE$11,MAPPING!$H$3:$J$131,3,0),'CFBG New Line Form'!$G$7:$EQ$7,0)),""))</f>
        <v/>
      </c>
      <c r="BG37" s="84" t="str">
        <f>IF(IFERROR(INDEX('CFBG New Line Form'!$G$9:$EQ$105,MATCH(B37,'CFBG New Line Form'!$B$9:$B$105,0),MATCH(VLOOKUP($BG$11,MAPPING!$H$3:$J$131,3,0),'CFBG New Line Form'!$G$7:$EQ$7,0)),"")=0,"",IFERROR(INDEX('CFBG New Line Form'!$G$9:$EQ$105,MATCH(B37,'CFBG New Line Form'!$B$9:$B$105,0),MATCH(VLOOKUP($BG$11,MAPPING!$H$3:$J$131,3,0),'CFBG New Line Form'!$G$7:$EQ$7,0)),""))</f>
        <v/>
      </c>
      <c r="BH37" s="84" t="str">
        <f>IF(IFERROR(INDEX('CFBG New Line Form'!$G$9:$EQ$105,MATCH(B37,'CFBG New Line Form'!$B$9:$B$105,0),MATCH(VLOOKUP($BH$11,MAPPING!$H$3:$J$131,3,0),'CFBG New Line Form'!$G$7:$EQ$7,0)),"")=0,"",IFERROR(INDEX('CFBG New Line Form'!$G$9:$EQ$105,MATCH(B37,'CFBG New Line Form'!$B$9:$B$105,0),MATCH(VLOOKUP($BH$11,MAPPING!$H$3:$J$131,3,0),'CFBG New Line Form'!$G$7:$EQ$7,0)),""))</f>
        <v/>
      </c>
      <c r="BI37" s="84" t="str">
        <f>IF(IFERROR(INDEX('CFBG New Line Form'!$G$9:$EQ$105,MATCH(B37,'CFBG New Line Form'!$B$9:$B$105,0),MATCH(VLOOKUP($BI$11,MAPPING!$H$3:$J$131,3,0),'CFBG New Line Form'!$G$7:$EQ$7,0)),"")=0,"",IFERROR(INDEX('CFBG New Line Form'!$G$9:$EQ$105,MATCH(B37,'CFBG New Line Form'!$B$9:$B$105,0),MATCH(VLOOKUP($BI$11,MAPPING!$H$3:$J$131,3,0),'CFBG New Line Form'!$G$7:$EQ$7,0)),""))</f>
        <v/>
      </c>
      <c r="BJ37" s="84" t="str">
        <f>IF(IFERROR(INDEX('CFBG New Line Form'!$G$9:$EQ$105,MATCH(B37,'CFBG New Line Form'!$B$9:$B$105,0),MATCH(VLOOKUP($BJ$11,MAPPING!$H$3:$J$131,3,0),'CFBG New Line Form'!$G$7:$EQ$7,0)),"")=0,"",IFERROR(INDEX('CFBG New Line Form'!$G$9:$EQ$105,MATCH(B37,'CFBG New Line Form'!$B$9:$B$105,0),MATCH(VLOOKUP($BJ$11,MAPPING!$H$3:$J$131,3,0),'CFBG New Line Form'!$G$7:$EQ$7,0)),""))</f>
        <v/>
      </c>
      <c r="BK37" s="84" t="str">
        <f>IF(IFERROR(INDEX('CFBG New Line Form'!$G$9:$EQ$105,MATCH(B37,'CFBG New Line Form'!$B$9:$B$105,0),MATCH(VLOOKUP($BK$11,MAPPING!$H$3:$J$131,3,0),'CFBG New Line Form'!$G$7:$EQ$7,0)),"")=0,"",IFERROR(INDEX('CFBG New Line Form'!$G$9:$EQ$105,MATCH(B37,'CFBG New Line Form'!$B$9:$B$105,0),MATCH(VLOOKUP($BK$11,MAPPING!$H$3:$J$131,3,0),'CFBG New Line Form'!$G$7:$EQ$7,0)),""))</f>
        <v/>
      </c>
      <c r="BL37" s="84" t="str">
        <f>IF(IFERROR(INDEX('CFBG New Line Form'!$G$9:$EQ$105,MATCH(B37,'CFBG New Line Form'!$B$9:$B$105,0),MATCH(VLOOKUP($BL$11,MAPPING!$H$3:$J$131,3,0),'CFBG New Line Form'!$G$7:$EQ$7,0)),"")=0,"",IFERROR(INDEX('CFBG New Line Form'!$G$9:$EQ$105,MATCH(B37,'CFBG New Line Form'!$B$9:$B$105,0),MATCH(VLOOKUP($BL$11,MAPPING!$H$3:$J$131,3,0),'CFBG New Line Form'!$G$7:$EQ$7,0)),""))</f>
        <v/>
      </c>
      <c r="BM37" s="84" t="str">
        <f>IF(IFERROR(INDEX('CFBG New Line Form'!$G$9:$EQ$105,MATCH(B37,'CFBG New Line Form'!$B$9:$B$105,0),MATCH(VLOOKUP($BM$11,MAPPING!$H$3:$J$131,3,0),'CFBG New Line Form'!$G$7:$EQ$7,0)),"")=0,"",IFERROR(INDEX('CFBG New Line Form'!$G$9:$EQ$105,MATCH(B37,'CFBG New Line Form'!$B$9:$B$105,0),MATCH(VLOOKUP($BM$11,MAPPING!$H$3:$J$131,3,0),'CFBG New Line Form'!$G$7:$EQ$7,0)),""))</f>
        <v/>
      </c>
      <c r="BN37" s="84" t="str">
        <f>IF(IFERROR(INDEX('CFBG New Line Form'!$G$9:$EQ$105,MATCH(B37,'CFBG New Line Form'!$B$9:$B$105,0),MATCH(VLOOKUP($BN$11,MAPPING!$H$3:$J$131,3,0),'CFBG New Line Form'!$G$7:$EQ$7,0)),"")=0,"",IFERROR(INDEX('CFBG New Line Form'!$G$9:$EQ$105,MATCH(B37,'CFBG New Line Form'!$B$9:$B$105,0),MATCH(VLOOKUP($BN$11,MAPPING!$H$3:$J$131,3,0),'CFBG New Line Form'!$G$7:$EQ$7,0)),""))</f>
        <v/>
      </c>
      <c r="BO37" s="84" t="str">
        <f>IF(IFERROR(INDEX('CFBG New Line Form'!$G$9:$EQ$105,MATCH(B37,'CFBG New Line Form'!$B$9:$B$105,0),MATCH(VLOOKUP($BO$11,MAPPING!$H$3:$J$131,3,0),'CFBG New Line Form'!$G$7:$EQ$7,0)),"")=0,"",IFERROR(INDEX('CFBG New Line Form'!$G$9:$EQ$105,MATCH(B37,'CFBG New Line Form'!$B$9:$B$105,0),MATCH(VLOOKUP($BO$11,MAPPING!$H$3:$J$131,3,0),'CFBG New Line Form'!$G$7:$EQ$7,0)),""))</f>
        <v/>
      </c>
      <c r="BP37" s="84" t="str">
        <f>IF(IFERROR(INDEX('CFBG New Line Form'!$G$9:$EQ$105,MATCH(B37,'CFBG New Line Form'!$B$9:$B$105,0),MATCH(VLOOKUP($BP$11,MAPPING!$H$3:$J$131,3,0),'CFBG New Line Form'!$G$7:$EQ$7,0)),"")=0,"",IFERROR(INDEX('CFBG New Line Form'!$G$9:$EQ$105,MATCH(B37,'CFBG New Line Form'!$B$9:$B$105,0),MATCH(VLOOKUP($BP$11,MAPPING!$H$3:$J$131,3,0),'CFBG New Line Form'!$G$7:$EQ$7,0)),""))</f>
        <v/>
      </c>
      <c r="BQ37" s="84" t="str">
        <f>IF(IFERROR(INDEX('CFBG New Line Form'!$G$9:$EQ$105,MATCH(B37,'CFBG New Line Form'!$B$9:$B$105,0),MATCH(VLOOKUP($BQ$11,MAPPING!$H$3:$J$131,3,0),'CFBG New Line Form'!$G$7:$EQ$7,0)),"")=0,"",IFERROR(INDEX('CFBG New Line Form'!$G$9:$EQ$105,MATCH(B37,'CFBG New Line Form'!$B$9:$B$105,0),MATCH(VLOOKUP($BQ$11,MAPPING!$H$3:$J$131,3,0),'CFBG New Line Form'!$G$7:$EQ$7,0)),""))</f>
        <v/>
      </c>
      <c r="BR37" s="84" t="str">
        <f>IF(IFERROR(INDEX('CFBG New Line Form'!$G$9:$EQ$105,MATCH(B37,'CFBG New Line Form'!$B$9:$B$105,0),MATCH(VLOOKUP($BR$11,MAPPING!$H$3:$J$131,3,0),'CFBG New Line Form'!$G$7:$EQ$7,0)),"")=0,"",IFERROR(INDEX('CFBG New Line Form'!$G$9:$EQ$105,MATCH(B37,'CFBG New Line Form'!$B$9:$B$105,0),MATCH(VLOOKUP($BR$11,MAPPING!$H$3:$J$131,3,0),'CFBG New Line Form'!$G$7:$EQ$7,0)),""))</f>
        <v/>
      </c>
      <c r="BS37" s="84" t="str">
        <f>IF(IFERROR(INDEX('CFBG New Line Form'!$G$9:$EQ$105,MATCH(B37,'CFBG New Line Form'!$B$9:$B$105,0),MATCH(VLOOKUP($BS$11,MAPPING!$H$3:$J$131,3,0),'CFBG New Line Form'!$G$7:$EQ$7,0)),"")=0,"",IFERROR(INDEX('CFBG New Line Form'!$G$9:$EQ$105,MATCH(B37,'CFBG New Line Form'!$B$9:$B$105,0),MATCH(VLOOKUP($BS$11,MAPPING!$H$3:$J$131,3,0),'CFBG New Line Form'!$G$7:$EQ$7,0)),""))</f>
        <v/>
      </c>
      <c r="BT37" s="84" t="str">
        <f>IF(IFERROR(INDEX('CFBG New Line Form'!$G$9:$EQ$105,MATCH(B37,'CFBG New Line Form'!$B$9:$B$105,0),MATCH(VLOOKUP($BT$11,MAPPING!$H$3:$J$131,3,0),'CFBG New Line Form'!$G$7:$EQ$7,0)),"")=0,"",IFERROR(INDEX('CFBG New Line Form'!$G$9:$EQ$105,MATCH(B37,'CFBG New Line Form'!$B$9:$B$105,0),MATCH(VLOOKUP($BT$11,MAPPING!$H$3:$J$131,3,0),'CFBG New Line Form'!$G$7:$EQ$7,0)),""))</f>
        <v/>
      </c>
      <c r="BU37" s="84" t="str">
        <f>IF(IFERROR(INDEX('CFBG New Line Form'!$G$9:$EQ$105,MATCH(B37,'CFBG New Line Form'!$B$9:$B$105,0),MATCH(VLOOKUP($BU$11,MAPPING!$H$3:$J$131,3,0),'CFBG New Line Form'!$G$7:$EQ$7,0)),"")=0,"",IFERROR(INDEX('CFBG New Line Form'!$G$9:$EQ$105,MATCH(B37,'CFBG New Line Form'!$B$9:$B$105,0),MATCH(VLOOKUP($BU$11,MAPPING!$H$3:$J$131,3,0),'CFBG New Line Form'!$G$7:$EQ$7,0)),""))</f>
        <v/>
      </c>
      <c r="BV37" s="84" t="str">
        <f>IF(IFERROR(INDEX('CFBG New Line Form'!$G$9:$EQ$105,MATCH(B37,'CFBG New Line Form'!$B$9:$B$105,0),MATCH(VLOOKUP($BV$11,MAPPING!$H$3:$J$131,3,0),'CFBG New Line Form'!$G$7:$EQ$7,0)),"")=0,"",IFERROR(INDEX('CFBG New Line Form'!$G$9:$EQ$105,MATCH(B37,'CFBG New Line Form'!$B$9:$B$105,0),MATCH(VLOOKUP($BV$11,MAPPING!$H$3:$J$131,3,0),'CFBG New Line Form'!$G$7:$EQ$7,0)),""))</f>
        <v/>
      </c>
      <c r="BW37" s="84" t="str">
        <f>IF(IFERROR(INDEX('CFBG New Line Form'!$G$9:$EQ$105,MATCH(B37,'CFBG New Line Form'!$B$9:$B$105,0),MATCH(VLOOKUP($BW$11,MAPPING!$H$3:$J$131,3,0),'CFBG New Line Form'!$G$7:$EQ$7,0)),"")=0,"",IFERROR(INDEX('CFBG New Line Form'!$G$9:$EQ$105,MATCH(B37,'CFBG New Line Form'!$B$9:$B$105,0),MATCH(VLOOKUP($BW$11,MAPPING!$H$3:$J$131,3,0),'CFBG New Line Form'!$G$7:$EQ$7,0)),""))</f>
        <v/>
      </c>
      <c r="BX37" s="84" t="str">
        <f>IF(IFERROR(INDEX('CFBG New Line Form'!$G$9:$EQ$105,MATCH(B37,'CFBG New Line Form'!$B$9:$B$105,0),MATCH(VLOOKUP($BX$11,MAPPING!$H$3:$J$131,3,0),'CFBG New Line Form'!$G$7:$EQ$7,0)),"")=0,"",IFERROR(INDEX('CFBG New Line Form'!$G$9:$EQ$105,MATCH(B37,'CFBG New Line Form'!$B$9:$B$105,0),MATCH(VLOOKUP($BX$11,MAPPING!$H$3:$J$131,3,0),'CFBG New Line Form'!$G$7:$EQ$7,0)),""))</f>
        <v/>
      </c>
      <c r="BY37" s="84" t="str">
        <f>IF(IFERROR(INDEX('CFBG New Line Form'!$G$9:$EQ$105,MATCH(B37,'CFBG New Line Form'!$B$9:$B$105,0),MATCH(VLOOKUP($BY$11,MAPPING!$H$3:$J$131,3,0),'CFBG New Line Form'!$G$7:$EQ$7,0)),"")=0,"",IFERROR(INDEX('CFBG New Line Form'!$G$9:$EQ$105,MATCH(B37,'CFBG New Line Form'!$B$9:$B$105,0),MATCH(VLOOKUP($BY$11,MAPPING!$H$3:$J$131,3,0),'CFBG New Line Form'!$G$7:$EQ$7,0)),""))</f>
        <v/>
      </c>
      <c r="BZ37" s="84" t="str">
        <f>IF(IFERROR(INDEX('CFBG New Line Form'!$G$9:$EQ$105,MATCH(B37,'CFBG New Line Form'!$B$9:$B$105,0),MATCH(VLOOKUP($BZ$11,MAPPING!$H$3:$J$131,3,0),'CFBG New Line Form'!$G$7:$EQ$7,0)),"")=0,"",IFERROR(INDEX('CFBG New Line Form'!$G$9:$EQ$105,MATCH(B37,'CFBG New Line Form'!$B$9:$B$105,0),MATCH(VLOOKUP($BZ$11,MAPPING!$H$3:$J$131,3,0),'CFBG New Line Form'!$G$7:$EQ$7,0)),""))</f>
        <v/>
      </c>
      <c r="CA37" s="84" t="str">
        <f>IF(IFERROR(INDEX('CFBG New Line Form'!$G$9:$EQ$105,MATCH(B37,'CFBG New Line Form'!$B$9:$B$105,0),MATCH(VLOOKUP($CA$11,MAPPING!$H$3:$J$131,3,0),'CFBG New Line Form'!$G$7:$EQ$7,0)),"")=0,"",IFERROR(INDEX('CFBG New Line Form'!$G$9:$EQ$105,MATCH(B37,'CFBG New Line Form'!$B$9:$B$105,0),MATCH(VLOOKUP($CA$11,MAPPING!$H$3:$J$131,3,0),'CFBG New Line Form'!$G$7:$EQ$7,0)),""))</f>
        <v/>
      </c>
      <c r="CB37" s="84" t="str">
        <f>IF(IFERROR(INDEX('CFBG New Line Form'!$G$9:$EQ$105,MATCH(B37,'CFBG New Line Form'!$B$9:$B$105,0),MATCH(VLOOKUP($CB$11,MAPPING!$H$3:$J$131,3,0),'CFBG New Line Form'!$G$7:$EQ$7,0)),"")=0,"",IFERROR(INDEX('CFBG New Line Form'!$G$9:$EQ$105,MATCH(B37,'CFBG New Line Form'!$B$9:$B$105,0),MATCH(VLOOKUP($CB$11,MAPPING!$H$3:$J$131,3,0),'CFBG New Line Form'!$G$7:$EQ$7,0)),""))</f>
        <v/>
      </c>
      <c r="CC37" s="84" t="str">
        <f>IF(IFERROR(INDEX('CFBG New Line Form'!$G$9:$EQ$105,MATCH(B37,'CFBG New Line Form'!$B$9:$B$105,0),MATCH(VLOOKUP($CC$11,MAPPING!$H$3:$J$131,3,0),'CFBG New Line Form'!$G$7:$EQ$7,0)),"")=0,"",IFERROR(INDEX('CFBG New Line Form'!$G$9:$EQ$105,MATCH(B37,'CFBG New Line Form'!$B$9:$B$105,0),MATCH(VLOOKUP($CC$11,MAPPING!$H$3:$J$131,3,0),'CFBG New Line Form'!$G$7:$EQ$7,0)),""))</f>
        <v/>
      </c>
      <c r="CD37" s="84" t="str">
        <f>IF(IFERROR(INDEX('CFBG New Line Form'!$G$9:$EQ$105,MATCH(B37,'CFBG New Line Form'!$B$9:$B$105,0),MATCH(VLOOKUP($CD$11,MAPPING!$H$3:$J$131,3,0),'CFBG New Line Form'!$G$7:$EQ$7,0)),"")=0,"",IFERROR(INDEX('CFBG New Line Form'!$G$9:$EQ$105,MATCH(B37,'CFBG New Line Form'!$B$9:$B$105,0),MATCH(VLOOKUP($CD$11,MAPPING!$H$3:$J$131,3,0),'CFBG New Line Form'!$G$7:$EQ$7,0)),""))</f>
        <v/>
      </c>
      <c r="CE37" s="84" t="str">
        <f>IF(IFERROR(INDEX('CFBG New Line Form'!$G$9:$EQ$105,MATCH(B37,'CFBG New Line Form'!$B$9:$B$105,0),MATCH(VLOOKUP($CE$11,MAPPING!$H$3:$J$131,3,0),'CFBG New Line Form'!$G$7:$EQ$7,0)),"")=0,"",IFERROR(INDEX('CFBG New Line Form'!$G$9:$EQ$105,MATCH(B37,'CFBG New Line Form'!$B$9:$B$105,0),MATCH(VLOOKUP($CE$11,MAPPING!$H$3:$J$131,3,0),'CFBG New Line Form'!$G$7:$EQ$7,0)),""))</f>
        <v/>
      </c>
      <c r="CF37" s="84" t="str">
        <f>IF(IFERROR(INDEX('CFBG New Line Form'!$G$9:$EQ$105,MATCH(B37,'CFBG New Line Form'!$B$9:$B$105,0),MATCH(VLOOKUP($CF$11,MAPPING!$H$3:$J$131,3,0),'CFBG New Line Form'!$G$7:$EQ$7,0)),"")=0,"",IFERROR(INDEX('CFBG New Line Form'!$G$9:$EQ$105,MATCH(B37,'CFBG New Line Form'!$B$9:$B$105,0),MATCH(VLOOKUP($CF$11,MAPPING!$H$3:$J$131,3,0),'CFBG New Line Form'!$G$7:$EQ$7,0)),""))</f>
        <v/>
      </c>
      <c r="CG37" s="84" t="str">
        <f>IF(IFERROR(INDEX('CFBG New Line Form'!$G$9:$EQ$105,MATCH(B37,'CFBG New Line Form'!$B$9:$B$105,0),MATCH(VLOOKUP($CG$11,MAPPING!$H$3:$J$131,3,0),'CFBG New Line Form'!$G$7:$EQ$7,0)),"")=0,"",IFERROR(INDEX('CFBG New Line Form'!$G$9:$EQ$105,MATCH(B37,'CFBG New Line Form'!$B$9:$B$105,0),MATCH(VLOOKUP($CG$11,MAPPING!$H$3:$J$131,3,0),'CFBG New Line Form'!$G$7:$EQ$7,0)),""))</f>
        <v/>
      </c>
      <c r="CH37" s="84" t="str">
        <f>IF(IFERROR(INDEX('CFBG New Line Form'!$G$9:$EQ$105,MATCH(B37,'CFBG New Line Form'!$B$9:$B$105,0),MATCH(VLOOKUP($CH$11,MAPPING!$H$3:$J$131,3,0),'CFBG New Line Form'!$G$7:$EQ$7,0)),"")=0,"",IFERROR(INDEX('CFBG New Line Form'!$G$9:$EQ$105,MATCH(B37,'CFBG New Line Form'!$B$9:$B$105,0),MATCH(VLOOKUP($CH$11,MAPPING!$H$3:$J$131,3,0),'CFBG New Line Form'!$G$7:$EQ$7,0)),""))</f>
        <v/>
      </c>
      <c r="CI37" s="84" t="str">
        <f>IF(IFERROR(INDEX('CFBG New Line Form'!$G$9:$EQ$105,MATCH(B37,'CFBG New Line Form'!$B$9:$B$105,0),MATCH(VLOOKUP($CI$11,MAPPING!$H$3:$J$131,3,0),'CFBG New Line Form'!$G$7:$EQ$7,0)),"")=0,"",IFERROR(INDEX('CFBG New Line Form'!$G$9:$EQ$105,MATCH(B37,'CFBG New Line Form'!$B$9:$B$105,0),MATCH(VLOOKUP($CI$11,MAPPING!$H$3:$J$131,3,0),'CFBG New Line Form'!$G$7:$EQ$7,0)),""))</f>
        <v/>
      </c>
      <c r="CJ37" s="84" t="str">
        <f>IF(IFERROR(INDEX('CFBG New Line Form'!$G$9:$EQ$105,MATCH(B37,'CFBG New Line Form'!$B$9:$B$105,0),MATCH(VLOOKUP($CJ$11,MAPPING!$H$3:$J$131,3,0),'CFBG New Line Form'!$G$7:$EQ$7,0)),"")=0,"",IFERROR(INDEX('CFBG New Line Form'!$G$9:$EQ$105,MATCH(B37,'CFBG New Line Form'!$B$9:$B$105,0),MATCH(VLOOKUP($CJ$11,MAPPING!$H$3:$J$131,3,0),'CFBG New Line Form'!$G$7:$EQ$7,0)),""))</f>
        <v/>
      </c>
      <c r="CK37" s="84" t="str">
        <f>IF(IFERROR(INDEX('CFBG New Line Form'!$G$9:$EQ$105,MATCH(B37,'CFBG New Line Form'!$B$9:$B$105,0),MATCH(VLOOKUP($CK$11,MAPPING!$H$3:$J$131,3,0),'CFBG New Line Form'!$G$7:$EQ$7,0)),"")=0,"",IFERROR(INDEX('CFBG New Line Form'!$G$9:$EQ$105,MATCH(B37,'CFBG New Line Form'!$B$9:$B$105,0),MATCH(VLOOKUP($CK$11,MAPPING!$H$3:$J$131,3,0),'CFBG New Line Form'!$G$7:$EQ$7,0)),""))</f>
        <v/>
      </c>
      <c r="CL37" s="84" t="str">
        <f>IF(IFERROR(INDEX('CFBG New Line Form'!$G$9:$EQ$105,MATCH(B37,'CFBG New Line Form'!$B$9:$B$105,0),MATCH(VLOOKUP($CL$11,MAPPING!$H$3:$J$131,3,0),'CFBG New Line Form'!$G$7:$EQ$7,0)),"")=0,"",IFERROR(INDEX('CFBG New Line Form'!$G$9:$EQ$105,MATCH(B37,'CFBG New Line Form'!$B$9:$B$105,0),MATCH(VLOOKUP($CL$11,MAPPING!$H$3:$J$131,3,0),'CFBG New Line Form'!$G$7:$EQ$7,0)),""))</f>
        <v/>
      </c>
      <c r="CM37" s="84" t="str">
        <f>IF(IFERROR(INDEX('CFBG New Line Form'!$G$9:$EQ$105,MATCH(B37,'CFBG New Line Form'!$B$9:$B$105,0),MATCH(VLOOKUP($CM$11,MAPPING!$H$3:$J$131,3,0),'CFBG New Line Form'!$G$7:$EQ$7,0)),"")=0,"",IFERROR(INDEX('CFBG New Line Form'!$G$9:$EQ$105,MATCH(B37,'CFBG New Line Form'!$B$9:$B$105,0),MATCH(VLOOKUP($CM$11,MAPPING!$H$3:$J$131,3,0),'CFBG New Line Form'!$G$7:$EQ$7,0)),""))</f>
        <v/>
      </c>
      <c r="CN37" s="84" t="str">
        <f>IF(IFERROR(INDEX('CFBG New Line Form'!$G$9:$EQ$105,MATCH(B37,'CFBG New Line Form'!$B$9:$B$105,0),MATCH(VLOOKUP($CN$11,MAPPING!$H$3:$J$131,3,0),'CFBG New Line Form'!$G$7:$EQ$7,0)),"")=0,"",IFERROR(INDEX('CFBG New Line Form'!$G$9:$EQ$105,MATCH(B37,'CFBG New Line Form'!$B$9:$B$105,0),MATCH(VLOOKUP($CN$11,MAPPING!$H$3:$J$131,3,0),'CFBG New Line Form'!$G$7:$EQ$7,0)),""))</f>
        <v/>
      </c>
      <c r="CO37" s="84" t="str">
        <f>IF(IFERROR(INDEX('CFBG New Line Form'!$G$9:$EQ$105,MATCH(B37,'CFBG New Line Form'!$B$9:$B$105,0),MATCH(VLOOKUP($CO$11,MAPPING!$H$3:$J$131,3,0),'CFBG New Line Form'!$G$7:$EQ$7,0)),"")=0,"",IFERROR(INDEX('CFBG New Line Form'!$G$9:$EQ$105,MATCH(B37,'CFBG New Line Form'!$B$9:$B$105,0),MATCH(VLOOKUP($CO$11,MAPPING!$H$3:$J$131,3,0),'CFBG New Line Form'!$G$7:$EQ$7,0)),""))</f>
        <v/>
      </c>
      <c r="CP37" s="84" t="str">
        <f>IF(IFERROR(INDEX('CFBG New Line Form'!$G$9:$EQ$105,MATCH(B37,'CFBG New Line Form'!$B$9:$B$105,0),MATCH(VLOOKUP($CP$11,MAPPING!$H$3:$J$131,3,0),'CFBG New Line Form'!$G$7:$EQ$7,0)),"")=0,"",IFERROR(INDEX('CFBG New Line Form'!$G$9:$EQ$105,MATCH(B37,'CFBG New Line Form'!$B$9:$B$105,0),MATCH(VLOOKUP($CP$11,MAPPING!$H$3:$J$131,3,0),'CFBG New Line Form'!$G$7:$EQ$7,0)),""))</f>
        <v/>
      </c>
      <c r="CQ37" s="84" t="str">
        <f>IF(IFERROR(INDEX('CFBG New Line Form'!$G$9:$EQ$105,MATCH(B37,'CFBG New Line Form'!$B$9:$B$105,0),MATCH(VLOOKUP($CQ$11,MAPPING!$H$3:$J$131,3,0),'CFBG New Line Form'!$G$7:$EQ$7,0)),"")=0,"",IFERROR(INDEX('CFBG New Line Form'!$G$9:$EQ$105,MATCH(B37,'CFBG New Line Form'!$B$9:$B$105,0),MATCH(VLOOKUP($CQ$11,MAPPING!$H$3:$J$131,3,0),'CFBG New Line Form'!$G$7:$EQ$7,0)),""))</f>
        <v/>
      </c>
      <c r="CR37" s="84"/>
      <c r="CS37" s="84"/>
      <c r="CT37" s="84"/>
    </row>
    <row r="38" spans="1:98" s="55" customFormat="1">
      <c r="A38" s="84" t="str">
        <f>IF(
IFERROR(INDEX('CFBG New Line Form'!$G$9:$EQ$105,MATCH(B38,'CFBG New Line Form'!$B$9:$B$105,0),MATCH(VLOOKUP($A$11,MAPPING!$H$3:$J$131,3,0),'CFBG New Line Form'!$G$7:$EQ$7,0)),"")=0,"", IFERROR(INDEX('CFBG New Line Form'!$G$9:$EQ$105,MATCH(B38,'CFBG New Line Form'!$B$9:$B$105,0),MATCH(VLOOKUP($A$11,MAPPING!$H$3:$J$131,3,0),'CFBG New Line Form'!$G$7:$EQ$7,0)),""))</f>
        <v/>
      </c>
      <c r="B38" s="84"/>
      <c r="C38" s="84" t="str">
        <f>IF(
IFERROR(INDEX('CFBG New Line Form'!$G$9:$EQ$105,MATCH(B38,'CFBG New Line Form'!$B$9:$B$105,0),MATCH(VLOOKUP($C$11,MAPPING!$H$3:$J$131,3,0),'CFBG New Line Form'!$G$7:$EQ$7,0)),"")=0,"", IFERROR(INDEX('CFBG New Line Form'!$G$9:$EQ$105,MATCH(B38,'CFBG New Line Form'!$B$9:$B$105,0),MATCH(VLOOKUP($C$11,MAPPING!$H$3:$J$131,3,0),'CFBG New Line Form'!$G$7:$EQ$7,0)),""))</f>
        <v/>
      </c>
      <c r="D38" s="84" t="str">
        <f>IF(
IFERROR(INDEX('CFBG New Line Form'!$G$9:$EQ$105,MATCH(B38,'CFBG New Line Form'!$B$9:$B$105,0),MATCH(VLOOKUP($D$11,MAPPING!$H$3:$J$131,3,0),'CFBG New Line Form'!$G$7:$EQ$7,0)),"")=0,"", IFERROR(INDEX('CFBG New Line Form'!$G$9:$EQ$105,MATCH(B38,'CFBG New Line Form'!$B$9:$B$105,0),MATCH(VLOOKUP($D$11,MAPPING!$H$3:$J$131,3,0),'CFBG New Line Form'!$G$7:$EQ$7,0)),""))</f>
        <v/>
      </c>
      <c r="E38" s="84" t="str">
        <f>IF(IFERROR(INDEX('CFBG New Line Form'!$G$9:$EQ$105,MATCH(B38,'CFBG New Line Form'!$B$9:$B$105,0),MATCH(VLOOKUP($E$11,MAPPING!$H$3:$J$131,3,0),'CFBG New Line Form'!$G$7:$EQ$7,0)),"")=0,"",IFERROR(INDEX('CFBG New Line Form'!$G$9:$EQ$105,MATCH(B38,'CFBG New Line Form'!$B$9:$B$105,0),MATCH(VLOOKUP($E$11,MAPPING!$H$3:$J$131,3,0),'CFBG New Line Form'!$G$7:$EQ$7,0)),""))</f>
        <v/>
      </c>
      <c r="F38" s="84" t="str">
        <f>IF(IFERROR(INDEX('CFBG New Line Form'!$G$9:$EQ$105,MATCH(B38,'CFBG New Line Form'!$B$9:$B$105,0),MATCH(VLOOKUP($F$11,MAPPING!$H$3:$J$131,3,0),'CFBG New Line Form'!$G$7:$EQ$7,0)),"")=0,"",IFERROR(INDEX('CFBG New Line Form'!$G$9:$EQ$105,MATCH(B38,'CFBG New Line Form'!$B$9:$B$105,0),MATCH(VLOOKUP($F$11,MAPPING!$H$3:$J$131,3,0),'CFBG New Line Form'!$G$7:$EQ$7,0)),""))</f>
        <v/>
      </c>
      <c r="G38" s="130" t="str">
        <f>IF(IFERROR(INDEX('CFBG New Line Form'!$G$9:$EQ$105,MATCH(B38,'CFBG New Line Form'!$B$9:$B$105,0),MATCH(VLOOKUP($G$11,MAPPING!$H$3:$J$131,3,0),'CFBG New Line Form'!$G$7:$EQ$7,0)),"")=0,"",IFERROR(INDEX('CFBG New Line Form'!$G$9:$EQ$105,MATCH(B38,'CFBG New Line Form'!$B$9:$B$105,0),MATCH(VLOOKUP($G$11,MAPPING!$H$3:$J$131,3,0),'CFBG New Line Form'!$G$7:$EQ$7,0)),""))</f>
        <v/>
      </c>
      <c r="H38" s="160" t="str">
        <f>IF(IFERROR(INDEX('CFBG New Line Form'!$G$9:$EQ$105,MATCH(B38,'CFBG New Line Form'!$B$9:$B$105,0),MATCH(VLOOKUP($H$11,MAPPING!$H$3:$J$131,3,0),'CFBG New Line Form'!$G$7:$EQ$7,0)),"")=0,"",IFERROR(INDEX('CFBG New Line Form'!$G$9:$EQ$105,MATCH(B38,'CFBG New Line Form'!$B$9:$B$105,0),MATCH(VLOOKUP($H$11,MAPPING!$H$3:$J$131,3,0),'CFBG New Line Form'!$G$7:$EQ$7,0)),""))</f>
        <v/>
      </c>
      <c r="I38" s="161" t="str">
        <f>IF(IFERROR(INDEX('CFBG New Line Form'!$G$9:$EQ$105,MATCH(B38,'CFBG New Line Form'!$B$9:$B$105,0),MATCH(VLOOKUP($I$11,MAPPING!$H$3:$J$131,3,0),'CFBG New Line Form'!$G$7:$EQ$7,0)),"")=0,"",IFERROR(INDEX('CFBG New Line Form'!$G$9:$EQ$105,MATCH(B38,'CFBG New Line Form'!$B$9:$B$105,0),MATCH(VLOOKUP($I$11,MAPPING!$H$3:$J$131,3,0),'CFBG New Line Form'!$G$7:$EQ$7,0)),""))</f>
        <v/>
      </c>
      <c r="J38" s="84" t="str">
        <f>IF(IFERROR(INDEX('CFBG New Line Form'!$G$9:$EQ$105,MATCH(B38,'CFBG New Line Form'!$B$9:$B$105,0),MATCH(VLOOKUP($J$11,MAPPING!$H$3:$J$131,3,0),'CFBG New Line Form'!$G$7:$EQ$7,0)),"")=0,"",IFERROR(INDEX('CFBG New Line Form'!$G$9:$EQ$105,MATCH(B38,'CFBG New Line Form'!$B$9:$B$105,0),MATCH(VLOOKUP($J$11,MAPPING!$H$3:$J$131,3,0),'CFBG New Line Form'!$G$7:$EQ$7,0)),""))</f>
        <v/>
      </c>
      <c r="K38" s="84" t="e">
        <v>#N/A</v>
      </c>
      <c r="L38" s="84" t="e">
        <v>#N/A</v>
      </c>
      <c r="M38" s="84" t="e">
        <v>#N/A</v>
      </c>
      <c r="N38" s="84" t="e">
        <v>#N/A</v>
      </c>
      <c r="O38" s="84" t="e">
        <v>#N/A</v>
      </c>
      <c r="P38" s="84" t="e">
        <v>#N/A</v>
      </c>
      <c r="Q38" s="84" t="e">
        <v>#N/A</v>
      </c>
      <c r="R38" s="162" t="str">
        <f>IF(IFERROR(INDEX('CFBG New Line Form'!$G$9:$EQ$105,MATCH(B38,'CFBG New Line Form'!$B$9:$B$105,0),MATCH(VLOOKUP($R$11,MAPPING!$H$3:$J$131,3,0),'CFBG New Line Form'!$G$7:$EQ$7,0)),"")=0,"",IFERROR(INDEX('CFBG New Line Form'!$G$9:$EQ$105,MATCH(B38,'CFBG New Line Form'!$B$9:$B$105,0),MATCH(VLOOKUP($R$11,MAPPING!$H$3:$J$131,3,0),'CFBG New Line Form'!$G$7:$EQ$7,0)),""))</f>
        <v/>
      </c>
      <c r="S38" s="84" t="str">
        <f>IF(IFERROR(INDEX('CFBG New Line Form'!$G$9:$EQ$105,MATCH(B38,'CFBG New Line Form'!$B$9:$B$105,0),MATCH(VLOOKUP($S$11,MAPPING!$H$3:$J$131,3,0),'CFBG New Line Form'!$G$7:$EQ$7,0)),"")=0,"",IFERROR(INDEX('CFBG New Line Form'!$G$9:$EQ$105,MATCH(B38,'CFBG New Line Form'!$B$9:$B$105,0),MATCH(VLOOKUP($S$11,MAPPING!$H$3:$J$131,3,0),'CFBG New Line Form'!$G$7:$EQ$7,0)),""))</f>
        <v/>
      </c>
      <c r="T38" s="84" t="e">
        <v>#N/A</v>
      </c>
      <c r="U38" s="84" t="e">
        <v>#N/A</v>
      </c>
      <c r="V38" s="84" t="e">
        <v>#N/A</v>
      </c>
      <c r="W38" s="84" t="e">
        <v>#N/A</v>
      </c>
      <c r="X38" s="84" t="e">
        <v>#N/A</v>
      </c>
      <c r="Y38" s="84" t="e">
        <v>#N/A</v>
      </c>
      <c r="Z38" s="84" t="e">
        <v>#N/A</v>
      </c>
      <c r="AA38" s="84" t="e">
        <v>#N/A</v>
      </c>
      <c r="AB38" s="84" t="e">
        <v>#N/A</v>
      </c>
      <c r="AC38" s="84" t="e">
        <v>#N/A</v>
      </c>
      <c r="AD38" s="84" t="e">
        <v>#N/A</v>
      </c>
      <c r="AE38" s="160" t="str">
        <f>IF(IFERROR(INDEX('CFBG New Line Form'!$G$9:$EQ$105,MATCH(B38,'CFBG New Line Form'!$B$9:$B$105,0),MATCH(VLOOKUP($AE$11,MAPPING!$H$3:$J$131,3,0),'CFBG New Line Form'!$G$7:$EQ$7,0)),"")=0,"",IFERROR(INDEX('CFBG New Line Form'!$G$9:$EQ$105,MATCH(B38,'CFBG New Line Form'!$B$9:$B$105,0),MATCH(VLOOKUP($AE$11,MAPPING!$H$3:$J$131,3,0),'CFBG New Line Form'!$G$7:$EQ$7,0)),""))</f>
        <v/>
      </c>
      <c r="AF38" s="84" t="e">
        <v>#N/A</v>
      </c>
      <c r="AG38" s="84" t="e">
        <v>#N/A</v>
      </c>
      <c r="AH38" s="84" t="str">
        <f>IF(IFERROR(INDEX('CFBG New Line Form'!$G$9:$EQ$105,MATCH(B38,'CFBG New Line Form'!$B$9:$B$105,0),MATCH(VLOOKUP($AH$11,MAPPING!$H$3:$J$131,3,0),'CFBG New Line Form'!$G$7:$EQ$7,0)),"")=0,"",IFERROR(INDEX('CFBG New Line Form'!$G$9:$EQ$105,MATCH(B38,'CFBG New Line Form'!$B$9:$B$105,0),MATCH(VLOOKUP($AH$11,MAPPING!$H$3:$J$131,3,0),'CFBG New Line Form'!$G$7:$EQ$7,0)),""))</f>
        <v/>
      </c>
      <c r="AI38" s="84" t="str">
        <f>IF(IFERROR(INDEX('CFBG New Line Form'!$G$9:$EQ$105,MATCH(B38,'CFBG New Line Form'!$B$9:$B$105,0),MATCH(VLOOKUP($AI$11,MAPPING!$H$3:$J$131,3,0),'CFBG New Line Form'!$G$7:$EQ$7,0)),"")=0,"",IFERROR(INDEX('CFBG New Line Form'!$G$9:$EQ$105,MATCH(B38,'CFBG New Line Form'!$B$9:$B$105,0),MATCH(VLOOKUP($AI$11,MAPPING!$H$3:$J$131,3,0),'CFBG New Line Form'!$G$7:$EQ$7,0)),""))</f>
        <v/>
      </c>
      <c r="AJ38" s="84" t="str">
        <f>IF(IFERROR(INDEX('CFBG New Line Form'!$G$9:$EQ$105,MATCH(B38,'CFBG New Line Form'!$B$9:$B$105,0),MATCH(VLOOKUP($AJ$11,MAPPING!$H$3:$J$131,3,0),'CFBG New Line Form'!$G$7:$EQ$7,0)),"")=0,"",IFERROR(INDEX('CFBG New Line Form'!$G$9:$EQ$105,MATCH(B38,'CFBG New Line Form'!$B$9:$B$105,0),MATCH(VLOOKUP($AJ$11,MAPPING!$H$3:$J$131,3,0),'CFBG New Line Form'!$G$7:$EQ$7,0)),""))</f>
        <v/>
      </c>
      <c r="AK38" s="84" t="str">
        <f>IF(IFERROR(INDEX('CFBG New Line Form'!$G$9:$EQ$105,MATCH(B38,'CFBG New Line Form'!$B$9:$B$105,0),MATCH(VLOOKUP($AK$11,MAPPING!$H$3:$J$131,3,0),'CFBG New Line Form'!$G$7:$EQ$7,0)),"")=0,"",IFERROR(INDEX('CFBG New Line Form'!$G$9:$EQ$105,MATCH(B38,'CFBG New Line Form'!$B$9:$B$105,0),MATCH(VLOOKUP($AK$11,MAPPING!$H$3:$J$131,3,0),'CFBG New Line Form'!$G$7:$EQ$7,0)),""))</f>
        <v/>
      </c>
      <c r="AL38" s="84" t="str">
        <f>IF(IFERROR(INDEX('CFBG New Line Form'!$G$9:$EQ$105,MATCH(B38,'CFBG New Line Form'!$B$9:$B$105,0),MATCH(VLOOKUP($AL$11,MAPPING!$H$3:$J$131,3,0),'CFBG New Line Form'!$G$7:$EQ$7,0)),"")=0,"",IFERROR(INDEX('CFBG New Line Form'!$G$9:$EQ$105,MATCH(B38,'CFBG New Line Form'!$B$9:$B$105,0),MATCH(VLOOKUP($AL$11,MAPPING!$H$3:$J$131,3,0),'CFBG New Line Form'!$G$7:$EQ$7,0)),""))</f>
        <v/>
      </c>
      <c r="AM38" s="84" t="str">
        <f>IF(IFERROR(INDEX('CFBG New Line Form'!$G$9:$EQ$105,MATCH(B38,'CFBG New Line Form'!$B$9:$B$105,0),MATCH(VLOOKUP($AM$11,MAPPING!$H$3:$J$131,3,0),'CFBG New Line Form'!$G$7:$EQ$7,0)),"")=0,"",IFERROR(INDEX('CFBG New Line Form'!$G$9:$EQ$105,MATCH(B38,'CFBG New Line Form'!$B$9:$B$105,0),MATCH(VLOOKUP($AM$11,MAPPING!$H$3:$J$131,3,0),'CFBG New Line Form'!$G$7:$EQ$7,0)),""))</f>
        <v/>
      </c>
      <c r="AN38" s="84" t="str">
        <f>IF(IFERROR(INDEX('CFBG New Line Form'!$G$9:$EQ$105,MATCH(B38,'CFBG New Line Form'!$B$9:$B$105,0),MATCH(VLOOKUP($AN$11,MAPPING!$H$3:$J$131,3,0),'CFBG New Line Form'!$G$7:$EQ$7,0)),"")=0,"",IFERROR(INDEX('CFBG New Line Form'!$G$9:$EQ$105,MATCH(B38,'CFBG New Line Form'!$B$9:$B$105,0),MATCH(VLOOKUP($AN$11,MAPPING!$H$3:$J$131,3,0),'CFBG New Line Form'!$G$7:$EQ$7,0)),""))</f>
        <v/>
      </c>
      <c r="AO38" s="84" t="str">
        <f>IF(IFERROR(INDEX('CFBG New Line Form'!$G$9:$EQ$105,MATCH(B38,'CFBG New Line Form'!$B$9:$B$105,0),MATCH(VLOOKUP($AO$11,MAPPING!$H$3:$J$131,3,0),'CFBG New Line Form'!$G$7:$EQ$7,0)),"")=0,"",IFERROR(INDEX('CFBG New Line Form'!$G$9:$EQ$105,MATCH(B38,'CFBG New Line Form'!$B$9:$B$105,0),MATCH(VLOOKUP($AO$11,MAPPING!$H$3:$J$131,3,0),'CFBG New Line Form'!$G$7:$EQ$7,0)),""))</f>
        <v/>
      </c>
      <c r="AP38" s="84" t="str">
        <f>IF(IFERROR(INDEX('CFBG New Line Form'!$G$9:$EQ$105,MATCH(B38,'CFBG New Line Form'!$B$9:$B$105,0),MATCH(VLOOKUP($AP$11,MAPPING!$H$3:$J$131,3,0),'CFBG New Line Form'!$G$7:$EQ$7,0)),"")=0,"",IFERROR(INDEX('CFBG New Line Form'!$G$9:$EQ$105,MATCH(B38,'CFBG New Line Form'!$B$9:$B$105,0),MATCH(VLOOKUP($AP$11,MAPPING!$H$3:$J$131,3,0),'CFBG New Line Form'!$G$7:$EQ$7,0)),""))</f>
        <v/>
      </c>
      <c r="AQ38" s="84" t="str">
        <f>IF(IFERROR(INDEX('CFBG New Line Form'!$G$9:$EQ$105,MATCH(B38,'CFBG New Line Form'!$B$9:$B$105,0),MATCH(VLOOKUP($AQ$11,MAPPING!$H$3:$J$131,3,0),'CFBG New Line Form'!$G$7:$EQ$7,0)),"")=0,"",IFERROR(INDEX('CFBG New Line Form'!$G$9:$EQ$105,MATCH(B38,'CFBG New Line Form'!$B$9:$B$105,0),MATCH(VLOOKUP($AQ$11,MAPPING!$H$3:$J$131,3,0),'CFBG New Line Form'!$G$7:$EQ$7,0)),""))</f>
        <v/>
      </c>
      <c r="AR38" s="84" t="str">
        <f>IF(IFERROR(INDEX('CFBG New Line Form'!$G$9:$EQ$105,MATCH(B38,'CFBG New Line Form'!$B$9:$B$105,0),MATCH(VLOOKUP($AR$11,MAPPING!$H$3:$J$131,3,0),'CFBG New Line Form'!$G$7:$EQ$7,0)),"")=0,"",IFERROR(INDEX('CFBG New Line Form'!$G$9:$EQ$105,MATCH(B38,'CFBG New Line Form'!$B$9:$B$105,0),MATCH(VLOOKUP($AR$11,MAPPING!$H$3:$J$131,3,0),'CFBG New Line Form'!$G$7:$EQ$7,0)),""))</f>
        <v/>
      </c>
      <c r="AS38" s="84" t="str">
        <f>IF(IFERROR(INDEX('CFBG New Line Form'!$G$9:$EQ$105,MATCH(B38,'CFBG New Line Form'!$B$9:$B$105,0),MATCH(VLOOKUP($AS$11,MAPPING!$H$3:$J$131,3,0),'CFBG New Line Form'!$G$7:$EQ$7,0)),"")=0,"",IFERROR(INDEX('CFBG New Line Form'!$G$9:$EQ$105,MATCH(B38,'CFBG New Line Form'!$B$9:$B$105,0),MATCH(VLOOKUP($AS$11,MAPPING!$H$3:$J$131,3,0),'CFBG New Line Form'!$G$7:$EQ$7,0)),""))</f>
        <v/>
      </c>
      <c r="AT38" s="84" t="str">
        <f>IF(IFERROR(INDEX('CFBG New Line Form'!$G$9:$EQ$105,MATCH(B38,'CFBG New Line Form'!$B$9:$B$105,0),MATCH(VLOOKUP($AT$11,MAPPING!$H$3:$J$131,3,0),'CFBG New Line Form'!$G$7:$EQ$7,0)),"")=0,"",IFERROR(INDEX('CFBG New Line Form'!$G$9:$EQ$105,MATCH(B38,'CFBG New Line Form'!$B$9:$B$105,0),MATCH(VLOOKUP($AT$11,MAPPING!$H$3:$J$131,3,0),'CFBG New Line Form'!$G$7:$EQ$7,0)),""))</f>
        <v/>
      </c>
      <c r="AU38" s="84" t="str">
        <f>IF(IFERROR(INDEX('CFBG New Line Form'!$G$9:$EQ$105,MATCH(B38,'CFBG New Line Form'!$B$9:$B$105,0),MATCH(VLOOKUP($AU$11,MAPPING!$H$3:$J$131,3,0),'CFBG New Line Form'!$G$7:$EQ$7,0)),"")=0,"",IFERROR(INDEX('CFBG New Line Form'!$G$9:$EQ$105,MATCH(B38,'CFBG New Line Form'!$B$9:$B$105,0),MATCH(VLOOKUP($AU$11,MAPPING!$H$3:$J$131,3,0),'CFBG New Line Form'!$G$7:$EQ$7,0)),""))</f>
        <v/>
      </c>
      <c r="AV38" s="84" t="str">
        <f>IF(IFERROR(INDEX('CFBG New Line Form'!$G$9:$EQ$105,MATCH(B38,'CFBG New Line Form'!$B$9:$B$105,0),MATCH(VLOOKUP($AV$11,MAPPING!$H$3:$J$131,3,0),'CFBG New Line Form'!$G$7:$EQ$7,0)),"")=0,"",IFERROR(INDEX('CFBG New Line Form'!$G$9:$EQ$105,MATCH(B38,'CFBG New Line Form'!$B$9:$B$105,0),MATCH(VLOOKUP($AV$11,MAPPING!$H$3:$J$131,3,0),'CFBG New Line Form'!$G$7:$EQ$7,0)),""))</f>
        <v/>
      </c>
      <c r="AW38" s="84" t="str">
        <f>IF(IFERROR(INDEX('CFBG New Line Form'!$G$9:$EQ$105,MATCH(B38,'CFBG New Line Form'!$B$9:$B$105,0),MATCH(VLOOKUP($AW$11,MAPPING!$H$3:$J$131,3,0),'CFBG New Line Form'!$G$7:$EQ$7,0)),"")=0,"",IFERROR(INDEX('CFBG New Line Form'!$G$9:$EQ$105,MATCH(B38,'CFBG New Line Form'!$B$9:$B$105,0),MATCH(VLOOKUP($AW$11,MAPPING!$H$3:$J$131,3,0),'CFBG New Line Form'!$G$7:$EQ$7,0)),""))</f>
        <v/>
      </c>
      <c r="AX38" s="84" t="str">
        <f>IF(IFERROR(INDEX('CFBG New Line Form'!$G$9:$EQ$105,MATCH(B38,'CFBG New Line Form'!$B$9:$B$105,0),MATCH(VLOOKUP($AX$11,MAPPING!$H$3:$J$131,3,0),'CFBG New Line Form'!$G$7:$EQ$7,0)),"")=0,"",IFERROR(INDEX('CFBG New Line Form'!$G$9:$EQ$105,MATCH(B38,'CFBG New Line Form'!$B$9:$B$105,0),MATCH(VLOOKUP($AX$11,MAPPING!$H$3:$J$131,3,0),'CFBG New Line Form'!$G$7:$EQ$7,0)),""))</f>
        <v/>
      </c>
      <c r="AY38" s="84" t="str">
        <f>IF(IFERROR(INDEX('CFBG New Line Form'!$G$9:$EQ$105,MATCH(B38,'CFBG New Line Form'!$B$9:$B$105,0),MATCH(VLOOKUP($AY$11,MAPPING!$H$3:$J$131,3,0),'CFBG New Line Form'!$G$7:$EQ$7,0)),"")=0,"",IFERROR(INDEX('CFBG New Line Form'!$G$9:$EQ$105,MATCH(B38,'CFBG New Line Form'!$B$9:$B$105,0),MATCH(VLOOKUP($AY$11,MAPPING!$H$3:$J$131,3,0),'CFBG New Line Form'!$G$7:$EQ$7,0)),""))</f>
        <v/>
      </c>
      <c r="AZ38" s="84" t="str">
        <f>IF(IFERROR(INDEX('CFBG New Line Form'!$G$9:$EQ$105,MATCH(B38,'CFBG New Line Form'!$B$9:$B$105,0),MATCH(VLOOKUP($AZ$11,MAPPING!$H$3:$J$131,3,0),'CFBG New Line Form'!$G$7:$EQ$7,0)),"")=0,"",IFERROR(INDEX('CFBG New Line Form'!$G$9:$EQ$105,MATCH(B38,'CFBG New Line Form'!$B$9:$B$105,0),MATCH(VLOOKUP($AZ$11,MAPPING!$H$3:$J$131,3,0),'CFBG New Line Form'!$G$7:$EQ$7,0)),""))</f>
        <v/>
      </c>
      <c r="BA38" s="84" t="str">
        <f>IF(IFERROR(INDEX('CFBG New Line Form'!$G$9:$EQ$105,MATCH(B38,'CFBG New Line Form'!$B$9:$B$105,0),MATCH(VLOOKUP($BA$11,MAPPING!$H$3:$J$131,3,0),'CFBG New Line Form'!$G$7:$EQ$7,0)),"")=0,"",IFERROR(INDEX('CFBG New Line Form'!$G$9:$EQ$105,MATCH(B38,'CFBG New Line Form'!$B$9:$B$105,0),MATCH(VLOOKUP($BA$11,MAPPING!$H$3:$J$131,3,0),'CFBG New Line Form'!$G$7:$EQ$7,0)),""))</f>
        <v/>
      </c>
      <c r="BB38" s="84" t="str">
        <f>IF(IFERROR(INDEX('CFBG New Line Form'!$G$9:$EQ$105,MATCH(B38,'CFBG New Line Form'!$B$9:$B$105,0),MATCH(VLOOKUP($BB$11,MAPPING!$H$3:$J$131,3,0),'CFBG New Line Form'!$G$7:$EQ$7,0)),"")=0,"",IFERROR(INDEX('CFBG New Line Form'!$G$9:$EQ$105,MATCH(B38,'CFBG New Line Form'!$B$9:$B$105,0),MATCH(VLOOKUP($BB$11,MAPPING!$H$3:$J$131,3,0),'CFBG New Line Form'!$G$7:$EQ$7,0)),""))</f>
        <v/>
      </c>
      <c r="BC38" s="84" t="str">
        <f>IF(IFERROR(INDEX('CFBG New Line Form'!$G$9:$EQ$105,MATCH(B38,'CFBG New Line Form'!$B$9:$B$105,0),MATCH(VLOOKUP($BC$11,MAPPING!$H$3:$J$131,3,0),'CFBG New Line Form'!$G$7:$EQ$7,0)),"")=0,"",IFERROR(INDEX('CFBG New Line Form'!$G$9:$EQ$105,MATCH(B38,'CFBG New Line Form'!$B$9:$B$105,0),MATCH(VLOOKUP($BC$11,MAPPING!$H$3:$J$131,3,0),'CFBG New Line Form'!$G$7:$EQ$7,0)),""))</f>
        <v/>
      </c>
      <c r="BD38" s="84" t="str">
        <f>IF(IFERROR(INDEX('CFBG New Line Form'!$G$9:$EQ$105,MATCH(B38,'CFBG New Line Form'!$B$9:$B$105,0),MATCH(VLOOKUP($BD$11,MAPPING!$H$3:$J$131,3,0),'CFBG New Line Form'!$G$7:$EQ$7,0)),"")=0,"",IFERROR(INDEX('CFBG New Line Form'!$G$9:$EQ$105,MATCH(B38,'CFBG New Line Form'!$B$9:$B$105,0),MATCH(VLOOKUP($BD$11,MAPPING!$H$3:$J$131,3,0),'CFBG New Line Form'!$G$7:$EQ$7,0)),""))</f>
        <v/>
      </c>
      <c r="BE38" s="84" t="str">
        <f>IF(IFERROR(INDEX('CFBG New Line Form'!$G$9:$EQ$105,MATCH(B38,'CFBG New Line Form'!$B$9:$B$105,0),MATCH(VLOOKUP($BE$11,MAPPING!$H$3:$J$131,3,0),'CFBG New Line Form'!$G$7:$EQ$7,0)),"")=0,"",IFERROR(INDEX('CFBG New Line Form'!$G$9:$EQ$105,MATCH(B38,'CFBG New Line Form'!$B$9:$B$105,0),MATCH(VLOOKUP($BE$11,MAPPING!$H$3:$J$131,3,0),'CFBG New Line Form'!$G$7:$EQ$7,0)),""))</f>
        <v/>
      </c>
      <c r="BF38" s="84" t="str">
        <f>IF(IFERROR(INDEX('CFBG New Line Form'!$G$9:$EQ$105,MATCH(B38,'CFBG New Line Form'!$B$9:$B$105,0),MATCH(VLOOKUP($BE$11,MAPPING!$H$3:$J$131,3,0),'CFBG New Line Form'!$G$7:$EQ$7,0)),"")=0,"",IFERROR(INDEX('CFBG New Line Form'!$G$9:$EQ$105,MATCH(B38,'CFBG New Line Form'!$B$9:$B$105,0),MATCH(VLOOKUP($BE$11,MAPPING!$H$3:$J$131,3,0),'CFBG New Line Form'!$G$7:$EQ$7,0)),""))</f>
        <v/>
      </c>
      <c r="BG38" s="84" t="str">
        <f>IF(IFERROR(INDEX('CFBG New Line Form'!$G$9:$EQ$105,MATCH(B38,'CFBG New Line Form'!$B$9:$B$105,0),MATCH(VLOOKUP($BG$11,MAPPING!$H$3:$J$131,3,0),'CFBG New Line Form'!$G$7:$EQ$7,0)),"")=0,"",IFERROR(INDEX('CFBG New Line Form'!$G$9:$EQ$105,MATCH(B38,'CFBG New Line Form'!$B$9:$B$105,0),MATCH(VLOOKUP($BG$11,MAPPING!$H$3:$J$131,3,0),'CFBG New Line Form'!$G$7:$EQ$7,0)),""))</f>
        <v/>
      </c>
      <c r="BH38" s="84" t="str">
        <f>IF(IFERROR(INDEX('CFBG New Line Form'!$G$9:$EQ$105,MATCH(B38,'CFBG New Line Form'!$B$9:$B$105,0),MATCH(VLOOKUP($BH$11,MAPPING!$H$3:$J$131,3,0),'CFBG New Line Form'!$G$7:$EQ$7,0)),"")=0,"",IFERROR(INDEX('CFBG New Line Form'!$G$9:$EQ$105,MATCH(B38,'CFBG New Line Form'!$B$9:$B$105,0),MATCH(VLOOKUP($BH$11,MAPPING!$H$3:$J$131,3,0),'CFBG New Line Form'!$G$7:$EQ$7,0)),""))</f>
        <v/>
      </c>
      <c r="BI38" s="84" t="str">
        <f>IF(IFERROR(INDEX('CFBG New Line Form'!$G$9:$EQ$105,MATCH(B38,'CFBG New Line Form'!$B$9:$B$105,0),MATCH(VLOOKUP($BI$11,MAPPING!$H$3:$J$131,3,0),'CFBG New Line Form'!$G$7:$EQ$7,0)),"")=0,"",IFERROR(INDEX('CFBG New Line Form'!$G$9:$EQ$105,MATCH(B38,'CFBG New Line Form'!$B$9:$B$105,0),MATCH(VLOOKUP($BI$11,MAPPING!$H$3:$J$131,3,0),'CFBG New Line Form'!$G$7:$EQ$7,0)),""))</f>
        <v/>
      </c>
      <c r="BJ38" s="84" t="str">
        <f>IF(IFERROR(INDEX('CFBG New Line Form'!$G$9:$EQ$105,MATCH(B38,'CFBG New Line Form'!$B$9:$B$105,0),MATCH(VLOOKUP($BJ$11,MAPPING!$H$3:$J$131,3,0),'CFBG New Line Form'!$G$7:$EQ$7,0)),"")=0,"",IFERROR(INDEX('CFBG New Line Form'!$G$9:$EQ$105,MATCH(B38,'CFBG New Line Form'!$B$9:$B$105,0),MATCH(VLOOKUP($BJ$11,MAPPING!$H$3:$J$131,3,0),'CFBG New Line Form'!$G$7:$EQ$7,0)),""))</f>
        <v/>
      </c>
      <c r="BK38" s="84" t="str">
        <f>IF(IFERROR(INDEX('CFBG New Line Form'!$G$9:$EQ$105,MATCH(B38,'CFBG New Line Form'!$B$9:$B$105,0),MATCH(VLOOKUP($BK$11,MAPPING!$H$3:$J$131,3,0),'CFBG New Line Form'!$G$7:$EQ$7,0)),"")=0,"",IFERROR(INDEX('CFBG New Line Form'!$G$9:$EQ$105,MATCH(B38,'CFBG New Line Form'!$B$9:$B$105,0),MATCH(VLOOKUP($BK$11,MAPPING!$H$3:$J$131,3,0),'CFBG New Line Form'!$G$7:$EQ$7,0)),""))</f>
        <v/>
      </c>
      <c r="BL38" s="84" t="str">
        <f>IF(IFERROR(INDEX('CFBG New Line Form'!$G$9:$EQ$105,MATCH(B38,'CFBG New Line Form'!$B$9:$B$105,0),MATCH(VLOOKUP($BL$11,MAPPING!$H$3:$J$131,3,0),'CFBG New Line Form'!$G$7:$EQ$7,0)),"")=0,"",IFERROR(INDEX('CFBG New Line Form'!$G$9:$EQ$105,MATCH(B38,'CFBG New Line Form'!$B$9:$B$105,0),MATCH(VLOOKUP($BL$11,MAPPING!$H$3:$J$131,3,0),'CFBG New Line Form'!$G$7:$EQ$7,0)),""))</f>
        <v/>
      </c>
      <c r="BM38" s="84" t="str">
        <f>IF(IFERROR(INDEX('CFBG New Line Form'!$G$9:$EQ$105,MATCH(B38,'CFBG New Line Form'!$B$9:$B$105,0),MATCH(VLOOKUP($BM$11,MAPPING!$H$3:$J$131,3,0),'CFBG New Line Form'!$G$7:$EQ$7,0)),"")=0,"",IFERROR(INDEX('CFBG New Line Form'!$G$9:$EQ$105,MATCH(B38,'CFBG New Line Form'!$B$9:$B$105,0),MATCH(VLOOKUP($BM$11,MAPPING!$H$3:$J$131,3,0),'CFBG New Line Form'!$G$7:$EQ$7,0)),""))</f>
        <v/>
      </c>
      <c r="BN38" s="84" t="str">
        <f>IF(IFERROR(INDEX('CFBG New Line Form'!$G$9:$EQ$105,MATCH(B38,'CFBG New Line Form'!$B$9:$B$105,0),MATCH(VLOOKUP($BN$11,MAPPING!$H$3:$J$131,3,0),'CFBG New Line Form'!$G$7:$EQ$7,0)),"")=0,"",IFERROR(INDEX('CFBG New Line Form'!$G$9:$EQ$105,MATCH(B38,'CFBG New Line Form'!$B$9:$B$105,0),MATCH(VLOOKUP($BN$11,MAPPING!$H$3:$J$131,3,0),'CFBG New Line Form'!$G$7:$EQ$7,0)),""))</f>
        <v/>
      </c>
      <c r="BO38" s="84" t="str">
        <f>IF(IFERROR(INDEX('CFBG New Line Form'!$G$9:$EQ$105,MATCH(B38,'CFBG New Line Form'!$B$9:$B$105,0),MATCH(VLOOKUP($BO$11,MAPPING!$H$3:$J$131,3,0),'CFBG New Line Form'!$G$7:$EQ$7,0)),"")=0,"",IFERROR(INDEX('CFBG New Line Form'!$G$9:$EQ$105,MATCH(B38,'CFBG New Line Form'!$B$9:$B$105,0),MATCH(VLOOKUP($BO$11,MAPPING!$H$3:$J$131,3,0),'CFBG New Line Form'!$G$7:$EQ$7,0)),""))</f>
        <v/>
      </c>
      <c r="BP38" s="84" t="str">
        <f>IF(IFERROR(INDEX('CFBG New Line Form'!$G$9:$EQ$105,MATCH(B38,'CFBG New Line Form'!$B$9:$B$105,0),MATCH(VLOOKUP($BP$11,MAPPING!$H$3:$J$131,3,0),'CFBG New Line Form'!$G$7:$EQ$7,0)),"")=0,"",IFERROR(INDEX('CFBG New Line Form'!$G$9:$EQ$105,MATCH(B38,'CFBG New Line Form'!$B$9:$B$105,0),MATCH(VLOOKUP($BP$11,MAPPING!$H$3:$J$131,3,0),'CFBG New Line Form'!$G$7:$EQ$7,0)),""))</f>
        <v/>
      </c>
      <c r="BQ38" s="84" t="str">
        <f>IF(IFERROR(INDEX('CFBG New Line Form'!$G$9:$EQ$105,MATCH(B38,'CFBG New Line Form'!$B$9:$B$105,0),MATCH(VLOOKUP($BQ$11,MAPPING!$H$3:$J$131,3,0),'CFBG New Line Form'!$G$7:$EQ$7,0)),"")=0,"",IFERROR(INDEX('CFBG New Line Form'!$G$9:$EQ$105,MATCH(B38,'CFBG New Line Form'!$B$9:$B$105,0),MATCH(VLOOKUP($BQ$11,MAPPING!$H$3:$J$131,3,0),'CFBG New Line Form'!$G$7:$EQ$7,0)),""))</f>
        <v/>
      </c>
      <c r="BR38" s="84" t="str">
        <f>IF(IFERROR(INDEX('CFBG New Line Form'!$G$9:$EQ$105,MATCH(B38,'CFBG New Line Form'!$B$9:$B$105,0),MATCH(VLOOKUP($BR$11,MAPPING!$H$3:$J$131,3,0),'CFBG New Line Form'!$G$7:$EQ$7,0)),"")=0,"",IFERROR(INDEX('CFBG New Line Form'!$G$9:$EQ$105,MATCH(B38,'CFBG New Line Form'!$B$9:$B$105,0),MATCH(VLOOKUP($BR$11,MAPPING!$H$3:$J$131,3,0),'CFBG New Line Form'!$G$7:$EQ$7,0)),""))</f>
        <v/>
      </c>
      <c r="BS38" s="84" t="str">
        <f>IF(IFERROR(INDEX('CFBG New Line Form'!$G$9:$EQ$105,MATCH(B38,'CFBG New Line Form'!$B$9:$B$105,0),MATCH(VLOOKUP($BS$11,MAPPING!$H$3:$J$131,3,0),'CFBG New Line Form'!$G$7:$EQ$7,0)),"")=0,"",IFERROR(INDEX('CFBG New Line Form'!$G$9:$EQ$105,MATCH(B38,'CFBG New Line Form'!$B$9:$B$105,0),MATCH(VLOOKUP($BS$11,MAPPING!$H$3:$J$131,3,0),'CFBG New Line Form'!$G$7:$EQ$7,0)),""))</f>
        <v/>
      </c>
      <c r="BT38" s="84" t="str">
        <f>IF(IFERROR(INDEX('CFBG New Line Form'!$G$9:$EQ$105,MATCH(B38,'CFBG New Line Form'!$B$9:$B$105,0),MATCH(VLOOKUP($BT$11,MAPPING!$H$3:$J$131,3,0),'CFBG New Line Form'!$G$7:$EQ$7,0)),"")=0,"",IFERROR(INDEX('CFBG New Line Form'!$G$9:$EQ$105,MATCH(B38,'CFBG New Line Form'!$B$9:$B$105,0),MATCH(VLOOKUP($BT$11,MAPPING!$H$3:$J$131,3,0),'CFBG New Line Form'!$G$7:$EQ$7,0)),""))</f>
        <v/>
      </c>
      <c r="BU38" s="84" t="str">
        <f>IF(IFERROR(INDEX('CFBG New Line Form'!$G$9:$EQ$105,MATCH(B38,'CFBG New Line Form'!$B$9:$B$105,0),MATCH(VLOOKUP($BU$11,MAPPING!$H$3:$J$131,3,0),'CFBG New Line Form'!$G$7:$EQ$7,0)),"")=0,"",IFERROR(INDEX('CFBG New Line Form'!$G$9:$EQ$105,MATCH(B38,'CFBG New Line Form'!$B$9:$B$105,0),MATCH(VLOOKUP($BU$11,MAPPING!$H$3:$J$131,3,0),'CFBG New Line Form'!$G$7:$EQ$7,0)),""))</f>
        <v/>
      </c>
      <c r="BV38" s="84" t="str">
        <f>IF(IFERROR(INDEX('CFBG New Line Form'!$G$9:$EQ$105,MATCH(B38,'CFBG New Line Form'!$B$9:$B$105,0),MATCH(VLOOKUP($BV$11,MAPPING!$H$3:$J$131,3,0),'CFBG New Line Form'!$G$7:$EQ$7,0)),"")=0,"",IFERROR(INDEX('CFBG New Line Form'!$G$9:$EQ$105,MATCH(B38,'CFBG New Line Form'!$B$9:$B$105,0),MATCH(VLOOKUP($BV$11,MAPPING!$H$3:$J$131,3,0),'CFBG New Line Form'!$G$7:$EQ$7,0)),""))</f>
        <v/>
      </c>
      <c r="BW38" s="84" t="str">
        <f>IF(IFERROR(INDEX('CFBG New Line Form'!$G$9:$EQ$105,MATCH(B38,'CFBG New Line Form'!$B$9:$B$105,0),MATCH(VLOOKUP($BW$11,MAPPING!$H$3:$J$131,3,0),'CFBG New Line Form'!$G$7:$EQ$7,0)),"")=0,"",IFERROR(INDEX('CFBG New Line Form'!$G$9:$EQ$105,MATCH(B38,'CFBG New Line Form'!$B$9:$B$105,0),MATCH(VLOOKUP($BW$11,MAPPING!$H$3:$J$131,3,0),'CFBG New Line Form'!$G$7:$EQ$7,0)),""))</f>
        <v/>
      </c>
      <c r="BX38" s="84" t="str">
        <f>IF(IFERROR(INDEX('CFBG New Line Form'!$G$9:$EQ$105,MATCH(B38,'CFBG New Line Form'!$B$9:$B$105,0),MATCH(VLOOKUP($BX$11,MAPPING!$H$3:$J$131,3,0),'CFBG New Line Form'!$G$7:$EQ$7,0)),"")=0,"",IFERROR(INDEX('CFBG New Line Form'!$G$9:$EQ$105,MATCH(B38,'CFBG New Line Form'!$B$9:$B$105,0),MATCH(VLOOKUP($BX$11,MAPPING!$H$3:$J$131,3,0),'CFBG New Line Form'!$G$7:$EQ$7,0)),""))</f>
        <v/>
      </c>
      <c r="BY38" s="84" t="str">
        <f>IF(IFERROR(INDEX('CFBG New Line Form'!$G$9:$EQ$105,MATCH(B38,'CFBG New Line Form'!$B$9:$B$105,0),MATCH(VLOOKUP($BY$11,MAPPING!$H$3:$J$131,3,0),'CFBG New Line Form'!$G$7:$EQ$7,0)),"")=0,"",IFERROR(INDEX('CFBG New Line Form'!$G$9:$EQ$105,MATCH(B38,'CFBG New Line Form'!$B$9:$B$105,0),MATCH(VLOOKUP($BY$11,MAPPING!$H$3:$J$131,3,0),'CFBG New Line Form'!$G$7:$EQ$7,0)),""))</f>
        <v/>
      </c>
      <c r="BZ38" s="84" t="str">
        <f>IF(IFERROR(INDEX('CFBG New Line Form'!$G$9:$EQ$105,MATCH(B38,'CFBG New Line Form'!$B$9:$B$105,0),MATCH(VLOOKUP($BZ$11,MAPPING!$H$3:$J$131,3,0),'CFBG New Line Form'!$G$7:$EQ$7,0)),"")=0,"",IFERROR(INDEX('CFBG New Line Form'!$G$9:$EQ$105,MATCH(B38,'CFBG New Line Form'!$B$9:$B$105,0),MATCH(VLOOKUP($BZ$11,MAPPING!$H$3:$J$131,3,0),'CFBG New Line Form'!$G$7:$EQ$7,0)),""))</f>
        <v/>
      </c>
      <c r="CA38" s="84" t="str">
        <f>IF(IFERROR(INDEX('CFBG New Line Form'!$G$9:$EQ$105,MATCH(B38,'CFBG New Line Form'!$B$9:$B$105,0),MATCH(VLOOKUP($CA$11,MAPPING!$H$3:$J$131,3,0),'CFBG New Line Form'!$G$7:$EQ$7,0)),"")=0,"",IFERROR(INDEX('CFBG New Line Form'!$G$9:$EQ$105,MATCH(B38,'CFBG New Line Form'!$B$9:$B$105,0),MATCH(VLOOKUP($CA$11,MAPPING!$H$3:$J$131,3,0),'CFBG New Line Form'!$G$7:$EQ$7,0)),""))</f>
        <v/>
      </c>
      <c r="CB38" s="84" t="str">
        <f>IF(IFERROR(INDEX('CFBG New Line Form'!$G$9:$EQ$105,MATCH(B38,'CFBG New Line Form'!$B$9:$B$105,0),MATCH(VLOOKUP($CB$11,MAPPING!$H$3:$J$131,3,0),'CFBG New Line Form'!$G$7:$EQ$7,0)),"")=0,"",IFERROR(INDEX('CFBG New Line Form'!$G$9:$EQ$105,MATCH(B38,'CFBG New Line Form'!$B$9:$B$105,0),MATCH(VLOOKUP($CB$11,MAPPING!$H$3:$J$131,3,0),'CFBG New Line Form'!$G$7:$EQ$7,0)),""))</f>
        <v/>
      </c>
      <c r="CC38" s="84" t="str">
        <f>IF(IFERROR(INDEX('CFBG New Line Form'!$G$9:$EQ$105,MATCH(B38,'CFBG New Line Form'!$B$9:$B$105,0),MATCH(VLOOKUP($CC$11,MAPPING!$H$3:$J$131,3,0),'CFBG New Line Form'!$G$7:$EQ$7,0)),"")=0,"",IFERROR(INDEX('CFBG New Line Form'!$G$9:$EQ$105,MATCH(B38,'CFBG New Line Form'!$B$9:$B$105,0),MATCH(VLOOKUP($CC$11,MAPPING!$H$3:$J$131,3,0),'CFBG New Line Form'!$G$7:$EQ$7,0)),""))</f>
        <v/>
      </c>
      <c r="CD38" s="84" t="str">
        <f>IF(IFERROR(INDEX('CFBG New Line Form'!$G$9:$EQ$105,MATCH(B38,'CFBG New Line Form'!$B$9:$B$105,0),MATCH(VLOOKUP($CD$11,MAPPING!$H$3:$J$131,3,0),'CFBG New Line Form'!$G$7:$EQ$7,0)),"")=0,"",IFERROR(INDEX('CFBG New Line Form'!$G$9:$EQ$105,MATCH(B38,'CFBG New Line Form'!$B$9:$B$105,0),MATCH(VLOOKUP($CD$11,MAPPING!$H$3:$J$131,3,0),'CFBG New Line Form'!$G$7:$EQ$7,0)),""))</f>
        <v/>
      </c>
      <c r="CE38" s="84" t="str">
        <f>IF(IFERROR(INDEX('CFBG New Line Form'!$G$9:$EQ$105,MATCH(B38,'CFBG New Line Form'!$B$9:$B$105,0),MATCH(VLOOKUP($CE$11,MAPPING!$H$3:$J$131,3,0),'CFBG New Line Form'!$G$7:$EQ$7,0)),"")=0,"",IFERROR(INDEX('CFBG New Line Form'!$G$9:$EQ$105,MATCH(B38,'CFBG New Line Form'!$B$9:$B$105,0),MATCH(VLOOKUP($CE$11,MAPPING!$H$3:$J$131,3,0),'CFBG New Line Form'!$G$7:$EQ$7,0)),""))</f>
        <v/>
      </c>
      <c r="CF38" s="84" t="str">
        <f>IF(IFERROR(INDEX('CFBG New Line Form'!$G$9:$EQ$105,MATCH(B38,'CFBG New Line Form'!$B$9:$B$105,0),MATCH(VLOOKUP($CF$11,MAPPING!$H$3:$J$131,3,0),'CFBG New Line Form'!$G$7:$EQ$7,0)),"")=0,"",IFERROR(INDEX('CFBG New Line Form'!$G$9:$EQ$105,MATCH(B38,'CFBG New Line Form'!$B$9:$B$105,0),MATCH(VLOOKUP($CF$11,MAPPING!$H$3:$J$131,3,0),'CFBG New Line Form'!$G$7:$EQ$7,0)),""))</f>
        <v/>
      </c>
      <c r="CG38" s="84" t="str">
        <f>IF(IFERROR(INDEX('CFBG New Line Form'!$G$9:$EQ$105,MATCH(B38,'CFBG New Line Form'!$B$9:$B$105,0),MATCH(VLOOKUP($CG$11,MAPPING!$H$3:$J$131,3,0),'CFBG New Line Form'!$G$7:$EQ$7,0)),"")=0,"",IFERROR(INDEX('CFBG New Line Form'!$G$9:$EQ$105,MATCH(B38,'CFBG New Line Form'!$B$9:$B$105,0),MATCH(VLOOKUP($CG$11,MAPPING!$H$3:$J$131,3,0),'CFBG New Line Form'!$G$7:$EQ$7,0)),""))</f>
        <v/>
      </c>
      <c r="CH38" s="84" t="str">
        <f>IF(IFERROR(INDEX('CFBG New Line Form'!$G$9:$EQ$105,MATCH(B38,'CFBG New Line Form'!$B$9:$B$105,0),MATCH(VLOOKUP($CH$11,MAPPING!$H$3:$J$131,3,0),'CFBG New Line Form'!$G$7:$EQ$7,0)),"")=0,"",IFERROR(INDEX('CFBG New Line Form'!$G$9:$EQ$105,MATCH(B38,'CFBG New Line Form'!$B$9:$B$105,0),MATCH(VLOOKUP($CH$11,MAPPING!$H$3:$J$131,3,0),'CFBG New Line Form'!$G$7:$EQ$7,0)),""))</f>
        <v/>
      </c>
      <c r="CI38" s="84" t="str">
        <f>IF(IFERROR(INDEX('CFBG New Line Form'!$G$9:$EQ$105,MATCH(B38,'CFBG New Line Form'!$B$9:$B$105,0),MATCH(VLOOKUP($CI$11,MAPPING!$H$3:$J$131,3,0),'CFBG New Line Form'!$G$7:$EQ$7,0)),"")=0,"",IFERROR(INDEX('CFBG New Line Form'!$G$9:$EQ$105,MATCH(B38,'CFBG New Line Form'!$B$9:$B$105,0),MATCH(VLOOKUP($CI$11,MAPPING!$H$3:$J$131,3,0),'CFBG New Line Form'!$G$7:$EQ$7,0)),""))</f>
        <v/>
      </c>
      <c r="CJ38" s="84" t="str">
        <f>IF(IFERROR(INDEX('CFBG New Line Form'!$G$9:$EQ$105,MATCH(B38,'CFBG New Line Form'!$B$9:$B$105,0),MATCH(VLOOKUP($CJ$11,MAPPING!$H$3:$J$131,3,0),'CFBG New Line Form'!$G$7:$EQ$7,0)),"")=0,"",IFERROR(INDEX('CFBG New Line Form'!$G$9:$EQ$105,MATCH(B38,'CFBG New Line Form'!$B$9:$B$105,0),MATCH(VLOOKUP($CJ$11,MAPPING!$H$3:$J$131,3,0),'CFBG New Line Form'!$G$7:$EQ$7,0)),""))</f>
        <v/>
      </c>
      <c r="CK38" s="84" t="str">
        <f>IF(IFERROR(INDEX('CFBG New Line Form'!$G$9:$EQ$105,MATCH(B38,'CFBG New Line Form'!$B$9:$B$105,0),MATCH(VLOOKUP($CK$11,MAPPING!$H$3:$J$131,3,0),'CFBG New Line Form'!$G$7:$EQ$7,0)),"")=0,"",IFERROR(INDEX('CFBG New Line Form'!$G$9:$EQ$105,MATCH(B38,'CFBG New Line Form'!$B$9:$B$105,0),MATCH(VLOOKUP($CK$11,MAPPING!$H$3:$J$131,3,0),'CFBG New Line Form'!$G$7:$EQ$7,0)),""))</f>
        <v/>
      </c>
      <c r="CL38" s="84" t="str">
        <f>IF(IFERROR(INDEX('CFBG New Line Form'!$G$9:$EQ$105,MATCH(B38,'CFBG New Line Form'!$B$9:$B$105,0),MATCH(VLOOKUP($CL$11,MAPPING!$H$3:$J$131,3,0),'CFBG New Line Form'!$G$7:$EQ$7,0)),"")=0,"",IFERROR(INDEX('CFBG New Line Form'!$G$9:$EQ$105,MATCH(B38,'CFBG New Line Form'!$B$9:$B$105,0),MATCH(VLOOKUP($CL$11,MAPPING!$H$3:$J$131,3,0),'CFBG New Line Form'!$G$7:$EQ$7,0)),""))</f>
        <v/>
      </c>
      <c r="CM38" s="84" t="str">
        <f>IF(IFERROR(INDEX('CFBG New Line Form'!$G$9:$EQ$105,MATCH(B38,'CFBG New Line Form'!$B$9:$B$105,0),MATCH(VLOOKUP($CM$11,MAPPING!$H$3:$J$131,3,0),'CFBG New Line Form'!$G$7:$EQ$7,0)),"")=0,"",IFERROR(INDEX('CFBG New Line Form'!$G$9:$EQ$105,MATCH(B38,'CFBG New Line Form'!$B$9:$B$105,0),MATCH(VLOOKUP($CM$11,MAPPING!$H$3:$J$131,3,0),'CFBG New Line Form'!$G$7:$EQ$7,0)),""))</f>
        <v/>
      </c>
      <c r="CN38" s="84" t="str">
        <f>IF(IFERROR(INDEX('CFBG New Line Form'!$G$9:$EQ$105,MATCH(B38,'CFBG New Line Form'!$B$9:$B$105,0),MATCH(VLOOKUP($CN$11,MAPPING!$H$3:$J$131,3,0),'CFBG New Line Form'!$G$7:$EQ$7,0)),"")=0,"",IFERROR(INDEX('CFBG New Line Form'!$G$9:$EQ$105,MATCH(B38,'CFBG New Line Form'!$B$9:$B$105,0),MATCH(VLOOKUP($CN$11,MAPPING!$H$3:$J$131,3,0),'CFBG New Line Form'!$G$7:$EQ$7,0)),""))</f>
        <v/>
      </c>
      <c r="CO38" s="84" t="str">
        <f>IF(IFERROR(INDEX('CFBG New Line Form'!$G$9:$EQ$105,MATCH(B38,'CFBG New Line Form'!$B$9:$B$105,0),MATCH(VLOOKUP($CO$11,MAPPING!$H$3:$J$131,3,0),'CFBG New Line Form'!$G$7:$EQ$7,0)),"")=0,"",IFERROR(INDEX('CFBG New Line Form'!$G$9:$EQ$105,MATCH(B38,'CFBG New Line Form'!$B$9:$B$105,0),MATCH(VLOOKUP($CO$11,MAPPING!$H$3:$J$131,3,0),'CFBG New Line Form'!$G$7:$EQ$7,0)),""))</f>
        <v/>
      </c>
      <c r="CP38" s="84" t="str">
        <f>IF(IFERROR(INDEX('CFBG New Line Form'!$G$9:$EQ$105,MATCH(B38,'CFBG New Line Form'!$B$9:$B$105,0),MATCH(VLOOKUP($CP$11,MAPPING!$H$3:$J$131,3,0),'CFBG New Line Form'!$G$7:$EQ$7,0)),"")=0,"",IFERROR(INDEX('CFBG New Line Form'!$G$9:$EQ$105,MATCH(B38,'CFBG New Line Form'!$B$9:$B$105,0),MATCH(VLOOKUP($CP$11,MAPPING!$H$3:$J$131,3,0),'CFBG New Line Form'!$G$7:$EQ$7,0)),""))</f>
        <v/>
      </c>
      <c r="CQ38" s="84" t="str">
        <f>IF(IFERROR(INDEX('CFBG New Line Form'!$G$9:$EQ$105,MATCH(B38,'CFBG New Line Form'!$B$9:$B$105,0),MATCH(VLOOKUP($CQ$11,MAPPING!$H$3:$J$131,3,0),'CFBG New Line Form'!$G$7:$EQ$7,0)),"")=0,"",IFERROR(INDEX('CFBG New Line Form'!$G$9:$EQ$105,MATCH(B38,'CFBG New Line Form'!$B$9:$B$105,0),MATCH(VLOOKUP($CQ$11,MAPPING!$H$3:$J$131,3,0),'CFBG New Line Form'!$G$7:$EQ$7,0)),""))</f>
        <v/>
      </c>
      <c r="CR38" s="84"/>
      <c r="CS38" s="84"/>
      <c r="CT38" s="84"/>
    </row>
    <row r="39" spans="1:98" s="55" customFormat="1">
      <c r="A39" s="84" t="str">
        <f>IF(
IFERROR(INDEX('CFBG New Line Form'!$G$9:$EQ$105,MATCH(B39,'CFBG New Line Form'!$B$9:$B$105,0),MATCH(VLOOKUP($A$11,MAPPING!$H$3:$J$131,3,0),'CFBG New Line Form'!$G$7:$EQ$7,0)),"")=0,"", IFERROR(INDEX('CFBG New Line Form'!$G$9:$EQ$105,MATCH(B39,'CFBG New Line Form'!$B$9:$B$105,0),MATCH(VLOOKUP($A$11,MAPPING!$H$3:$J$131,3,0),'CFBG New Line Form'!$G$7:$EQ$7,0)),""))</f>
        <v/>
      </c>
      <c r="B39" s="84"/>
      <c r="C39" s="84" t="str">
        <f>IF(
IFERROR(INDEX('CFBG New Line Form'!$G$9:$EQ$105,MATCH(B39,'CFBG New Line Form'!$B$9:$B$105,0),MATCH(VLOOKUP($C$11,MAPPING!$H$3:$J$131,3,0),'CFBG New Line Form'!$G$7:$EQ$7,0)),"")=0,"", IFERROR(INDEX('CFBG New Line Form'!$G$9:$EQ$105,MATCH(B39,'CFBG New Line Form'!$B$9:$B$105,0),MATCH(VLOOKUP($C$11,MAPPING!$H$3:$J$131,3,0),'CFBG New Line Form'!$G$7:$EQ$7,0)),""))</f>
        <v/>
      </c>
      <c r="D39" s="84" t="str">
        <f>IF(
IFERROR(INDEX('CFBG New Line Form'!$G$9:$EQ$105,MATCH(B39,'CFBG New Line Form'!$B$9:$B$105,0),MATCH(VLOOKUP($D$11,MAPPING!$H$3:$J$131,3,0),'CFBG New Line Form'!$G$7:$EQ$7,0)),"")=0,"", IFERROR(INDEX('CFBG New Line Form'!$G$9:$EQ$105,MATCH(B39,'CFBG New Line Form'!$B$9:$B$105,0),MATCH(VLOOKUP($D$11,MAPPING!$H$3:$J$131,3,0),'CFBG New Line Form'!$G$7:$EQ$7,0)),""))</f>
        <v/>
      </c>
      <c r="E39" s="84" t="str">
        <f>IF(IFERROR(INDEX('CFBG New Line Form'!$G$9:$EQ$105,MATCH(B39,'CFBG New Line Form'!$B$9:$B$105,0),MATCH(VLOOKUP($E$11,MAPPING!$H$3:$J$131,3,0),'CFBG New Line Form'!$G$7:$EQ$7,0)),"")=0,"",IFERROR(INDEX('CFBG New Line Form'!$G$9:$EQ$105,MATCH(B39,'CFBG New Line Form'!$B$9:$B$105,0),MATCH(VLOOKUP($E$11,MAPPING!$H$3:$J$131,3,0),'CFBG New Line Form'!$G$7:$EQ$7,0)),""))</f>
        <v/>
      </c>
      <c r="F39" s="84" t="str">
        <f>IF(IFERROR(INDEX('CFBG New Line Form'!$G$9:$EQ$105,MATCH(B39,'CFBG New Line Form'!$B$9:$B$105,0),MATCH(VLOOKUP($F$11,MAPPING!$H$3:$J$131,3,0),'CFBG New Line Form'!$G$7:$EQ$7,0)),"")=0,"",IFERROR(INDEX('CFBG New Line Form'!$G$9:$EQ$105,MATCH(B39,'CFBG New Line Form'!$B$9:$B$105,0),MATCH(VLOOKUP($F$11,MAPPING!$H$3:$J$131,3,0),'CFBG New Line Form'!$G$7:$EQ$7,0)),""))</f>
        <v/>
      </c>
      <c r="G39" s="130" t="str">
        <f>IF(IFERROR(INDEX('CFBG New Line Form'!$G$9:$EQ$105,MATCH(B39,'CFBG New Line Form'!$B$9:$B$105,0),MATCH(VLOOKUP($G$11,MAPPING!$H$3:$J$131,3,0),'CFBG New Line Form'!$G$7:$EQ$7,0)),"")=0,"",IFERROR(INDEX('CFBG New Line Form'!$G$9:$EQ$105,MATCH(B39,'CFBG New Line Form'!$B$9:$B$105,0),MATCH(VLOOKUP($G$11,MAPPING!$H$3:$J$131,3,0),'CFBG New Line Form'!$G$7:$EQ$7,0)),""))</f>
        <v/>
      </c>
      <c r="H39" s="160" t="str">
        <f>IF(IFERROR(INDEX('CFBG New Line Form'!$G$9:$EQ$105,MATCH(B39,'CFBG New Line Form'!$B$9:$B$105,0),MATCH(VLOOKUP($H$11,MAPPING!$H$3:$J$131,3,0),'CFBG New Line Form'!$G$7:$EQ$7,0)),"")=0,"",IFERROR(INDEX('CFBG New Line Form'!$G$9:$EQ$105,MATCH(B39,'CFBG New Line Form'!$B$9:$B$105,0),MATCH(VLOOKUP($H$11,MAPPING!$H$3:$J$131,3,0),'CFBG New Line Form'!$G$7:$EQ$7,0)),""))</f>
        <v/>
      </c>
      <c r="I39" s="161" t="str">
        <f>IF(IFERROR(INDEX('CFBG New Line Form'!$G$9:$EQ$105,MATCH(B39,'CFBG New Line Form'!$B$9:$B$105,0),MATCH(VLOOKUP($I$11,MAPPING!$H$3:$J$131,3,0),'CFBG New Line Form'!$G$7:$EQ$7,0)),"")=0,"",IFERROR(INDEX('CFBG New Line Form'!$G$9:$EQ$105,MATCH(B39,'CFBG New Line Form'!$B$9:$B$105,0),MATCH(VLOOKUP($I$11,MAPPING!$H$3:$J$131,3,0),'CFBG New Line Form'!$G$7:$EQ$7,0)),""))</f>
        <v/>
      </c>
      <c r="J39" s="84" t="str">
        <f>IF(IFERROR(INDEX('CFBG New Line Form'!$G$9:$EQ$105,MATCH(B39,'CFBG New Line Form'!$B$9:$B$105,0),MATCH(VLOOKUP($J$11,MAPPING!$H$3:$J$131,3,0),'CFBG New Line Form'!$G$7:$EQ$7,0)),"")=0,"",IFERROR(INDEX('CFBG New Line Form'!$G$9:$EQ$105,MATCH(B39,'CFBG New Line Form'!$B$9:$B$105,0),MATCH(VLOOKUP($J$11,MAPPING!$H$3:$J$131,3,0),'CFBG New Line Form'!$G$7:$EQ$7,0)),""))</f>
        <v/>
      </c>
      <c r="K39" s="84" t="e">
        <v>#N/A</v>
      </c>
      <c r="L39" s="84" t="e">
        <v>#N/A</v>
      </c>
      <c r="M39" s="84" t="e">
        <v>#N/A</v>
      </c>
      <c r="N39" s="84" t="e">
        <v>#N/A</v>
      </c>
      <c r="O39" s="84" t="e">
        <v>#N/A</v>
      </c>
      <c r="P39" s="84" t="e">
        <v>#N/A</v>
      </c>
      <c r="Q39" s="84" t="e">
        <v>#N/A</v>
      </c>
      <c r="R39" s="162" t="str">
        <f>IF(IFERROR(INDEX('CFBG New Line Form'!$G$9:$EQ$105,MATCH(B39,'CFBG New Line Form'!$B$9:$B$105,0),MATCH(VLOOKUP($R$11,MAPPING!$H$3:$J$131,3,0),'CFBG New Line Form'!$G$7:$EQ$7,0)),"")=0,"",IFERROR(INDEX('CFBG New Line Form'!$G$9:$EQ$105,MATCH(B39,'CFBG New Line Form'!$B$9:$B$105,0),MATCH(VLOOKUP($R$11,MAPPING!$H$3:$J$131,3,0),'CFBG New Line Form'!$G$7:$EQ$7,0)),""))</f>
        <v/>
      </c>
      <c r="S39" s="84" t="str">
        <f>IF(IFERROR(INDEX('CFBG New Line Form'!$G$9:$EQ$105,MATCH(B39,'CFBG New Line Form'!$B$9:$B$105,0),MATCH(VLOOKUP($S$11,MAPPING!$H$3:$J$131,3,0),'CFBG New Line Form'!$G$7:$EQ$7,0)),"")=0,"",IFERROR(INDEX('CFBG New Line Form'!$G$9:$EQ$105,MATCH(B39,'CFBG New Line Form'!$B$9:$B$105,0),MATCH(VLOOKUP($S$11,MAPPING!$H$3:$J$131,3,0),'CFBG New Line Form'!$G$7:$EQ$7,0)),""))</f>
        <v/>
      </c>
      <c r="T39" s="84" t="e">
        <v>#N/A</v>
      </c>
      <c r="U39" s="84" t="e">
        <v>#N/A</v>
      </c>
      <c r="V39" s="84" t="e">
        <v>#N/A</v>
      </c>
      <c r="W39" s="84" t="e">
        <v>#N/A</v>
      </c>
      <c r="X39" s="84" t="e">
        <v>#N/A</v>
      </c>
      <c r="Y39" s="84" t="e">
        <v>#N/A</v>
      </c>
      <c r="Z39" s="84" t="e">
        <v>#N/A</v>
      </c>
      <c r="AA39" s="84" t="e">
        <v>#N/A</v>
      </c>
      <c r="AB39" s="84" t="e">
        <v>#N/A</v>
      </c>
      <c r="AC39" s="84" t="e">
        <v>#N/A</v>
      </c>
      <c r="AD39" s="84" t="e">
        <v>#N/A</v>
      </c>
      <c r="AE39" s="160" t="str">
        <f>IF(IFERROR(INDEX('CFBG New Line Form'!$G$9:$EQ$105,MATCH(B39,'CFBG New Line Form'!$B$9:$B$105,0),MATCH(VLOOKUP($AE$11,MAPPING!$H$3:$J$131,3,0),'CFBG New Line Form'!$G$7:$EQ$7,0)),"")=0,"",IFERROR(INDEX('CFBG New Line Form'!$G$9:$EQ$105,MATCH(B39,'CFBG New Line Form'!$B$9:$B$105,0),MATCH(VLOOKUP($AE$11,MAPPING!$H$3:$J$131,3,0),'CFBG New Line Form'!$G$7:$EQ$7,0)),""))</f>
        <v/>
      </c>
      <c r="AF39" s="84" t="e">
        <v>#N/A</v>
      </c>
      <c r="AG39" s="84" t="e">
        <v>#N/A</v>
      </c>
      <c r="AH39" s="84" t="str">
        <f>IF(IFERROR(INDEX('CFBG New Line Form'!$G$9:$EQ$105,MATCH(B39,'CFBG New Line Form'!$B$9:$B$105,0),MATCH(VLOOKUP($AH$11,MAPPING!$H$3:$J$131,3,0),'CFBG New Line Form'!$G$7:$EQ$7,0)),"")=0,"",IFERROR(INDEX('CFBG New Line Form'!$G$9:$EQ$105,MATCH(B39,'CFBG New Line Form'!$B$9:$B$105,0),MATCH(VLOOKUP($AH$11,MAPPING!$H$3:$J$131,3,0),'CFBG New Line Form'!$G$7:$EQ$7,0)),""))</f>
        <v/>
      </c>
      <c r="AI39" s="84" t="str">
        <f>IF(IFERROR(INDEX('CFBG New Line Form'!$G$9:$EQ$105,MATCH(B39,'CFBG New Line Form'!$B$9:$B$105,0),MATCH(VLOOKUP($AI$11,MAPPING!$H$3:$J$131,3,0),'CFBG New Line Form'!$G$7:$EQ$7,0)),"")=0,"",IFERROR(INDEX('CFBG New Line Form'!$G$9:$EQ$105,MATCH(B39,'CFBG New Line Form'!$B$9:$B$105,0),MATCH(VLOOKUP($AI$11,MAPPING!$H$3:$J$131,3,0),'CFBG New Line Form'!$G$7:$EQ$7,0)),""))</f>
        <v/>
      </c>
      <c r="AJ39" s="84" t="str">
        <f>IF(IFERROR(INDEX('CFBG New Line Form'!$G$9:$EQ$105,MATCH(B39,'CFBG New Line Form'!$B$9:$B$105,0),MATCH(VLOOKUP($AJ$11,MAPPING!$H$3:$J$131,3,0),'CFBG New Line Form'!$G$7:$EQ$7,0)),"")=0,"",IFERROR(INDEX('CFBG New Line Form'!$G$9:$EQ$105,MATCH(B39,'CFBG New Line Form'!$B$9:$B$105,0),MATCH(VLOOKUP($AJ$11,MAPPING!$H$3:$J$131,3,0),'CFBG New Line Form'!$G$7:$EQ$7,0)),""))</f>
        <v/>
      </c>
      <c r="AK39" s="84" t="str">
        <f>IF(IFERROR(INDEX('CFBG New Line Form'!$G$9:$EQ$105,MATCH(B39,'CFBG New Line Form'!$B$9:$B$105,0),MATCH(VLOOKUP($AK$11,MAPPING!$H$3:$J$131,3,0),'CFBG New Line Form'!$G$7:$EQ$7,0)),"")=0,"",IFERROR(INDEX('CFBG New Line Form'!$G$9:$EQ$105,MATCH(B39,'CFBG New Line Form'!$B$9:$B$105,0),MATCH(VLOOKUP($AK$11,MAPPING!$H$3:$J$131,3,0),'CFBG New Line Form'!$G$7:$EQ$7,0)),""))</f>
        <v/>
      </c>
      <c r="AL39" s="84" t="str">
        <f>IF(IFERROR(INDEX('CFBG New Line Form'!$G$9:$EQ$105,MATCH(B39,'CFBG New Line Form'!$B$9:$B$105,0),MATCH(VLOOKUP($AL$11,MAPPING!$H$3:$J$131,3,0),'CFBG New Line Form'!$G$7:$EQ$7,0)),"")=0,"",IFERROR(INDEX('CFBG New Line Form'!$G$9:$EQ$105,MATCH(B39,'CFBG New Line Form'!$B$9:$B$105,0),MATCH(VLOOKUP($AL$11,MAPPING!$H$3:$J$131,3,0),'CFBG New Line Form'!$G$7:$EQ$7,0)),""))</f>
        <v/>
      </c>
      <c r="AM39" s="84" t="str">
        <f>IF(IFERROR(INDEX('CFBG New Line Form'!$G$9:$EQ$105,MATCH(B39,'CFBG New Line Form'!$B$9:$B$105,0),MATCH(VLOOKUP($AM$11,MAPPING!$H$3:$J$131,3,0),'CFBG New Line Form'!$G$7:$EQ$7,0)),"")=0,"",IFERROR(INDEX('CFBG New Line Form'!$G$9:$EQ$105,MATCH(B39,'CFBG New Line Form'!$B$9:$B$105,0),MATCH(VLOOKUP($AM$11,MAPPING!$H$3:$J$131,3,0),'CFBG New Line Form'!$G$7:$EQ$7,0)),""))</f>
        <v/>
      </c>
      <c r="AN39" s="84" t="str">
        <f>IF(IFERROR(INDEX('CFBG New Line Form'!$G$9:$EQ$105,MATCH(B39,'CFBG New Line Form'!$B$9:$B$105,0),MATCH(VLOOKUP($AN$11,MAPPING!$H$3:$J$131,3,0),'CFBG New Line Form'!$G$7:$EQ$7,0)),"")=0,"",IFERROR(INDEX('CFBG New Line Form'!$G$9:$EQ$105,MATCH(B39,'CFBG New Line Form'!$B$9:$B$105,0),MATCH(VLOOKUP($AN$11,MAPPING!$H$3:$J$131,3,0),'CFBG New Line Form'!$G$7:$EQ$7,0)),""))</f>
        <v/>
      </c>
      <c r="AO39" s="84" t="str">
        <f>IF(IFERROR(INDEX('CFBG New Line Form'!$G$9:$EQ$105,MATCH(B39,'CFBG New Line Form'!$B$9:$B$105,0),MATCH(VLOOKUP($AO$11,MAPPING!$H$3:$J$131,3,0),'CFBG New Line Form'!$G$7:$EQ$7,0)),"")=0,"",IFERROR(INDEX('CFBG New Line Form'!$G$9:$EQ$105,MATCH(B39,'CFBG New Line Form'!$B$9:$B$105,0),MATCH(VLOOKUP($AO$11,MAPPING!$H$3:$J$131,3,0),'CFBG New Line Form'!$G$7:$EQ$7,0)),""))</f>
        <v/>
      </c>
      <c r="AP39" s="84" t="str">
        <f>IF(IFERROR(INDEX('CFBG New Line Form'!$G$9:$EQ$105,MATCH(B39,'CFBG New Line Form'!$B$9:$B$105,0),MATCH(VLOOKUP($AP$11,MAPPING!$H$3:$J$131,3,0),'CFBG New Line Form'!$G$7:$EQ$7,0)),"")=0,"",IFERROR(INDEX('CFBG New Line Form'!$G$9:$EQ$105,MATCH(B39,'CFBG New Line Form'!$B$9:$B$105,0),MATCH(VLOOKUP($AP$11,MAPPING!$H$3:$J$131,3,0),'CFBG New Line Form'!$G$7:$EQ$7,0)),""))</f>
        <v/>
      </c>
      <c r="AQ39" s="84" t="str">
        <f>IF(IFERROR(INDEX('CFBG New Line Form'!$G$9:$EQ$105,MATCH(B39,'CFBG New Line Form'!$B$9:$B$105,0),MATCH(VLOOKUP($AQ$11,MAPPING!$H$3:$J$131,3,0),'CFBG New Line Form'!$G$7:$EQ$7,0)),"")=0,"",IFERROR(INDEX('CFBG New Line Form'!$G$9:$EQ$105,MATCH(B39,'CFBG New Line Form'!$B$9:$B$105,0),MATCH(VLOOKUP($AQ$11,MAPPING!$H$3:$J$131,3,0),'CFBG New Line Form'!$G$7:$EQ$7,0)),""))</f>
        <v/>
      </c>
      <c r="AR39" s="84" t="str">
        <f>IF(IFERROR(INDEX('CFBG New Line Form'!$G$9:$EQ$105,MATCH(B39,'CFBG New Line Form'!$B$9:$B$105,0),MATCH(VLOOKUP($AR$11,MAPPING!$H$3:$J$131,3,0),'CFBG New Line Form'!$G$7:$EQ$7,0)),"")=0,"",IFERROR(INDEX('CFBG New Line Form'!$G$9:$EQ$105,MATCH(B39,'CFBG New Line Form'!$B$9:$B$105,0),MATCH(VLOOKUP($AR$11,MAPPING!$H$3:$J$131,3,0),'CFBG New Line Form'!$G$7:$EQ$7,0)),""))</f>
        <v/>
      </c>
      <c r="AS39" s="84" t="str">
        <f>IF(IFERROR(INDEX('CFBG New Line Form'!$G$9:$EQ$105,MATCH(B39,'CFBG New Line Form'!$B$9:$B$105,0),MATCH(VLOOKUP($AS$11,MAPPING!$H$3:$J$131,3,0),'CFBG New Line Form'!$G$7:$EQ$7,0)),"")=0,"",IFERROR(INDEX('CFBG New Line Form'!$G$9:$EQ$105,MATCH(B39,'CFBG New Line Form'!$B$9:$B$105,0),MATCH(VLOOKUP($AS$11,MAPPING!$H$3:$J$131,3,0),'CFBG New Line Form'!$G$7:$EQ$7,0)),""))</f>
        <v/>
      </c>
      <c r="AT39" s="84" t="str">
        <f>IF(IFERROR(INDEX('CFBG New Line Form'!$G$9:$EQ$105,MATCH(B39,'CFBG New Line Form'!$B$9:$B$105,0),MATCH(VLOOKUP($AT$11,MAPPING!$H$3:$J$131,3,0),'CFBG New Line Form'!$G$7:$EQ$7,0)),"")=0,"",IFERROR(INDEX('CFBG New Line Form'!$G$9:$EQ$105,MATCH(B39,'CFBG New Line Form'!$B$9:$B$105,0),MATCH(VLOOKUP($AT$11,MAPPING!$H$3:$J$131,3,0),'CFBG New Line Form'!$G$7:$EQ$7,0)),""))</f>
        <v/>
      </c>
      <c r="AU39" s="84" t="str">
        <f>IF(IFERROR(INDEX('CFBG New Line Form'!$G$9:$EQ$105,MATCH(B39,'CFBG New Line Form'!$B$9:$B$105,0),MATCH(VLOOKUP($AU$11,MAPPING!$H$3:$J$131,3,0),'CFBG New Line Form'!$G$7:$EQ$7,0)),"")=0,"",IFERROR(INDEX('CFBG New Line Form'!$G$9:$EQ$105,MATCH(B39,'CFBG New Line Form'!$B$9:$B$105,0),MATCH(VLOOKUP($AU$11,MAPPING!$H$3:$J$131,3,0),'CFBG New Line Form'!$G$7:$EQ$7,0)),""))</f>
        <v/>
      </c>
      <c r="AV39" s="84" t="str">
        <f>IF(IFERROR(INDEX('CFBG New Line Form'!$G$9:$EQ$105,MATCH(B39,'CFBG New Line Form'!$B$9:$B$105,0),MATCH(VLOOKUP($AV$11,MAPPING!$H$3:$J$131,3,0),'CFBG New Line Form'!$G$7:$EQ$7,0)),"")=0,"",IFERROR(INDEX('CFBG New Line Form'!$G$9:$EQ$105,MATCH(B39,'CFBG New Line Form'!$B$9:$B$105,0),MATCH(VLOOKUP($AV$11,MAPPING!$H$3:$J$131,3,0),'CFBG New Line Form'!$G$7:$EQ$7,0)),""))</f>
        <v/>
      </c>
      <c r="AW39" s="84" t="str">
        <f>IF(IFERROR(INDEX('CFBG New Line Form'!$G$9:$EQ$105,MATCH(B39,'CFBG New Line Form'!$B$9:$B$105,0),MATCH(VLOOKUP($AW$11,MAPPING!$H$3:$J$131,3,0),'CFBG New Line Form'!$G$7:$EQ$7,0)),"")=0,"",IFERROR(INDEX('CFBG New Line Form'!$G$9:$EQ$105,MATCH(B39,'CFBG New Line Form'!$B$9:$B$105,0),MATCH(VLOOKUP($AW$11,MAPPING!$H$3:$J$131,3,0),'CFBG New Line Form'!$G$7:$EQ$7,0)),""))</f>
        <v/>
      </c>
      <c r="AX39" s="84" t="str">
        <f>IF(IFERROR(INDEX('CFBG New Line Form'!$G$9:$EQ$105,MATCH(B39,'CFBG New Line Form'!$B$9:$B$105,0),MATCH(VLOOKUP($AX$11,MAPPING!$H$3:$J$131,3,0),'CFBG New Line Form'!$G$7:$EQ$7,0)),"")=0,"",IFERROR(INDEX('CFBG New Line Form'!$G$9:$EQ$105,MATCH(B39,'CFBG New Line Form'!$B$9:$B$105,0),MATCH(VLOOKUP($AX$11,MAPPING!$H$3:$J$131,3,0),'CFBG New Line Form'!$G$7:$EQ$7,0)),""))</f>
        <v/>
      </c>
      <c r="AY39" s="84" t="str">
        <f>IF(IFERROR(INDEX('CFBG New Line Form'!$G$9:$EQ$105,MATCH(B39,'CFBG New Line Form'!$B$9:$B$105,0),MATCH(VLOOKUP($AY$11,MAPPING!$H$3:$J$131,3,0),'CFBG New Line Form'!$G$7:$EQ$7,0)),"")=0,"",IFERROR(INDEX('CFBG New Line Form'!$G$9:$EQ$105,MATCH(B39,'CFBG New Line Form'!$B$9:$B$105,0),MATCH(VLOOKUP($AY$11,MAPPING!$H$3:$J$131,3,0),'CFBG New Line Form'!$G$7:$EQ$7,0)),""))</f>
        <v/>
      </c>
      <c r="AZ39" s="84" t="str">
        <f>IF(IFERROR(INDEX('CFBG New Line Form'!$G$9:$EQ$105,MATCH(B39,'CFBG New Line Form'!$B$9:$B$105,0),MATCH(VLOOKUP($AZ$11,MAPPING!$H$3:$J$131,3,0),'CFBG New Line Form'!$G$7:$EQ$7,0)),"")=0,"",IFERROR(INDEX('CFBG New Line Form'!$G$9:$EQ$105,MATCH(B39,'CFBG New Line Form'!$B$9:$B$105,0),MATCH(VLOOKUP($AZ$11,MAPPING!$H$3:$J$131,3,0),'CFBG New Line Form'!$G$7:$EQ$7,0)),""))</f>
        <v/>
      </c>
      <c r="BA39" s="84" t="str">
        <f>IF(IFERROR(INDEX('CFBG New Line Form'!$G$9:$EQ$105,MATCH(B39,'CFBG New Line Form'!$B$9:$B$105,0),MATCH(VLOOKUP($BA$11,MAPPING!$H$3:$J$131,3,0),'CFBG New Line Form'!$G$7:$EQ$7,0)),"")=0,"",IFERROR(INDEX('CFBG New Line Form'!$G$9:$EQ$105,MATCH(B39,'CFBG New Line Form'!$B$9:$B$105,0),MATCH(VLOOKUP($BA$11,MAPPING!$H$3:$J$131,3,0),'CFBG New Line Form'!$G$7:$EQ$7,0)),""))</f>
        <v/>
      </c>
      <c r="BB39" s="84" t="str">
        <f>IF(IFERROR(INDEX('CFBG New Line Form'!$G$9:$EQ$105,MATCH(B39,'CFBG New Line Form'!$B$9:$B$105,0),MATCH(VLOOKUP($BB$11,MAPPING!$H$3:$J$131,3,0),'CFBG New Line Form'!$G$7:$EQ$7,0)),"")=0,"",IFERROR(INDEX('CFBG New Line Form'!$G$9:$EQ$105,MATCH(B39,'CFBG New Line Form'!$B$9:$B$105,0),MATCH(VLOOKUP($BB$11,MAPPING!$H$3:$J$131,3,0),'CFBG New Line Form'!$G$7:$EQ$7,0)),""))</f>
        <v/>
      </c>
      <c r="BC39" s="84" t="str">
        <f>IF(IFERROR(INDEX('CFBG New Line Form'!$G$9:$EQ$105,MATCH(B39,'CFBG New Line Form'!$B$9:$B$105,0),MATCH(VLOOKUP($BC$11,MAPPING!$H$3:$J$131,3,0),'CFBG New Line Form'!$G$7:$EQ$7,0)),"")=0,"",IFERROR(INDEX('CFBG New Line Form'!$G$9:$EQ$105,MATCH(B39,'CFBG New Line Form'!$B$9:$B$105,0),MATCH(VLOOKUP($BC$11,MAPPING!$H$3:$J$131,3,0),'CFBG New Line Form'!$G$7:$EQ$7,0)),""))</f>
        <v/>
      </c>
      <c r="BD39" s="84" t="str">
        <f>IF(IFERROR(INDEX('CFBG New Line Form'!$G$9:$EQ$105,MATCH(B39,'CFBG New Line Form'!$B$9:$B$105,0),MATCH(VLOOKUP($BD$11,MAPPING!$H$3:$J$131,3,0),'CFBG New Line Form'!$G$7:$EQ$7,0)),"")=0,"",IFERROR(INDEX('CFBG New Line Form'!$G$9:$EQ$105,MATCH(B39,'CFBG New Line Form'!$B$9:$B$105,0),MATCH(VLOOKUP($BD$11,MAPPING!$H$3:$J$131,3,0),'CFBG New Line Form'!$G$7:$EQ$7,0)),""))</f>
        <v/>
      </c>
      <c r="BE39" s="84" t="str">
        <f>IF(IFERROR(INDEX('CFBG New Line Form'!$G$9:$EQ$105,MATCH(B39,'CFBG New Line Form'!$B$9:$B$105,0),MATCH(VLOOKUP($BE$11,MAPPING!$H$3:$J$131,3,0),'CFBG New Line Form'!$G$7:$EQ$7,0)),"")=0,"",IFERROR(INDEX('CFBG New Line Form'!$G$9:$EQ$105,MATCH(B39,'CFBG New Line Form'!$B$9:$B$105,0),MATCH(VLOOKUP($BE$11,MAPPING!$H$3:$J$131,3,0),'CFBG New Line Form'!$G$7:$EQ$7,0)),""))</f>
        <v/>
      </c>
      <c r="BF39" s="84" t="str">
        <f>IF(IFERROR(INDEX('CFBG New Line Form'!$G$9:$EQ$105,MATCH(B39,'CFBG New Line Form'!$B$9:$B$105,0),MATCH(VLOOKUP($BE$11,MAPPING!$H$3:$J$131,3,0),'CFBG New Line Form'!$G$7:$EQ$7,0)),"")=0,"",IFERROR(INDEX('CFBG New Line Form'!$G$9:$EQ$105,MATCH(B39,'CFBG New Line Form'!$B$9:$B$105,0),MATCH(VLOOKUP($BE$11,MAPPING!$H$3:$J$131,3,0),'CFBG New Line Form'!$G$7:$EQ$7,0)),""))</f>
        <v/>
      </c>
      <c r="BG39" s="84" t="str">
        <f>IF(IFERROR(INDEX('CFBG New Line Form'!$G$9:$EQ$105,MATCH(B39,'CFBG New Line Form'!$B$9:$B$105,0),MATCH(VLOOKUP($BG$11,MAPPING!$H$3:$J$131,3,0),'CFBG New Line Form'!$G$7:$EQ$7,0)),"")=0,"",IFERROR(INDEX('CFBG New Line Form'!$G$9:$EQ$105,MATCH(B39,'CFBG New Line Form'!$B$9:$B$105,0),MATCH(VLOOKUP($BG$11,MAPPING!$H$3:$J$131,3,0),'CFBG New Line Form'!$G$7:$EQ$7,0)),""))</f>
        <v/>
      </c>
      <c r="BH39" s="84" t="str">
        <f>IF(IFERROR(INDEX('CFBG New Line Form'!$G$9:$EQ$105,MATCH(B39,'CFBG New Line Form'!$B$9:$B$105,0),MATCH(VLOOKUP($BH$11,MAPPING!$H$3:$J$131,3,0),'CFBG New Line Form'!$G$7:$EQ$7,0)),"")=0,"",IFERROR(INDEX('CFBG New Line Form'!$G$9:$EQ$105,MATCH(B39,'CFBG New Line Form'!$B$9:$B$105,0),MATCH(VLOOKUP($BH$11,MAPPING!$H$3:$J$131,3,0),'CFBG New Line Form'!$G$7:$EQ$7,0)),""))</f>
        <v/>
      </c>
      <c r="BI39" s="84" t="str">
        <f>IF(IFERROR(INDEX('CFBG New Line Form'!$G$9:$EQ$105,MATCH(B39,'CFBG New Line Form'!$B$9:$B$105,0),MATCH(VLOOKUP($BI$11,MAPPING!$H$3:$J$131,3,0),'CFBG New Line Form'!$G$7:$EQ$7,0)),"")=0,"",IFERROR(INDEX('CFBG New Line Form'!$G$9:$EQ$105,MATCH(B39,'CFBG New Line Form'!$B$9:$B$105,0),MATCH(VLOOKUP($BI$11,MAPPING!$H$3:$J$131,3,0),'CFBG New Line Form'!$G$7:$EQ$7,0)),""))</f>
        <v/>
      </c>
      <c r="BJ39" s="84" t="str">
        <f>IF(IFERROR(INDEX('CFBG New Line Form'!$G$9:$EQ$105,MATCH(B39,'CFBG New Line Form'!$B$9:$B$105,0),MATCH(VLOOKUP($BJ$11,MAPPING!$H$3:$J$131,3,0),'CFBG New Line Form'!$G$7:$EQ$7,0)),"")=0,"",IFERROR(INDEX('CFBG New Line Form'!$G$9:$EQ$105,MATCH(B39,'CFBG New Line Form'!$B$9:$B$105,0),MATCH(VLOOKUP($BJ$11,MAPPING!$H$3:$J$131,3,0),'CFBG New Line Form'!$G$7:$EQ$7,0)),""))</f>
        <v/>
      </c>
      <c r="BK39" s="84" t="str">
        <f>IF(IFERROR(INDEX('CFBG New Line Form'!$G$9:$EQ$105,MATCH(B39,'CFBG New Line Form'!$B$9:$B$105,0),MATCH(VLOOKUP($BK$11,MAPPING!$H$3:$J$131,3,0),'CFBG New Line Form'!$G$7:$EQ$7,0)),"")=0,"",IFERROR(INDEX('CFBG New Line Form'!$G$9:$EQ$105,MATCH(B39,'CFBG New Line Form'!$B$9:$B$105,0),MATCH(VLOOKUP($BK$11,MAPPING!$H$3:$J$131,3,0),'CFBG New Line Form'!$G$7:$EQ$7,0)),""))</f>
        <v/>
      </c>
      <c r="BL39" s="84" t="str">
        <f>IF(IFERROR(INDEX('CFBG New Line Form'!$G$9:$EQ$105,MATCH(B39,'CFBG New Line Form'!$B$9:$B$105,0),MATCH(VLOOKUP($BL$11,MAPPING!$H$3:$J$131,3,0),'CFBG New Line Form'!$G$7:$EQ$7,0)),"")=0,"",IFERROR(INDEX('CFBG New Line Form'!$G$9:$EQ$105,MATCH(B39,'CFBG New Line Form'!$B$9:$B$105,0),MATCH(VLOOKUP($BL$11,MAPPING!$H$3:$J$131,3,0),'CFBG New Line Form'!$G$7:$EQ$7,0)),""))</f>
        <v/>
      </c>
      <c r="BM39" s="84" t="str">
        <f>IF(IFERROR(INDEX('CFBG New Line Form'!$G$9:$EQ$105,MATCH(B39,'CFBG New Line Form'!$B$9:$B$105,0),MATCH(VLOOKUP($BM$11,MAPPING!$H$3:$J$131,3,0),'CFBG New Line Form'!$G$7:$EQ$7,0)),"")=0,"",IFERROR(INDEX('CFBG New Line Form'!$G$9:$EQ$105,MATCH(B39,'CFBG New Line Form'!$B$9:$B$105,0),MATCH(VLOOKUP($BM$11,MAPPING!$H$3:$J$131,3,0),'CFBG New Line Form'!$G$7:$EQ$7,0)),""))</f>
        <v/>
      </c>
      <c r="BN39" s="84" t="str">
        <f>IF(IFERROR(INDEX('CFBG New Line Form'!$G$9:$EQ$105,MATCH(B39,'CFBG New Line Form'!$B$9:$B$105,0),MATCH(VLOOKUP($BN$11,MAPPING!$H$3:$J$131,3,0),'CFBG New Line Form'!$G$7:$EQ$7,0)),"")=0,"",IFERROR(INDEX('CFBG New Line Form'!$G$9:$EQ$105,MATCH(B39,'CFBG New Line Form'!$B$9:$B$105,0),MATCH(VLOOKUP($BN$11,MAPPING!$H$3:$J$131,3,0),'CFBG New Line Form'!$G$7:$EQ$7,0)),""))</f>
        <v/>
      </c>
      <c r="BO39" s="84" t="str">
        <f>IF(IFERROR(INDEX('CFBG New Line Form'!$G$9:$EQ$105,MATCH(B39,'CFBG New Line Form'!$B$9:$B$105,0),MATCH(VLOOKUP($BO$11,MAPPING!$H$3:$J$131,3,0),'CFBG New Line Form'!$G$7:$EQ$7,0)),"")=0,"",IFERROR(INDEX('CFBG New Line Form'!$G$9:$EQ$105,MATCH(B39,'CFBG New Line Form'!$B$9:$B$105,0),MATCH(VLOOKUP($BO$11,MAPPING!$H$3:$J$131,3,0),'CFBG New Line Form'!$G$7:$EQ$7,0)),""))</f>
        <v/>
      </c>
      <c r="BP39" s="84" t="str">
        <f>IF(IFERROR(INDEX('CFBG New Line Form'!$G$9:$EQ$105,MATCH(B39,'CFBG New Line Form'!$B$9:$B$105,0),MATCH(VLOOKUP($BP$11,MAPPING!$H$3:$J$131,3,0),'CFBG New Line Form'!$G$7:$EQ$7,0)),"")=0,"",IFERROR(INDEX('CFBG New Line Form'!$G$9:$EQ$105,MATCH(B39,'CFBG New Line Form'!$B$9:$B$105,0),MATCH(VLOOKUP($BP$11,MAPPING!$H$3:$J$131,3,0),'CFBG New Line Form'!$G$7:$EQ$7,0)),""))</f>
        <v/>
      </c>
      <c r="BQ39" s="84" t="str">
        <f>IF(IFERROR(INDEX('CFBG New Line Form'!$G$9:$EQ$105,MATCH(B39,'CFBG New Line Form'!$B$9:$B$105,0),MATCH(VLOOKUP($BQ$11,MAPPING!$H$3:$J$131,3,0),'CFBG New Line Form'!$G$7:$EQ$7,0)),"")=0,"",IFERROR(INDEX('CFBG New Line Form'!$G$9:$EQ$105,MATCH(B39,'CFBG New Line Form'!$B$9:$B$105,0),MATCH(VLOOKUP($BQ$11,MAPPING!$H$3:$J$131,3,0),'CFBG New Line Form'!$G$7:$EQ$7,0)),""))</f>
        <v/>
      </c>
      <c r="BR39" s="84" t="str">
        <f>IF(IFERROR(INDEX('CFBG New Line Form'!$G$9:$EQ$105,MATCH(B39,'CFBG New Line Form'!$B$9:$B$105,0),MATCH(VLOOKUP($BR$11,MAPPING!$H$3:$J$131,3,0),'CFBG New Line Form'!$G$7:$EQ$7,0)),"")=0,"",IFERROR(INDEX('CFBG New Line Form'!$G$9:$EQ$105,MATCH(B39,'CFBG New Line Form'!$B$9:$B$105,0),MATCH(VLOOKUP($BR$11,MAPPING!$H$3:$J$131,3,0),'CFBG New Line Form'!$G$7:$EQ$7,0)),""))</f>
        <v/>
      </c>
      <c r="BS39" s="84" t="str">
        <f>IF(IFERROR(INDEX('CFBG New Line Form'!$G$9:$EQ$105,MATCH(B39,'CFBG New Line Form'!$B$9:$B$105,0),MATCH(VLOOKUP($BS$11,MAPPING!$H$3:$J$131,3,0),'CFBG New Line Form'!$G$7:$EQ$7,0)),"")=0,"",IFERROR(INDEX('CFBG New Line Form'!$G$9:$EQ$105,MATCH(B39,'CFBG New Line Form'!$B$9:$B$105,0),MATCH(VLOOKUP($BS$11,MAPPING!$H$3:$J$131,3,0),'CFBG New Line Form'!$G$7:$EQ$7,0)),""))</f>
        <v/>
      </c>
      <c r="BT39" s="84" t="str">
        <f>IF(IFERROR(INDEX('CFBG New Line Form'!$G$9:$EQ$105,MATCH(B39,'CFBG New Line Form'!$B$9:$B$105,0),MATCH(VLOOKUP($BT$11,MAPPING!$H$3:$J$131,3,0),'CFBG New Line Form'!$G$7:$EQ$7,0)),"")=0,"",IFERROR(INDEX('CFBG New Line Form'!$G$9:$EQ$105,MATCH(B39,'CFBG New Line Form'!$B$9:$B$105,0),MATCH(VLOOKUP($BT$11,MAPPING!$H$3:$J$131,3,0),'CFBG New Line Form'!$G$7:$EQ$7,0)),""))</f>
        <v/>
      </c>
      <c r="BU39" s="84" t="str">
        <f>IF(IFERROR(INDEX('CFBG New Line Form'!$G$9:$EQ$105,MATCH(B39,'CFBG New Line Form'!$B$9:$B$105,0),MATCH(VLOOKUP($BU$11,MAPPING!$H$3:$J$131,3,0),'CFBG New Line Form'!$G$7:$EQ$7,0)),"")=0,"",IFERROR(INDEX('CFBG New Line Form'!$G$9:$EQ$105,MATCH(B39,'CFBG New Line Form'!$B$9:$B$105,0),MATCH(VLOOKUP($BU$11,MAPPING!$H$3:$J$131,3,0),'CFBG New Line Form'!$G$7:$EQ$7,0)),""))</f>
        <v/>
      </c>
      <c r="BV39" s="84" t="str">
        <f>IF(IFERROR(INDEX('CFBG New Line Form'!$G$9:$EQ$105,MATCH(B39,'CFBG New Line Form'!$B$9:$B$105,0),MATCH(VLOOKUP($BV$11,MAPPING!$H$3:$J$131,3,0),'CFBG New Line Form'!$G$7:$EQ$7,0)),"")=0,"",IFERROR(INDEX('CFBG New Line Form'!$G$9:$EQ$105,MATCH(B39,'CFBG New Line Form'!$B$9:$B$105,0),MATCH(VLOOKUP($BV$11,MAPPING!$H$3:$J$131,3,0),'CFBG New Line Form'!$G$7:$EQ$7,0)),""))</f>
        <v/>
      </c>
      <c r="BW39" s="84" t="str">
        <f>IF(IFERROR(INDEX('CFBG New Line Form'!$G$9:$EQ$105,MATCH(B39,'CFBG New Line Form'!$B$9:$B$105,0),MATCH(VLOOKUP($BW$11,MAPPING!$H$3:$J$131,3,0),'CFBG New Line Form'!$G$7:$EQ$7,0)),"")=0,"",IFERROR(INDEX('CFBG New Line Form'!$G$9:$EQ$105,MATCH(B39,'CFBG New Line Form'!$B$9:$B$105,0),MATCH(VLOOKUP($BW$11,MAPPING!$H$3:$J$131,3,0),'CFBG New Line Form'!$G$7:$EQ$7,0)),""))</f>
        <v/>
      </c>
      <c r="BX39" s="84" t="str">
        <f>IF(IFERROR(INDEX('CFBG New Line Form'!$G$9:$EQ$105,MATCH(B39,'CFBG New Line Form'!$B$9:$B$105,0),MATCH(VLOOKUP($BX$11,MAPPING!$H$3:$J$131,3,0),'CFBG New Line Form'!$G$7:$EQ$7,0)),"")=0,"",IFERROR(INDEX('CFBG New Line Form'!$G$9:$EQ$105,MATCH(B39,'CFBG New Line Form'!$B$9:$B$105,0),MATCH(VLOOKUP($BX$11,MAPPING!$H$3:$J$131,3,0),'CFBG New Line Form'!$G$7:$EQ$7,0)),""))</f>
        <v/>
      </c>
      <c r="BY39" s="84" t="str">
        <f>IF(IFERROR(INDEX('CFBG New Line Form'!$G$9:$EQ$105,MATCH(B39,'CFBG New Line Form'!$B$9:$B$105,0),MATCH(VLOOKUP($BY$11,MAPPING!$H$3:$J$131,3,0),'CFBG New Line Form'!$G$7:$EQ$7,0)),"")=0,"",IFERROR(INDEX('CFBG New Line Form'!$G$9:$EQ$105,MATCH(B39,'CFBG New Line Form'!$B$9:$B$105,0),MATCH(VLOOKUP($BY$11,MAPPING!$H$3:$J$131,3,0),'CFBG New Line Form'!$G$7:$EQ$7,0)),""))</f>
        <v/>
      </c>
      <c r="BZ39" s="84" t="str">
        <f>IF(IFERROR(INDEX('CFBG New Line Form'!$G$9:$EQ$105,MATCH(B39,'CFBG New Line Form'!$B$9:$B$105,0),MATCH(VLOOKUP($BZ$11,MAPPING!$H$3:$J$131,3,0),'CFBG New Line Form'!$G$7:$EQ$7,0)),"")=0,"",IFERROR(INDEX('CFBG New Line Form'!$G$9:$EQ$105,MATCH(B39,'CFBG New Line Form'!$B$9:$B$105,0),MATCH(VLOOKUP($BZ$11,MAPPING!$H$3:$J$131,3,0),'CFBG New Line Form'!$G$7:$EQ$7,0)),""))</f>
        <v/>
      </c>
      <c r="CA39" s="84" t="str">
        <f>IF(IFERROR(INDEX('CFBG New Line Form'!$G$9:$EQ$105,MATCH(B39,'CFBG New Line Form'!$B$9:$B$105,0),MATCH(VLOOKUP($CA$11,MAPPING!$H$3:$J$131,3,0),'CFBG New Line Form'!$G$7:$EQ$7,0)),"")=0,"",IFERROR(INDEX('CFBG New Line Form'!$G$9:$EQ$105,MATCH(B39,'CFBG New Line Form'!$B$9:$B$105,0),MATCH(VLOOKUP($CA$11,MAPPING!$H$3:$J$131,3,0),'CFBG New Line Form'!$G$7:$EQ$7,0)),""))</f>
        <v/>
      </c>
      <c r="CB39" s="84" t="str">
        <f>IF(IFERROR(INDEX('CFBG New Line Form'!$G$9:$EQ$105,MATCH(B39,'CFBG New Line Form'!$B$9:$B$105,0),MATCH(VLOOKUP($CB$11,MAPPING!$H$3:$J$131,3,0),'CFBG New Line Form'!$G$7:$EQ$7,0)),"")=0,"",IFERROR(INDEX('CFBG New Line Form'!$G$9:$EQ$105,MATCH(B39,'CFBG New Line Form'!$B$9:$B$105,0),MATCH(VLOOKUP($CB$11,MAPPING!$H$3:$J$131,3,0),'CFBG New Line Form'!$G$7:$EQ$7,0)),""))</f>
        <v/>
      </c>
      <c r="CC39" s="84" t="str">
        <f>IF(IFERROR(INDEX('CFBG New Line Form'!$G$9:$EQ$105,MATCH(B39,'CFBG New Line Form'!$B$9:$B$105,0),MATCH(VLOOKUP($CC$11,MAPPING!$H$3:$J$131,3,0),'CFBG New Line Form'!$G$7:$EQ$7,0)),"")=0,"",IFERROR(INDEX('CFBG New Line Form'!$G$9:$EQ$105,MATCH(B39,'CFBG New Line Form'!$B$9:$B$105,0),MATCH(VLOOKUP($CC$11,MAPPING!$H$3:$J$131,3,0),'CFBG New Line Form'!$G$7:$EQ$7,0)),""))</f>
        <v/>
      </c>
      <c r="CD39" s="84" t="str">
        <f>IF(IFERROR(INDEX('CFBG New Line Form'!$G$9:$EQ$105,MATCH(B39,'CFBG New Line Form'!$B$9:$B$105,0),MATCH(VLOOKUP($CD$11,MAPPING!$H$3:$J$131,3,0),'CFBG New Line Form'!$G$7:$EQ$7,0)),"")=0,"",IFERROR(INDEX('CFBG New Line Form'!$G$9:$EQ$105,MATCH(B39,'CFBG New Line Form'!$B$9:$B$105,0),MATCH(VLOOKUP($CD$11,MAPPING!$H$3:$J$131,3,0),'CFBG New Line Form'!$G$7:$EQ$7,0)),""))</f>
        <v/>
      </c>
      <c r="CE39" s="84" t="str">
        <f>IF(IFERROR(INDEX('CFBG New Line Form'!$G$9:$EQ$105,MATCH(B39,'CFBG New Line Form'!$B$9:$B$105,0),MATCH(VLOOKUP($CE$11,MAPPING!$H$3:$J$131,3,0),'CFBG New Line Form'!$G$7:$EQ$7,0)),"")=0,"",IFERROR(INDEX('CFBG New Line Form'!$G$9:$EQ$105,MATCH(B39,'CFBG New Line Form'!$B$9:$B$105,0),MATCH(VLOOKUP($CE$11,MAPPING!$H$3:$J$131,3,0),'CFBG New Line Form'!$G$7:$EQ$7,0)),""))</f>
        <v/>
      </c>
      <c r="CF39" s="84" t="str">
        <f>IF(IFERROR(INDEX('CFBG New Line Form'!$G$9:$EQ$105,MATCH(B39,'CFBG New Line Form'!$B$9:$B$105,0),MATCH(VLOOKUP($CF$11,MAPPING!$H$3:$J$131,3,0),'CFBG New Line Form'!$G$7:$EQ$7,0)),"")=0,"",IFERROR(INDEX('CFBG New Line Form'!$G$9:$EQ$105,MATCH(B39,'CFBG New Line Form'!$B$9:$B$105,0),MATCH(VLOOKUP($CF$11,MAPPING!$H$3:$J$131,3,0),'CFBG New Line Form'!$G$7:$EQ$7,0)),""))</f>
        <v/>
      </c>
      <c r="CG39" s="84" t="str">
        <f>IF(IFERROR(INDEX('CFBG New Line Form'!$G$9:$EQ$105,MATCH(B39,'CFBG New Line Form'!$B$9:$B$105,0),MATCH(VLOOKUP($CG$11,MAPPING!$H$3:$J$131,3,0),'CFBG New Line Form'!$G$7:$EQ$7,0)),"")=0,"",IFERROR(INDEX('CFBG New Line Form'!$G$9:$EQ$105,MATCH(B39,'CFBG New Line Form'!$B$9:$B$105,0),MATCH(VLOOKUP($CG$11,MAPPING!$H$3:$J$131,3,0),'CFBG New Line Form'!$G$7:$EQ$7,0)),""))</f>
        <v/>
      </c>
      <c r="CH39" s="84" t="str">
        <f>IF(IFERROR(INDEX('CFBG New Line Form'!$G$9:$EQ$105,MATCH(B39,'CFBG New Line Form'!$B$9:$B$105,0),MATCH(VLOOKUP($CH$11,MAPPING!$H$3:$J$131,3,0),'CFBG New Line Form'!$G$7:$EQ$7,0)),"")=0,"",IFERROR(INDEX('CFBG New Line Form'!$G$9:$EQ$105,MATCH(B39,'CFBG New Line Form'!$B$9:$B$105,0),MATCH(VLOOKUP($CH$11,MAPPING!$H$3:$J$131,3,0),'CFBG New Line Form'!$G$7:$EQ$7,0)),""))</f>
        <v/>
      </c>
      <c r="CI39" s="84" t="str">
        <f>IF(IFERROR(INDEX('CFBG New Line Form'!$G$9:$EQ$105,MATCH(B39,'CFBG New Line Form'!$B$9:$B$105,0),MATCH(VLOOKUP($CI$11,MAPPING!$H$3:$J$131,3,0),'CFBG New Line Form'!$G$7:$EQ$7,0)),"")=0,"",IFERROR(INDEX('CFBG New Line Form'!$G$9:$EQ$105,MATCH(B39,'CFBG New Line Form'!$B$9:$B$105,0),MATCH(VLOOKUP($CI$11,MAPPING!$H$3:$J$131,3,0),'CFBG New Line Form'!$G$7:$EQ$7,0)),""))</f>
        <v/>
      </c>
      <c r="CJ39" s="84" t="str">
        <f>IF(IFERROR(INDEX('CFBG New Line Form'!$G$9:$EQ$105,MATCH(B39,'CFBG New Line Form'!$B$9:$B$105,0),MATCH(VLOOKUP($CJ$11,MAPPING!$H$3:$J$131,3,0),'CFBG New Line Form'!$G$7:$EQ$7,0)),"")=0,"",IFERROR(INDEX('CFBG New Line Form'!$G$9:$EQ$105,MATCH(B39,'CFBG New Line Form'!$B$9:$B$105,0),MATCH(VLOOKUP($CJ$11,MAPPING!$H$3:$J$131,3,0),'CFBG New Line Form'!$G$7:$EQ$7,0)),""))</f>
        <v/>
      </c>
      <c r="CK39" s="84" t="str">
        <f>IF(IFERROR(INDEX('CFBG New Line Form'!$G$9:$EQ$105,MATCH(B39,'CFBG New Line Form'!$B$9:$B$105,0),MATCH(VLOOKUP($CK$11,MAPPING!$H$3:$J$131,3,0),'CFBG New Line Form'!$G$7:$EQ$7,0)),"")=0,"",IFERROR(INDEX('CFBG New Line Form'!$G$9:$EQ$105,MATCH(B39,'CFBG New Line Form'!$B$9:$B$105,0),MATCH(VLOOKUP($CK$11,MAPPING!$H$3:$J$131,3,0),'CFBG New Line Form'!$G$7:$EQ$7,0)),""))</f>
        <v/>
      </c>
      <c r="CL39" s="84" t="str">
        <f>IF(IFERROR(INDEX('CFBG New Line Form'!$G$9:$EQ$105,MATCH(B39,'CFBG New Line Form'!$B$9:$B$105,0),MATCH(VLOOKUP($CL$11,MAPPING!$H$3:$J$131,3,0),'CFBG New Line Form'!$G$7:$EQ$7,0)),"")=0,"",IFERROR(INDEX('CFBG New Line Form'!$G$9:$EQ$105,MATCH(B39,'CFBG New Line Form'!$B$9:$B$105,0),MATCH(VLOOKUP($CL$11,MAPPING!$H$3:$J$131,3,0),'CFBG New Line Form'!$G$7:$EQ$7,0)),""))</f>
        <v/>
      </c>
      <c r="CM39" s="84" t="str">
        <f>IF(IFERROR(INDEX('CFBG New Line Form'!$G$9:$EQ$105,MATCH(B39,'CFBG New Line Form'!$B$9:$B$105,0),MATCH(VLOOKUP($CM$11,MAPPING!$H$3:$J$131,3,0),'CFBG New Line Form'!$G$7:$EQ$7,0)),"")=0,"",IFERROR(INDEX('CFBG New Line Form'!$G$9:$EQ$105,MATCH(B39,'CFBG New Line Form'!$B$9:$B$105,0),MATCH(VLOOKUP($CM$11,MAPPING!$H$3:$J$131,3,0),'CFBG New Line Form'!$G$7:$EQ$7,0)),""))</f>
        <v/>
      </c>
      <c r="CN39" s="84" t="str">
        <f>IF(IFERROR(INDEX('CFBG New Line Form'!$G$9:$EQ$105,MATCH(B39,'CFBG New Line Form'!$B$9:$B$105,0),MATCH(VLOOKUP($CN$11,MAPPING!$H$3:$J$131,3,0),'CFBG New Line Form'!$G$7:$EQ$7,0)),"")=0,"",IFERROR(INDEX('CFBG New Line Form'!$G$9:$EQ$105,MATCH(B39,'CFBG New Line Form'!$B$9:$B$105,0),MATCH(VLOOKUP($CN$11,MAPPING!$H$3:$J$131,3,0),'CFBG New Line Form'!$G$7:$EQ$7,0)),""))</f>
        <v/>
      </c>
      <c r="CO39" s="84" t="str">
        <f>IF(IFERROR(INDEX('CFBG New Line Form'!$G$9:$EQ$105,MATCH(B39,'CFBG New Line Form'!$B$9:$B$105,0),MATCH(VLOOKUP($CO$11,MAPPING!$H$3:$J$131,3,0),'CFBG New Line Form'!$G$7:$EQ$7,0)),"")=0,"",IFERROR(INDEX('CFBG New Line Form'!$G$9:$EQ$105,MATCH(B39,'CFBG New Line Form'!$B$9:$B$105,0),MATCH(VLOOKUP($CO$11,MAPPING!$H$3:$J$131,3,0),'CFBG New Line Form'!$G$7:$EQ$7,0)),""))</f>
        <v/>
      </c>
      <c r="CP39" s="84" t="str">
        <f>IF(IFERROR(INDEX('CFBG New Line Form'!$G$9:$EQ$105,MATCH(B39,'CFBG New Line Form'!$B$9:$B$105,0),MATCH(VLOOKUP($CP$11,MAPPING!$H$3:$J$131,3,0),'CFBG New Line Form'!$G$7:$EQ$7,0)),"")=0,"",IFERROR(INDEX('CFBG New Line Form'!$G$9:$EQ$105,MATCH(B39,'CFBG New Line Form'!$B$9:$B$105,0),MATCH(VLOOKUP($CP$11,MAPPING!$H$3:$J$131,3,0),'CFBG New Line Form'!$G$7:$EQ$7,0)),""))</f>
        <v/>
      </c>
      <c r="CQ39" s="84" t="str">
        <f>IF(IFERROR(INDEX('CFBG New Line Form'!$G$9:$EQ$105,MATCH(B39,'CFBG New Line Form'!$B$9:$B$105,0),MATCH(VLOOKUP($CQ$11,MAPPING!$H$3:$J$131,3,0),'CFBG New Line Form'!$G$7:$EQ$7,0)),"")=0,"",IFERROR(INDEX('CFBG New Line Form'!$G$9:$EQ$105,MATCH(B39,'CFBG New Line Form'!$B$9:$B$105,0),MATCH(VLOOKUP($CQ$11,MAPPING!$H$3:$J$131,3,0),'CFBG New Line Form'!$G$7:$EQ$7,0)),""))</f>
        <v/>
      </c>
      <c r="CR39" s="84"/>
      <c r="CS39" s="84"/>
      <c r="CT39" s="84"/>
    </row>
    <row r="40" spans="1:98" s="55" customFormat="1">
      <c r="A40" s="84" t="str">
        <f>IF(
IFERROR(INDEX('CFBG New Line Form'!$G$9:$EQ$105,MATCH(B40,'CFBG New Line Form'!$B$9:$B$105,0),MATCH(VLOOKUP($A$11,MAPPING!$H$3:$J$131,3,0),'CFBG New Line Form'!$G$7:$EQ$7,0)),"")=0,"", IFERROR(INDEX('CFBG New Line Form'!$G$9:$EQ$105,MATCH(B40,'CFBG New Line Form'!$B$9:$B$105,0),MATCH(VLOOKUP($A$11,MAPPING!$H$3:$J$131,3,0),'CFBG New Line Form'!$G$7:$EQ$7,0)),""))</f>
        <v/>
      </c>
      <c r="B40" s="84"/>
      <c r="C40" s="84" t="str">
        <f>IF(
IFERROR(INDEX('CFBG New Line Form'!$G$9:$EQ$105,MATCH(B40,'CFBG New Line Form'!$B$9:$B$105,0),MATCH(VLOOKUP($C$11,MAPPING!$H$3:$J$131,3,0),'CFBG New Line Form'!$G$7:$EQ$7,0)),"")=0,"", IFERROR(INDEX('CFBG New Line Form'!$G$9:$EQ$105,MATCH(B40,'CFBG New Line Form'!$B$9:$B$105,0),MATCH(VLOOKUP($C$11,MAPPING!$H$3:$J$131,3,0),'CFBG New Line Form'!$G$7:$EQ$7,0)),""))</f>
        <v/>
      </c>
      <c r="D40" s="84" t="str">
        <f>IF(
IFERROR(INDEX('CFBG New Line Form'!$G$9:$EQ$105,MATCH(B40,'CFBG New Line Form'!$B$9:$B$105,0),MATCH(VLOOKUP($D$11,MAPPING!$H$3:$J$131,3,0),'CFBG New Line Form'!$G$7:$EQ$7,0)),"")=0,"", IFERROR(INDEX('CFBG New Line Form'!$G$9:$EQ$105,MATCH(B40,'CFBG New Line Form'!$B$9:$B$105,0),MATCH(VLOOKUP($D$11,MAPPING!$H$3:$J$131,3,0),'CFBG New Line Form'!$G$7:$EQ$7,0)),""))</f>
        <v/>
      </c>
      <c r="E40" s="84" t="str">
        <f>IF(IFERROR(INDEX('CFBG New Line Form'!$G$9:$EQ$105,MATCH(B40,'CFBG New Line Form'!$B$9:$B$105,0),MATCH(VLOOKUP($E$11,MAPPING!$H$3:$J$131,3,0),'CFBG New Line Form'!$G$7:$EQ$7,0)),"")=0,"",IFERROR(INDEX('CFBG New Line Form'!$G$9:$EQ$105,MATCH(B40,'CFBG New Line Form'!$B$9:$B$105,0),MATCH(VLOOKUP($E$11,MAPPING!$H$3:$J$131,3,0),'CFBG New Line Form'!$G$7:$EQ$7,0)),""))</f>
        <v/>
      </c>
      <c r="F40" s="84" t="str">
        <f>IF(IFERROR(INDEX('CFBG New Line Form'!$G$9:$EQ$105,MATCH(B40,'CFBG New Line Form'!$B$9:$B$105,0),MATCH(VLOOKUP($F$11,MAPPING!$H$3:$J$131,3,0),'CFBG New Line Form'!$G$7:$EQ$7,0)),"")=0,"",IFERROR(INDEX('CFBG New Line Form'!$G$9:$EQ$105,MATCH(B40,'CFBG New Line Form'!$B$9:$B$105,0),MATCH(VLOOKUP($F$11,MAPPING!$H$3:$J$131,3,0),'CFBG New Line Form'!$G$7:$EQ$7,0)),""))</f>
        <v/>
      </c>
      <c r="G40" s="130" t="str">
        <f>IF(IFERROR(INDEX('CFBG New Line Form'!$G$9:$EQ$105,MATCH(B40,'CFBG New Line Form'!$B$9:$B$105,0),MATCH(VLOOKUP($G$11,MAPPING!$H$3:$J$131,3,0),'CFBG New Line Form'!$G$7:$EQ$7,0)),"")=0,"",IFERROR(INDEX('CFBG New Line Form'!$G$9:$EQ$105,MATCH(B40,'CFBG New Line Form'!$B$9:$B$105,0),MATCH(VLOOKUP($G$11,MAPPING!$H$3:$J$131,3,0),'CFBG New Line Form'!$G$7:$EQ$7,0)),""))</f>
        <v/>
      </c>
      <c r="H40" s="160" t="str">
        <f>IF(IFERROR(INDEX('CFBG New Line Form'!$G$9:$EQ$105,MATCH(B40,'CFBG New Line Form'!$B$9:$B$105,0),MATCH(VLOOKUP($H$11,MAPPING!$H$3:$J$131,3,0),'CFBG New Line Form'!$G$7:$EQ$7,0)),"")=0,"",IFERROR(INDEX('CFBG New Line Form'!$G$9:$EQ$105,MATCH(B40,'CFBG New Line Form'!$B$9:$B$105,0),MATCH(VLOOKUP($H$11,MAPPING!$H$3:$J$131,3,0),'CFBG New Line Form'!$G$7:$EQ$7,0)),""))</f>
        <v/>
      </c>
      <c r="I40" s="161" t="str">
        <f>IF(IFERROR(INDEX('CFBG New Line Form'!$G$9:$EQ$105,MATCH(B40,'CFBG New Line Form'!$B$9:$B$105,0),MATCH(VLOOKUP($I$11,MAPPING!$H$3:$J$131,3,0),'CFBG New Line Form'!$G$7:$EQ$7,0)),"")=0,"",IFERROR(INDEX('CFBG New Line Form'!$G$9:$EQ$105,MATCH(B40,'CFBG New Line Form'!$B$9:$B$105,0),MATCH(VLOOKUP($I$11,MAPPING!$H$3:$J$131,3,0),'CFBG New Line Form'!$G$7:$EQ$7,0)),""))</f>
        <v/>
      </c>
      <c r="J40" s="84" t="str">
        <f>IF(IFERROR(INDEX('CFBG New Line Form'!$G$9:$EQ$105,MATCH(B40,'CFBG New Line Form'!$B$9:$B$105,0),MATCH(VLOOKUP($J$11,MAPPING!$H$3:$J$131,3,0),'CFBG New Line Form'!$G$7:$EQ$7,0)),"")=0,"",IFERROR(INDEX('CFBG New Line Form'!$G$9:$EQ$105,MATCH(B40,'CFBG New Line Form'!$B$9:$B$105,0),MATCH(VLOOKUP($J$11,MAPPING!$H$3:$J$131,3,0),'CFBG New Line Form'!$G$7:$EQ$7,0)),""))</f>
        <v/>
      </c>
      <c r="K40" s="84" t="e">
        <v>#N/A</v>
      </c>
      <c r="L40" s="84" t="e">
        <v>#N/A</v>
      </c>
      <c r="M40" s="84" t="e">
        <v>#N/A</v>
      </c>
      <c r="N40" s="84" t="e">
        <v>#N/A</v>
      </c>
      <c r="O40" s="84" t="e">
        <v>#N/A</v>
      </c>
      <c r="P40" s="84" t="e">
        <v>#N/A</v>
      </c>
      <c r="Q40" s="84" t="e">
        <v>#N/A</v>
      </c>
      <c r="R40" s="162" t="str">
        <f>IF(IFERROR(INDEX('CFBG New Line Form'!$G$9:$EQ$105,MATCH(B40,'CFBG New Line Form'!$B$9:$B$105,0),MATCH(VLOOKUP($R$11,MAPPING!$H$3:$J$131,3,0),'CFBG New Line Form'!$G$7:$EQ$7,0)),"")=0,"",IFERROR(INDEX('CFBG New Line Form'!$G$9:$EQ$105,MATCH(B40,'CFBG New Line Form'!$B$9:$B$105,0),MATCH(VLOOKUP($R$11,MAPPING!$H$3:$J$131,3,0),'CFBG New Line Form'!$G$7:$EQ$7,0)),""))</f>
        <v/>
      </c>
      <c r="S40" s="84" t="str">
        <f>IF(IFERROR(INDEX('CFBG New Line Form'!$G$9:$EQ$105,MATCH(B40,'CFBG New Line Form'!$B$9:$B$105,0),MATCH(VLOOKUP($S$11,MAPPING!$H$3:$J$131,3,0),'CFBG New Line Form'!$G$7:$EQ$7,0)),"")=0,"",IFERROR(INDEX('CFBG New Line Form'!$G$9:$EQ$105,MATCH(B40,'CFBG New Line Form'!$B$9:$B$105,0),MATCH(VLOOKUP($S$11,MAPPING!$H$3:$J$131,3,0),'CFBG New Line Form'!$G$7:$EQ$7,0)),""))</f>
        <v/>
      </c>
      <c r="T40" s="84" t="e">
        <v>#N/A</v>
      </c>
      <c r="U40" s="84" t="e">
        <v>#N/A</v>
      </c>
      <c r="V40" s="84" t="e">
        <v>#N/A</v>
      </c>
      <c r="W40" s="84" t="e">
        <v>#N/A</v>
      </c>
      <c r="X40" s="84" t="e">
        <v>#N/A</v>
      </c>
      <c r="Y40" s="84" t="e">
        <v>#N/A</v>
      </c>
      <c r="Z40" s="84" t="e">
        <v>#N/A</v>
      </c>
      <c r="AA40" s="84" t="e">
        <v>#N/A</v>
      </c>
      <c r="AB40" s="84" t="e">
        <v>#N/A</v>
      </c>
      <c r="AC40" s="84" t="e">
        <v>#N/A</v>
      </c>
      <c r="AD40" s="84" t="e">
        <v>#N/A</v>
      </c>
      <c r="AE40" s="160" t="str">
        <f>IF(IFERROR(INDEX('CFBG New Line Form'!$G$9:$EQ$105,MATCH(B40,'CFBG New Line Form'!$B$9:$B$105,0),MATCH(VLOOKUP($AE$11,MAPPING!$H$3:$J$131,3,0),'CFBG New Line Form'!$G$7:$EQ$7,0)),"")=0,"",IFERROR(INDEX('CFBG New Line Form'!$G$9:$EQ$105,MATCH(B40,'CFBG New Line Form'!$B$9:$B$105,0),MATCH(VLOOKUP($AE$11,MAPPING!$H$3:$J$131,3,0),'CFBG New Line Form'!$G$7:$EQ$7,0)),""))</f>
        <v/>
      </c>
      <c r="AF40" s="84" t="e">
        <v>#N/A</v>
      </c>
      <c r="AG40" s="84" t="e">
        <v>#N/A</v>
      </c>
      <c r="AH40" s="84" t="str">
        <f>IF(IFERROR(INDEX('CFBG New Line Form'!$G$9:$EQ$105,MATCH(B40,'CFBG New Line Form'!$B$9:$B$105,0),MATCH(VLOOKUP($AH$11,MAPPING!$H$3:$J$131,3,0),'CFBG New Line Form'!$G$7:$EQ$7,0)),"")=0,"",IFERROR(INDEX('CFBG New Line Form'!$G$9:$EQ$105,MATCH(B40,'CFBG New Line Form'!$B$9:$B$105,0),MATCH(VLOOKUP($AH$11,MAPPING!$H$3:$J$131,3,0),'CFBG New Line Form'!$G$7:$EQ$7,0)),""))</f>
        <v/>
      </c>
      <c r="AI40" s="84" t="str">
        <f>IF(IFERROR(INDEX('CFBG New Line Form'!$G$9:$EQ$105,MATCH(B40,'CFBG New Line Form'!$B$9:$B$105,0),MATCH(VLOOKUP($AI$11,MAPPING!$H$3:$J$131,3,0),'CFBG New Line Form'!$G$7:$EQ$7,0)),"")=0,"",IFERROR(INDEX('CFBG New Line Form'!$G$9:$EQ$105,MATCH(B40,'CFBG New Line Form'!$B$9:$B$105,0),MATCH(VLOOKUP($AI$11,MAPPING!$H$3:$J$131,3,0),'CFBG New Line Form'!$G$7:$EQ$7,0)),""))</f>
        <v/>
      </c>
      <c r="AJ40" s="84" t="str">
        <f>IF(IFERROR(INDEX('CFBG New Line Form'!$G$9:$EQ$105,MATCH(B40,'CFBG New Line Form'!$B$9:$B$105,0),MATCH(VLOOKUP($AJ$11,MAPPING!$H$3:$J$131,3,0),'CFBG New Line Form'!$G$7:$EQ$7,0)),"")=0,"",IFERROR(INDEX('CFBG New Line Form'!$G$9:$EQ$105,MATCH(B40,'CFBG New Line Form'!$B$9:$B$105,0),MATCH(VLOOKUP($AJ$11,MAPPING!$H$3:$J$131,3,0),'CFBG New Line Form'!$G$7:$EQ$7,0)),""))</f>
        <v/>
      </c>
      <c r="AK40" s="84" t="str">
        <f>IF(IFERROR(INDEX('CFBG New Line Form'!$G$9:$EQ$105,MATCH(B40,'CFBG New Line Form'!$B$9:$B$105,0),MATCH(VLOOKUP($AK$11,MAPPING!$H$3:$J$131,3,0),'CFBG New Line Form'!$G$7:$EQ$7,0)),"")=0,"",IFERROR(INDEX('CFBG New Line Form'!$G$9:$EQ$105,MATCH(B40,'CFBG New Line Form'!$B$9:$B$105,0),MATCH(VLOOKUP($AK$11,MAPPING!$H$3:$J$131,3,0),'CFBG New Line Form'!$G$7:$EQ$7,0)),""))</f>
        <v/>
      </c>
      <c r="AL40" s="84" t="str">
        <f>IF(IFERROR(INDEX('CFBG New Line Form'!$G$9:$EQ$105,MATCH(B40,'CFBG New Line Form'!$B$9:$B$105,0),MATCH(VLOOKUP($AL$11,MAPPING!$H$3:$J$131,3,0),'CFBG New Line Form'!$G$7:$EQ$7,0)),"")=0,"",IFERROR(INDEX('CFBG New Line Form'!$G$9:$EQ$105,MATCH(B40,'CFBG New Line Form'!$B$9:$B$105,0),MATCH(VLOOKUP($AL$11,MAPPING!$H$3:$J$131,3,0),'CFBG New Line Form'!$G$7:$EQ$7,0)),""))</f>
        <v/>
      </c>
      <c r="AM40" s="84" t="str">
        <f>IF(IFERROR(INDEX('CFBG New Line Form'!$G$9:$EQ$105,MATCH(B40,'CFBG New Line Form'!$B$9:$B$105,0),MATCH(VLOOKUP($AM$11,MAPPING!$H$3:$J$131,3,0),'CFBG New Line Form'!$G$7:$EQ$7,0)),"")=0,"",IFERROR(INDEX('CFBG New Line Form'!$G$9:$EQ$105,MATCH(B40,'CFBG New Line Form'!$B$9:$B$105,0),MATCH(VLOOKUP($AM$11,MAPPING!$H$3:$J$131,3,0),'CFBG New Line Form'!$G$7:$EQ$7,0)),""))</f>
        <v/>
      </c>
      <c r="AN40" s="84" t="str">
        <f>IF(IFERROR(INDEX('CFBG New Line Form'!$G$9:$EQ$105,MATCH(B40,'CFBG New Line Form'!$B$9:$B$105,0),MATCH(VLOOKUP($AN$11,MAPPING!$H$3:$J$131,3,0),'CFBG New Line Form'!$G$7:$EQ$7,0)),"")=0,"",IFERROR(INDEX('CFBG New Line Form'!$G$9:$EQ$105,MATCH(B40,'CFBG New Line Form'!$B$9:$B$105,0),MATCH(VLOOKUP($AN$11,MAPPING!$H$3:$J$131,3,0),'CFBG New Line Form'!$G$7:$EQ$7,0)),""))</f>
        <v/>
      </c>
      <c r="AO40" s="84" t="str">
        <f>IF(IFERROR(INDEX('CFBG New Line Form'!$G$9:$EQ$105,MATCH(B40,'CFBG New Line Form'!$B$9:$B$105,0),MATCH(VLOOKUP($AO$11,MAPPING!$H$3:$J$131,3,0),'CFBG New Line Form'!$G$7:$EQ$7,0)),"")=0,"",IFERROR(INDEX('CFBG New Line Form'!$G$9:$EQ$105,MATCH(B40,'CFBG New Line Form'!$B$9:$B$105,0),MATCH(VLOOKUP($AO$11,MAPPING!$H$3:$J$131,3,0),'CFBG New Line Form'!$G$7:$EQ$7,0)),""))</f>
        <v/>
      </c>
      <c r="AP40" s="84" t="str">
        <f>IF(IFERROR(INDEX('CFBG New Line Form'!$G$9:$EQ$105,MATCH(B40,'CFBG New Line Form'!$B$9:$B$105,0),MATCH(VLOOKUP($AP$11,MAPPING!$H$3:$J$131,3,0),'CFBG New Line Form'!$G$7:$EQ$7,0)),"")=0,"",IFERROR(INDEX('CFBG New Line Form'!$G$9:$EQ$105,MATCH(B40,'CFBG New Line Form'!$B$9:$B$105,0),MATCH(VLOOKUP($AP$11,MAPPING!$H$3:$J$131,3,0),'CFBG New Line Form'!$G$7:$EQ$7,0)),""))</f>
        <v/>
      </c>
      <c r="AQ40" s="84" t="str">
        <f>IF(IFERROR(INDEX('CFBG New Line Form'!$G$9:$EQ$105,MATCH(B40,'CFBG New Line Form'!$B$9:$B$105,0),MATCH(VLOOKUP($AQ$11,MAPPING!$H$3:$J$131,3,0),'CFBG New Line Form'!$G$7:$EQ$7,0)),"")=0,"",IFERROR(INDEX('CFBG New Line Form'!$G$9:$EQ$105,MATCH(B40,'CFBG New Line Form'!$B$9:$B$105,0),MATCH(VLOOKUP($AQ$11,MAPPING!$H$3:$J$131,3,0),'CFBG New Line Form'!$G$7:$EQ$7,0)),""))</f>
        <v/>
      </c>
      <c r="AR40" s="84" t="str">
        <f>IF(IFERROR(INDEX('CFBG New Line Form'!$G$9:$EQ$105,MATCH(B40,'CFBG New Line Form'!$B$9:$B$105,0),MATCH(VLOOKUP($AR$11,MAPPING!$H$3:$J$131,3,0),'CFBG New Line Form'!$G$7:$EQ$7,0)),"")=0,"",IFERROR(INDEX('CFBG New Line Form'!$G$9:$EQ$105,MATCH(B40,'CFBG New Line Form'!$B$9:$B$105,0),MATCH(VLOOKUP($AR$11,MAPPING!$H$3:$J$131,3,0),'CFBG New Line Form'!$G$7:$EQ$7,0)),""))</f>
        <v/>
      </c>
      <c r="AS40" s="84" t="str">
        <f>IF(IFERROR(INDEX('CFBG New Line Form'!$G$9:$EQ$105,MATCH(B40,'CFBG New Line Form'!$B$9:$B$105,0),MATCH(VLOOKUP($AS$11,MAPPING!$H$3:$J$131,3,0),'CFBG New Line Form'!$G$7:$EQ$7,0)),"")=0,"",IFERROR(INDEX('CFBG New Line Form'!$G$9:$EQ$105,MATCH(B40,'CFBG New Line Form'!$B$9:$B$105,0),MATCH(VLOOKUP($AS$11,MAPPING!$H$3:$J$131,3,0),'CFBG New Line Form'!$G$7:$EQ$7,0)),""))</f>
        <v/>
      </c>
      <c r="AT40" s="84" t="str">
        <f>IF(IFERROR(INDEX('CFBG New Line Form'!$G$9:$EQ$105,MATCH(B40,'CFBG New Line Form'!$B$9:$B$105,0),MATCH(VLOOKUP($AT$11,MAPPING!$H$3:$J$131,3,0),'CFBG New Line Form'!$G$7:$EQ$7,0)),"")=0,"",IFERROR(INDEX('CFBG New Line Form'!$G$9:$EQ$105,MATCH(B40,'CFBG New Line Form'!$B$9:$B$105,0),MATCH(VLOOKUP($AT$11,MAPPING!$H$3:$J$131,3,0),'CFBG New Line Form'!$G$7:$EQ$7,0)),""))</f>
        <v/>
      </c>
      <c r="AU40" s="84" t="str">
        <f>IF(IFERROR(INDEX('CFBG New Line Form'!$G$9:$EQ$105,MATCH(B40,'CFBG New Line Form'!$B$9:$B$105,0),MATCH(VLOOKUP($AU$11,MAPPING!$H$3:$J$131,3,0),'CFBG New Line Form'!$G$7:$EQ$7,0)),"")=0,"",IFERROR(INDEX('CFBG New Line Form'!$G$9:$EQ$105,MATCH(B40,'CFBG New Line Form'!$B$9:$B$105,0),MATCH(VLOOKUP($AU$11,MAPPING!$H$3:$J$131,3,0),'CFBG New Line Form'!$G$7:$EQ$7,0)),""))</f>
        <v/>
      </c>
      <c r="AV40" s="84" t="str">
        <f>IF(IFERROR(INDEX('CFBG New Line Form'!$G$9:$EQ$105,MATCH(B40,'CFBG New Line Form'!$B$9:$B$105,0),MATCH(VLOOKUP($AV$11,MAPPING!$H$3:$J$131,3,0),'CFBG New Line Form'!$G$7:$EQ$7,0)),"")=0,"",IFERROR(INDEX('CFBG New Line Form'!$G$9:$EQ$105,MATCH(B40,'CFBG New Line Form'!$B$9:$B$105,0),MATCH(VLOOKUP($AV$11,MAPPING!$H$3:$J$131,3,0),'CFBG New Line Form'!$G$7:$EQ$7,0)),""))</f>
        <v/>
      </c>
      <c r="AW40" s="84" t="str">
        <f>IF(IFERROR(INDEX('CFBG New Line Form'!$G$9:$EQ$105,MATCH(B40,'CFBG New Line Form'!$B$9:$B$105,0),MATCH(VLOOKUP($AW$11,MAPPING!$H$3:$J$131,3,0),'CFBG New Line Form'!$G$7:$EQ$7,0)),"")=0,"",IFERROR(INDEX('CFBG New Line Form'!$G$9:$EQ$105,MATCH(B40,'CFBG New Line Form'!$B$9:$B$105,0),MATCH(VLOOKUP($AW$11,MAPPING!$H$3:$J$131,3,0),'CFBG New Line Form'!$G$7:$EQ$7,0)),""))</f>
        <v/>
      </c>
      <c r="AX40" s="84" t="str">
        <f>IF(IFERROR(INDEX('CFBG New Line Form'!$G$9:$EQ$105,MATCH(B40,'CFBG New Line Form'!$B$9:$B$105,0),MATCH(VLOOKUP($AX$11,MAPPING!$H$3:$J$131,3,0),'CFBG New Line Form'!$G$7:$EQ$7,0)),"")=0,"",IFERROR(INDEX('CFBG New Line Form'!$G$9:$EQ$105,MATCH(B40,'CFBG New Line Form'!$B$9:$B$105,0),MATCH(VLOOKUP($AX$11,MAPPING!$H$3:$J$131,3,0),'CFBG New Line Form'!$G$7:$EQ$7,0)),""))</f>
        <v/>
      </c>
      <c r="AY40" s="84" t="str">
        <f>IF(IFERROR(INDEX('CFBG New Line Form'!$G$9:$EQ$105,MATCH(B40,'CFBG New Line Form'!$B$9:$B$105,0),MATCH(VLOOKUP($AY$11,MAPPING!$H$3:$J$131,3,0),'CFBG New Line Form'!$G$7:$EQ$7,0)),"")=0,"",IFERROR(INDEX('CFBG New Line Form'!$G$9:$EQ$105,MATCH(B40,'CFBG New Line Form'!$B$9:$B$105,0),MATCH(VLOOKUP($AY$11,MAPPING!$H$3:$J$131,3,0),'CFBG New Line Form'!$G$7:$EQ$7,0)),""))</f>
        <v/>
      </c>
      <c r="AZ40" s="84" t="str">
        <f>IF(IFERROR(INDEX('CFBG New Line Form'!$G$9:$EQ$105,MATCH(B40,'CFBG New Line Form'!$B$9:$B$105,0),MATCH(VLOOKUP($AZ$11,MAPPING!$H$3:$J$131,3,0),'CFBG New Line Form'!$G$7:$EQ$7,0)),"")=0,"",IFERROR(INDEX('CFBG New Line Form'!$G$9:$EQ$105,MATCH(B40,'CFBG New Line Form'!$B$9:$B$105,0),MATCH(VLOOKUP($AZ$11,MAPPING!$H$3:$J$131,3,0),'CFBG New Line Form'!$G$7:$EQ$7,0)),""))</f>
        <v/>
      </c>
      <c r="BA40" s="84" t="str">
        <f>IF(IFERROR(INDEX('CFBG New Line Form'!$G$9:$EQ$105,MATCH(B40,'CFBG New Line Form'!$B$9:$B$105,0),MATCH(VLOOKUP($BA$11,MAPPING!$H$3:$J$131,3,0),'CFBG New Line Form'!$G$7:$EQ$7,0)),"")=0,"",IFERROR(INDEX('CFBG New Line Form'!$G$9:$EQ$105,MATCH(B40,'CFBG New Line Form'!$B$9:$B$105,0),MATCH(VLOOKUP($BA$11,MAPPING!$H$3:$J$131,3,0),'CFBG New Line Form'!$G$7:$EQ$7,0)),""))</f>
        <v/>
      </c>
      <c r="BB40" s="84" t="str">
        <f>IF(IFERROR(INDEX('CFBG New Line Form'!$G$9:$EQ$105,MATCH(B40,'CFBG New Line Form'!$B$9:$B$105,0),MATCH(VLOOKUP($BB$11,MAPPING!$H$3:$J$131,3,0),'CFBG New Line Form'!$G$7:$EQ$7,0)),"")=0,"",IFERROR(INDEX('CFBG New Line Form'!$G$9:$EQ$105,MATCH(B40,'CFBG New Line Form'!$B$9:$B$105,0),MATCH(VLOOKUP($BB$11,MAPPING!$H$3:$J$131,3,0),'CFBG New Line Form'!$G$7:$EQ$7,0)),""))</f>
        <v/>
      </c>
      <c r="BC40" s="84" t="str">
        <f>IF(IFERROR(INDEX('CFBG New Line Form'!$G$9:$EQ$105,MATCH(B40,'CFBG New Line Form'!$B$9:$B$105,0),MATCH(VLOOKUP($BC$11,MAPPING!$H$3:$J$131,3,0),'CFBG New Line Form'!$G$7:$EQ$7,0)),"")=0,"",IFERROR(INDEX('CFBG New Line Form'!$G$9:$EQ$105,MATCH(B40,'CFBG New Line Form'!$B$9:$B$105,0),MATCH(VLOOKUP($BC$11,MAPPING!$H$3:$J$131,3,0),'CFBG New Line Form'!$G$7:$EQ$7,0)),""))</f>
        <v/>
      </c>
      <c r="BD40" s="84" t="str">
        <f>IF(IFERROR(INDEX('CFBG New Line Form'!$G$9:$EQ$105,MATCH(B40,'CFBG New Line Form'!$B$9:$B$105,0),MATCH(VLOOKUP($BD$11,MAPPING!$H$3:$J$131,3,0),'CFBG New Line Form'!$G$7:$EQ$7,0)),"")=0,"",IFERROR(INDEX('CFBG New Line Form'!$G$9:$EQ$105,MATCH(B40,'CFBG New Line Form'!$B$9:$B$105,0),MATCH(VLOOKUP($BD$11,MAPPING!$H$3:$J$131,3,0),'CFBG New Line Form'!$G$7:$EQ$7,0)),""))</f>
        <v/>
      </c>
      <c r="BE40" s="84" t="str">
        <f>IF(IFERROR(INDEX('CFBG New Line Form'!$G$9:$EQ$105,MATCH(B40,'CFBG New Line Form'!$B$9:$B$105,0),MATCH(VLOOKUP($BE$11,MAPPING!$H$3:$J$131,3,0),'CFBG New Line Form'!$G$7:$EQ$7,0)),"")=0,"",IFERROR(INDEX('CFBG New Line Form'!$G$9:$EQ$105,MATCH(B40,'CFBG New Line Form'!$B$9:$B$105,0),MATCH(VLOOKUP($BE$11,MAPPING!$H$3:$J$131,3,0),'CFBG New Line Form'!$G$7:$EQ$7,0)),""))</f>
        <v/>
      </c>
      <c r="BF40" s="84" t="str">
        <f>IF(IFERROR(INDEX('CFBG New Line Form'!$G$9:$EQ$105,MATCH(B40,'CFBG New Line Form'!$B$9:$B$105,0),MATCH(VLOOKUP($BE$11,MAPPING!$H$3:$J$131,3,0),'CFBG New Line Form'!$G$7:$EQ$7,0)),"")=0,"",IFERROR(INDEX('CFBG New Line Form'!$G$9:$EQ$105,MATCH(B40,'CFBG New Line Form'!$B$9:$B$105,0),MATCH(VLOOKUP($BE$11,MAPPING!$H$3:$J$131,3,0),'CFBG New Line Form'!$G$7:$EQ$7,0)),""))</f>
        <v/>
      </c>
      <c r="BG40" s="84" t="str">
        <f>IF(IFERROR(INDEX('CFBG New Line Form'!$G$9:$EQ$105,MATCH(B40,'CFBG New Line Form'!$B$9:$B$105,0),MATCH(VLOOKUP($BG$11,MAPPING!$H$3:$J$131,3,0),'CFBG New Line Form'!$G$7:$EQ$7,0)),"")=0,"",IFERROR(INDEX('CFBG New Line Form'!$G$9:$EQ$105,MATCH(B40,'CFBG New Line Form'!$B$9:$B$105,0),MATCH(VLOOKUP($BG$11,MAPPING!$H$3:$J$131,3,0),'CFBG New Line Form'!$G$7:$EQ$7,0)),""))</f>
        <v/>
      </c>
      <c r="BH40" s="84" t="str">
        <f>IF(IFERROR(INDEX('CFBG New Line Form'!$G$9:$EQ$105,MATCH(B40,'CFBG New Line Form'!$B$9:$B$105,0),MATCH(VLOOKUP($BH$11,MAPPING!$H$3:$J$131,3,0),'CFBG New Line Form'!$G$7:$EQ$7,0)),"")=0,"",IFERROR(INDEX('CFBG New Line Form'!$G$9:$EQ$105,MATCH(B40,'CFBG New Line Form'!$B$9:$B$105,0),MATCH(VLOOKUP($BH$11,MAPPING!$H$3:$J$131,3,0),'CFBG New Line Form'!$G$7:$EQ$7,0)),""))</f>
        <v/>
      </c>
      <c r="BI40" s="84" t="str">
        <f>IF(IFERROR(INDEX('CFBG New Line Form'!$G$9:$EQ$105,MATCH(B40,'CFBG New Line Form'!$B$9:$B$105,0),MATCH(VLOOKUP($BI$11,MAPPING!$H$3:$J$131,3,0),'CFBG New Line Form'!$G$7:$EQ$7,0)),"")=0,"",IFERROR(INDEX('CFBG New Line Form'!$G$9:$EQ$105,MATCH(B40,'CFBG New Line Form'!$B$9:$B$105,0),MATCH(VLOOKUP($BI$11,MAPPING!$H$3:$J$131,3,0),'CFBG New Line Form'!$G$7:$EQ$7,0)),""))</f>
        <v/>
      </c>
      <c r="BJ40" s="84" t="str">
        <f>IF(IFERROR(INDEX('CFBG New Line Form'!$G$9:$EQ$105,MATCH(B40,'CFBG New Line Form'!$B$9:$B$105,0),MATCH(VLOOKUP($BJ$11,MAPPING!$H$3:$J$131,3,0),'CFBG New Line Form'!$G$7:$EQ$7,0)),"")=0,"",IFERROR(INDEX('CFBG New Line Form'!$G$9:$EQ$105,MATCH(B40,'CFBG New Line Form'!$B$9:$B$105,0),MATCH(VLOOKUP($BJ$11,MAPPING!$H$3:$J$131,3,0),'CFBG New Line Form'!$G$7:$EQ$7,0)),""))</f>
        <v/>
      </c>
      <c r="BK40" s="84" t="str">
        <f>IF(IFERROR(INDEX('CFBG New Line Form'!$G$9:$EQ$105,MATCH(B40,'CFBG New Line Form'!$B$9:$B$105,0),MATCH(VLOOKUP($BK$11,MAPPING!$H$3:$J$131,3,0),'CFBG New Line Form'!$G$7:$EQ$7,0)),"")=0,"",IFERROR(INDEX('CFBG New Line Form'!$G$9:$EQ$105,MATCH(B40,'CFBG New Line Form'!$B$9:$B$105,0),MATCH(VLOOKUP($BK$11,MAPPING!$H$3:$J$131,3,0),'CFBG New Line Form'!$G$7:$EQ$7,0)),""))</f>
        <v/>
      </c>
      <c r="BL40" s="84" t="str">
        <f>IF(IFERROR(INDEX('CFBG New Line Form'!$G$9:$EQ$105,MATCH(B40,'CFBG New Line Form'!$B$9:$B$105,0),MATCH(VLOOKUP($BL$11,MAPPING!$H$3:$J$131,3,0),'CFBG New Line Form'!$G$7:$EQ$7,0)),"")=0,"",IFERROR(INDEX('CFBG New Line Form'!$G$9:$EQ$105,MATCH(B40,'CFBG New Line Form'!$B$9:$B$105,0),MATCH(VLOOKUP($BL$11,MAPPING!$H$3:$J$131,3,0),'CFBG New Line Form'!$G$7:$EQ$7,0)),""))</f>
        <v/>
      </c>
      <c r="BM40" s="84" t="str">
        <f>IF(IFERROR(INDEX('CFBG New Line Form'!$G$9:$EQ$105,MATCH(B40,'CFBG New Line Form'!$B$9:$B$105,0),MATCH(VLOOKUP($BM$11,MAPPING!$H$3:$J$131,3,0),'CFBG New Line Form'!$G$7:$EQ$7,0)),"")=0,"",IFERROR(INDEX('CFBG New Line Form'!$G$9:$EQ$105,MATCH(B40,'CFBG New Line Form'!$B$9:$B$105,0),MATCH(VLOOKUP($BM$11,MAPPING!$H$3:$J$131,3,0),'CFBG New Line Form'!$G$7:$EQ$7,0)),""))</f>
        <v/>
      </c>
      <c r="BN40" s="84" t="str">
        <f>IF(IFERROR(INDEX('CFBG New Line Form'!$G$9:$EQ$105,MATCH(B40,'CFBG New Line Form'!$B$9:$B$105,0),MATCH(VLOOKUP($BN$11,MAPPING!$H$3:$J$131,3,0),'CFBG New Line Form'!$G$7:$EQ$7,0)),"")=0,"",IFERROR(INDEX('CFBG New Line Form'!$G$9:$EQ$105,MATCH(B40,'CFBG New Line Form'!$B$9:$B$105,0),MATCH(VLOOKUP($BN$11,MAPPING!$H$3:$J$131,3,0),'CFBG New Line Form'!$G$7:$EQ$7,0)),""))</f>
        <v/>
      </c>
      <c r="BO40" s="84" t="str">
        <f>IF(IFERROR(INDEX('CFBG New Line Form'!$G$9:$EQ$105,MATCH(B40,'CFBG New Line Form'!$B$9:$B$105,0),MATCH(VLOOKUP($BO$11,MAPPING!$H$3:$J$131,3,0),'CFBG New Line Form'!$G$7:$EQ$7,0)),"")=0,"",IFERROR(INDEX('CFBG New Line Form'!$G$9:$EQ$105,MATCH(B40,'CFBG New Line Form'!$B$9:$B$105,0),MATCH(VLOOKUP($BO$11,MAPPING!$H$3:$J$131,3,0),'CFBG New Line Form'!$G$7:$EQ$7,0)),""))</f>
        <v/>
      </c>
      <c r="BP40" s="84" t="str">
        <f>IF(IFERROR(INDEX('CFBG New Line Form'!$G$9:$EQ$105,MATCH(B40,'CFBG New Line Form'!$B$9:$B$105,0),MATCH(VLOOKUP($BP$11,MAPPING!$H$3:$J$131,3,0),'CFBG New Line Form'!$G$7:$EQ$7,0)),"")=0,"",IFERROR(INDEX('CFBG New Line Form'!$G$9:$EQ$105,MATCH(B40,'CFBG New Line Form'!$B$9:$B$105,0),MATCH(VLOOKUP($BP$11,MAPPING!$H$3:$J$131,3,0),'CFBG New Line Form'!$G$7:$EQ$7,0)),""))</f>
        <v/>
      </c>
      <c r="BQ40" s="84" t="str">
        <f>IF(IFERROR(INDEX('CFBG New Line Form'!$G$9:$EQ$105,MATCH(B40,'CFBG New Line Form'!$B$9:$B$105,0),MATCH(VLOOKUP($BQ$11,MAPPING!$H$3:$J$131,3,0),'CFBG New Line Form'!$G$7:$EQ$7,0)),"")=0,"",IFERROR(INDEX('CFBG New Line Form'!$G$9:$EQ$105,MATCH(B40,'CFBG New Line Form'!$B$9:$B$105,0),MATCH(VLOOKUP($BQ$11,MAPPING!$H$3:$J$131,3,0),'CFBG New Line Form'!$G$7:$EQ$7,0)),""))</f>
        <v/>
      </c>
      <c r="BR40" s="84" t="str">
        <f>IF(IFERROR(INDEX('CFBG New Line Form'!$G$9:$EQ$105,MATCH(B40,'CFBG New Line Form'!$B$9:$B$105,0),MATCH(VLOOKUP($BR$11,MAPPING!$H$3:$J$131,3,0),'CFBG New Line Form'!$G$7:$EQ$7,0)),"")=0,"",IFERROR(INDEX('CFBG New Line Form'!$G$9:$EQ$105,MATCH(B40,'CFBG New Line Form'!$B$9:$B$105,0),MATCH(VLOOKUP($BR$11,MAPPING!$H$3:$J$131,3,0),'CFBG New Line Form'!$G$7:$EQ$7,0)),""))</f>
        <v/>
      </c>
      <c r="BS40" s="84" t="str">
        <f>IF(IFERROR(INDEX('CFBG New Line Form'!$G$9:$EQ$105,MATCH(B40,'CFBG New Line Form'!$B$9:$B$105,0),MATCH(VLOOKUP($BS$11,MAPPING!$H$3:$J$131,3,0),'CFBG New Line Form'!$G$7:$EQ$7,0)),"")=0,"",IFERROR(INDEX('CFBG New Line Form'!$G$9:$EQ$105,MATCH(B40,'CFBG New Line Form'!$B$9:$B$105,0),MATCH(VLOOKUP($BS$11,MAPPING!$H$3:$J$131,3,0),'CFBG New Line Form'!$G$7:$EQ$7,0)),""))</f>
        <v/>
      </c>
      <c r="BT40" s="84" t="str">
        <f>IF(IFERROR(INDEX('CFBG New Line Form'!$G$9:$EQ$105,MATCH(B40,'CFBG New Line Form'!$B$9:$B$105,0),MATCH(VLOOKUP($BT$11,MAPPING!$H$3:$J$131,3,0),'CFBG New Line Form'!$G$7:$EQ$7,0)),"")=0,"",IFERROR(INDEX('CFBG New Line Form'!$G$9:$EQ$105,MATCH(B40,'CFBG New Line Form'!$B$9:$B$105,0),MATCH(VLOOKUP($BT$11,MAPPING!$H$3:$J$131,3,0),'CFBG New Line Form'!$G$7:$EQ$7,0)),""))</f>
        <v/>
      </c>
      <c r="BU40" s="84" t="str">
        <f>IF(IFERROR(INDEX('CFBG New Line Form'!$G$9:$EQ$105,MATCH(B40,'CFBG New Line Form'!$B$9:$B$105,0),MATCH(VLOOKUP($BU$11,MAPPING!$H$3:$J$131,3,0),'CFBG New Line Form'!$G$7:$EQ$7,0)),"")=0,"",IFERROR(INDEX('CFBG New Line Form'!$G$9:$EQ$105,MATCH(B40,'CFBG New Line Form'!$B$9:$B$105,0),MATCH(VLOOKUP($BU$11,MAPPING!$H$3:$J$131,3,0),'CFBG New Line Form'!$G$7:$EQ$7,0)),""))</f>
        <v/>
      </c>
      <c r="BV40" s="84" t="str">
        <f>IF(IFERROR(INDEX('CFBG New Line Form'!$G$9:$EQ$105,MATCH(B40,'CFBG New Line Form'!$B$9:$B$105,0),MATCH(VLOOKUP($BV$11,MAPPING!$H$3:$J$131,3,0),'CFBG New Line Form'!$G$7:$EQ$7,0)),"")=0,"",IFERROR(INDEX('CFBG New Line Form'!$G$9:$EQ$105,MATCH(B40,'CFBG New Line Form'!$B$9:$B$105,0),MATCH(VLOOKUP($BV$11,MAPPING!$H$3:$J$131,3,0),'CFBG New Line Form'!$G$7:$EQ$7,0)),""))</f>
        <v/>
      </c>
      <c r="BW40" s="84" t="str">
        <f>IF(IFERROR(INDEX('CFBG New Line Form'!$G$9:$EQ$105,MATCH(B40,'CFBG New Line Form'!$B$9:$B$105,0),MATCH(VLOOKUP($BW$11,MAPPING!$H$3:$J$131,3,0),'CFBG New Line Form'!$G$7:$EQ$7,0)),"")=0,"",IFERROR(INDEX('CFBG New Line Form'!$G$9:$EQ$105,MATCH(B40,'CFBG New Line Form'!$B$9:$B$105,0),MATCH(VLOOKUP($BW$11,MAPPING!$H$3:$J$131,3,0),'CFBG New Line Form'!$G$7:$EQ$7,0)),""))</f>
        <v/>
      </c>
      <c r="BX40" s="84" t="str">
        <f>IF(IFERROR(INDEX('CFBG New Line Form'!$G$9:$EQ$105,MATCH(B40,'CFBG New Line Form'!$B$9:$B$105,0),MATCH(VLOOKUP($BX$11,MAPPING!$H$3:$J$131,3,0),'CFBG New Line Form'!$G$7:$EQ$7,0)),"")=0,"",IFERROR(INDEX('CFBG New Line Form'!$G$9:$EQ$105,MATCH(B40,'CFBG New Line Form'!$B$9:$B$105,0),MATCH(VLOOKUP($BX$11,MAPPING!$H$3:$J$131,3,0),'CFBG New Line Form'!$G$7:$EQ$7,0)),""))</f>
        <v/>
      </c>
      <c r="BY40" s="84" t="str">
        <f>IF(IFERROR(INDEX('CFBG New Line Form'!$G$9:$EQ$105,MATCH(B40,'CFBG New Line Form'!$B$9:$B$105,0),MATCH(VLOOKUP($BY$11,MAPPING!$H$3:$J$131,3,0),'CFBG New Line Form'!$G$7:$EQ$7,0)),"")=0,"",IFERROR(INDEX('CFBG New Line Form'!$G$9:$EQ$105,MATCH(B40,'CFBG New Line Form'!$B$9:$B$105,0),MATCH(VLOOKUP($BY$11,MAPPING!$H$3:$J$131,3,0),'CFBG New Line Form'!$G$7:$EQ$7,0)),""))</f>
        <v/>
      </c>
      <c r="BZ40" s="84" t="str">
        <f>IF(IFERROR(INDEX('CFBG New Line Form'!$G$9:$EQ$105,MATCH(B40,'CFBG New Line Form'!$B$9:$B$105,0),MATCH(VLOOKUP($BZ$11,MAPPING!$H$3:$J$131,3,0),'CFBG New Line Form'!$G$7:$EQ$7,0)),"")=0,"",IFERROR(INDEX('CFBG New Line Form'!$G$9:$EQ$105,MATCH(B40,'CFBG New Line Form'!$B$9:$B$105,0),MATCH(VLOOKUP($BZ$11,MAPPING!$H$3:$J$131,3,0),'CFBG New Line Form'!$G$7:$EQ$7,0)),""))</f>
        <v/>
      </c>
      <c r="CA40" s="84" t="str">
        <f>IF(IFERROR(INDEX('CFBG New Line Form'!$G$9:$EQ$105,MATCH(B40,'CFBG New Line Form'!$B$9:$B$105,0),MATCH(VLOOKUP($CA$11,MAPPING!$H$3:$J$131,3,0),'CFBG New Line Form'!$G$7:$EQ$7,0)),"")=0,"",IFERROR(INDEX('CFBG New Line Form'!$G$9:$EQ$105,MATCH(B40,'CFBG New Line Form'!$B$9:$B$105,0),MATCH(VLOOKUP($CA$11,MAPPING!$H$3:$J$131,3,0),'CFBG New Line Form'!$G$7:$EQ$7,0)),""))</f>
        <v/>
      </c>
      <c r="CB40" s="84" t="str">
        <f>IF(IFERROR(INDEX('CFBG New Line Form'!$G$9:$EQ$105,MATCH(B40,'CFBG New Line Form'!$B$9:$B$105,0),MATCH(VLOOKUP($CB$11,MAPPING!$H$3:$J$131,3,0),'CFBG New Line Form'!$G$7:$EQ$7,0)),"")=0,"",IFERROR(INDEX('CFBG New Line Form'!$G$9:$EQ$105,MATCH(B40,'CFBG New Line Form'!$B$9:$B$105,0),MATCH(VLOOKUP($CB$11,MAPPING!$H$3:$J$131,3,0),'CFBG New Line Form'!$G$7:$EQ$7,0)),""))</f>
        <v/>
      </c>
      <c r="CC40" s="84" t="str">
        <f>IF(IFERROR(INDEX('CFBG New Line Form'!$G$9:$EQ$105,MATCH(B40,'CFBG New Line Form'!$B$9:$B$105,0),MATCH(VLOOKUP($CC$11,MAPPING!$H$3:$J$131,3,0),'CFBG New Line Form'!$G$7:$EQ$7,0)),"")=0,"",IFERROR(INDEX('CFBG New Line Form'!$G$9:$EQ$105,MATCH(B40,'CFBG New Line Form'!$B$9:$B$105,0),MATCH(VLOOKUP($CC$11,MAPPING!$H$3:$J$131,3,0),'CFBG New Line Form'!$G$7:$EQ$7,0)),""))</f>
        <v/>
      </c>
      <c r="CD40" s="84" t="str">
        <f>IF(IFERROR(INDEX('CFBG New Line Form'!$G$9:$EQ$105,MATCH(B40,'CFBG New Line Form'!$B$9:$B$105,0),MATCH(VLOOKUP($CD$11,MAPPING!$H$3:$J$131,3,0),'CFBG New Line Form'!$G$7:$EQ$7,0)),"")=0,"",IFERROR(INDEX('CFBG New Line Form'!$G$9:$EQ$105,MATCH(B40,'CFBG New Line Form'!$B$9:$B$105,0),MATCH(VLOOKUP($CD$11,MAPPING!$H$3:$J$131,3,0),'CFBG New Line Form'!$G$7:$EQ$7,0)),""))</f>
        <v/>
      </c>
      <c r="CE40" s="84" t="str">
        <f>IF(IFERROR(INDEX('CFBG New Line Form'!$G$9:$EQ$105,MATCH(B40,'CFBG New Line Form'!$B$9:$B$105,0),MATCH(VLOOKUP($CE$11,MAPPING!$H$3:$J$131,3,0),'CFBG New Line Form'!$G$7:$EQ$7,0)),"")=0,"",IFERROR(INDEX('CFBG New Line Form'!$G$9:$EQ$105,MATCH(B40,'CFBG New Line Form'!$B$9:$B$105,0),MATCH(VLOOKUP($CE$11,MAPPING!$H$3:$J$131,3,0),'CFBG New Line Form'!$G$7:$EQ$7,0)),""))</f>
        <v/>
      </c>
      <c r="CF40" s="84" t="str">
        <f>IF(IFERROR(INDEX('CFBG New Line Form'!$G$9:$EQ$105,MATCH(B40,'CFBG New Line Form'!$B$9:$B$105,0),MATCH(VLOOKUP($CF$11,MAPPING!$H$3:$J$131,3,0),'CFBG New Line Form'!$G$7:$EQ$7,0)),"")=0,"",IFERROR(INDEX('CFBG New Line Form'!$G$9:$EQ$105,MATCH(B40,'CFBG New Line Form'!$B$9:$B$105,0),MATCH(VLOOKUP($CF$11,MAPPING!$H$3:$J$131,3,0),'CFBG New Line Form'!$G$7:$EQ$7,0)),""))</f>
        <v/>
      </c>
      <c r="CG40" s="84" t="str">
        <f>IF(IFERROR(INDEX('CFBG New Line Form'!$G$9:$EQ$105,MATCH(B40,'CFBG New Line Form'!$B$9:$B$105,0),MATCH(VLOOKUP($CG$11,MAPPING!$H$3:$J$131,3,0),'CFBG New Line Form'!$G$7:$EQ$7,0)),"")=0,"",IFERROR(INDEX('CFBG New Line Form'!$G$9:$EQ$105,MATCH(B40,'CFBG New Line Form'!$B$9:$B$105,0),MATCH(VLOOKUP($CG$11,MAPPING!$H$3:$J$131,3,0),'CFBG New Line Form'!$G$7:$EQ$7,0)),""))</f>
        <v/>
      </c>
      <c r="CH40" s="84" t="str">
        <f>IF(IFERROR(INDEX('CFBG New Line Form'!$G$9:$EQ$105,MATCH(B40,'CFBG New Line Form'!$B$9:$B$105,0),MATCH(VLOOKUP($CH$11,MAPPING!$H$3:$J$131,3,0),'CFBG New Line Form'!$G$7:$EQ$7,0)),"")=0,"",IFERROR(INDEX('CFBG New Line Form'!$G$9:$EQ$105,MATCH(B40,'CFBG New Line Form'!$B$9:$B$105,0),MATCH(VLOOKUP($CH$11,MAPPING!$H$3:$J$131,3,0),'CFBG New Line Form'!$G$7:$EQ$7,0)),""))</f>
        <v/>
      </c>
      <c r="CI40" s="84" t="str">
        <f>IF(IFERROR(INDEX('CFBG New Line Form'!$G$9:$EQ$105,MATCH(B40,'CFBG New Line Form'!$B$9:$B$105,0),MATCH(VLOOKUP($CI$11,MAPPING!$H$3:$J$131,3,0),'CFBG New Line Form'!$G$7:$EQ$7,0)),"")=0,"",IFERROR(INDEX('CFBG New Line Form'!$G$9:$EQ$105,MATCH(B40,'CFBG New Line Form'!$B$9:$B$105,0),MATCH(VLOOKUP($CI$11,MAPPING!$H$3:$J$131,3,0),'CFBG New Line Form'!$G$7:$EQ$7,0)),""))</f>
        <v/>
      </c>
      <c r="CJ40" s="84" t="str">
        <f>IF(IFERROR(INDEX('CFBG New Line Form'!$G$9:$EQ$105,MATCH(B40,'CFBG New Line Form'!$B$9:$B$105,0),MATCH(VLOOKUP($CJ$11,MAPPING!$H$3:$J$131,3,0),'CFBG New Line Form'!$G$7:$EQ$7,0)),"")=0,"",IFERROR(INDEX('CFBG New Line Form'!$G$9:$EQ$105,MATCH(B40,'CFBG New Line Form'!$B$9:$B$105,0),MATCH(VLOOKUP($CJ$11,MAPPING!$H$3:$J$131,3,0),'CFBG New Line Form'!$G$7:$EQ$7,0)),""))</f>
        <v/>
      </c>
      <c r="CK40" s="84" t="str">
        <f>IF(IFERROR(INDEX('CFBG New Line Form'!$G$9:$EQ$105,MATCH(B40,'CFBG New Line Form'!$B$9:$B$105,0),MATCH(VLOOKUP($CK$11,MAPPING!$H$3:$J$131,3,0),'CFBG New Line Form'!$G$7:$EQ$7,0)),"")=0,"",IFERROR(INDEX('CFBG New Line Form'!$G$9:$EQ$105,MATCH(B40,'CFBG New Line Form'!$B$9:$B$105,0),MATCH(VLOOKUP($CK$11,MAPPING!$H$3:$J$131,3,0),'CFBG New Line Form'!$G$7:$EQ$7,0)),""))</f>
        <v/>
      </c>
      <c r="CL40" s="84" t="str">
        <f>IF(IFERROR(INDEX('CFBG New Line Form'!$G$9:$EQ$105,MATCH(B40,'CFBG New Line Form'!$B$9:$B$105,0),MATCH(VLOOKUP($CL$11,MAPPING!$H$3:$J$131,3,0),'CFBG New Line Form'!$G$7:$EQ$7,0)),"")=0,"",IFERROR(INDEX('CFBG New Line Form'!$G$9:$EQ$105,MATCH(B40,'CFBG New Line Form'!$B$9:$B$105,0),MATCH(VLOOKUP($CL$11,MAPPING!$H$3:$J$131,3,0),'CFBG New Line Form'!$G$7:$EQ$7,0)),""))</f>
        <v/>
      </c>
      <c r="CM40" s="84" t="str">
        <f>IF(IFERROR(INDEX('CFBG New Line Form'!$G$9:$EQ$105,MATCH(B40,'CFBG New Line Form'!$B$9:$B$105,0),MATCH(VLOOKUP($CM$11,MAPPING!$H$3:$J$131,3,0),'CFBG New Line Form'!$G$7:$EQ$7,0)),"")=0,"",IFERROR(INDEX('CFBG New Line Form'!$G$9:$EQ$105,MATCH(B40,'CFBG New Line Form'!$B$9:$B$105,0),MATCH(VLOOKUP($CM$11,MAPPING!$H$3:$J$131,3,0),'CFBG New Line Form'!$G$7:$EQ$7,0)),""))</f>
        <v/>
      </c>
      <c r="CN40" s="84" t="str">
        <f>IF(IFERROR(INDEX('CFBG New Line Form'!$G$9:$EQ$105,MATCH(B40,'CFBG New Line Form'!$B$9:$B$105,0),MATCH(VLOOKUP($CN$11,MAPPING!$H$3:$J$131,3,0),'CFBG New Line Form'!$G$7:$EQ$7,0)),"")=0,"",IFERROR(INDEX('CFBG New Line Form'!$G$9:$EQ$105,MATCH(B40,'CFBG New Line Form'!$B$9:$B$105,0),MATCH(VLOOKUP($CN$11,MAPPING!$H$3:$J$131,3,0),'CFBG New Line Form'!$G$7:$EQ$7,0)),""))</f>
        <v/>
      </c>
      <c r="CO40" s="84" t="str">
        <f>IF(IFERROR(INDEX('CFBG New Line Form'!$G$9:$EQ$105,MATCH(B40,'CFBG New Line Form'!$B$9:$B$105,0),MATCH(VLOOKUP($CO$11,MAPPING!$H$3:$J$131,3,0),'CFBG New Line Form'!$G$7:$EQ$7,0)),"")=0,"",IFERROR(INDEX('CFBG New Line Form'!$G$9:$EQ$105,MATCH(B40,'CFBG New Line Form'!$B$9:$B$105,0),MATCH(VLOOKUP($CO$11,MAPPING!$H$3:$J$131,3,0),'CFBG New Line Form'!$G$7:$EQ$7,0)),""))</f>
        <v/>
      </c>
      <c r="CP40" s="84" t="str">
        <f>IF(IFERROR(INDEX('CFBG New Line Form'!$G$9:$EQ$105,MATCH(B40,'CFBG New Line Form'!$B$9:$B$105,0),MATCH(VLOOKUP($CP$11,MAPPING!$H$3:$J$131,3,0),'CFBG New Line Form'!$G$7:$EQ$7,0)),"")=0,"",IFERROR(INDEX('CFBG New Line Form'!$G$9:$EQ$105,MATCH(B40,'CFBG New Line Form'!$B$9:$B$105,0),MATCH(VLOOKUP($CP$11,MAPPING!$H$3:$J$131,3,0),'CFBG New Line Form'!$G$7:$EQ$7,0)),""))</f>
        <v/>
      </c>
      <c r="CQ40" s="84" t="str">
        <f>IF(IFERROR(INDEX('CFBG New Line Form'!$G$9:$EQ$105,MATCH(B40,'CFBG New Line Form'!$B$9:$B$105,0),MATCH(VLOOKUP($CQ$11,MAPPING!$H$3:$J$131,3,0),'CFBG New Line Form'!$G$7:$EQ$7,0)),"")=0,"",IFERROR(INDEX('CFBG New Line Form'!$G$9:$EQ$105,MATCH(B40,'CFBG New Line Form'!$B$9:$B$105,0),MATCH(VLOOKUP($CQ$11,MAPPING!$H$3:$J$131,3,0),'CFBG New Line Form'!$G$7:$EQ$7,0)),""))</f>
        <v/>
      </c>
      <c r="CR40" s="84"/>
      <c r="CS40" s="84"/>
      <c r="CT40" s="84"/>
    </row>
    <row r="41" spans="1:98" s="55" customFormat="1">
      <c r="A41" s="84" t="str">
        <f>IF(
IFERROR(INDEX('CFBG New Line Form'!$G$9:$EQ$105,MATCH(B41,'CFBG New Line Form'!$B$9:$B$105,0),MATCH(VLOOKUP($A$11,MAPPING!$H$3:$J$131,3,0),'CFBG New Line Form'!$G$7:$EQ$7,0)),"")=0,"", IFERROR(INDEX('CFBG New Line Form'!$G$9:$EQ$105,MATCH(B41,'CFBG New Line Form'!$B$9:$B$105,0),MATCH(VLOOKUP($A$11,MAPPING!$H$3:$J$131,3,0),'CFBG New Line Form'!$G$7:$EQ$7,0)),""))</f>
        <v/>
      </c>
      <c r="B41" s="84"/>
      <c r="C41" s="84" t="str">
        <f>IF(
IFERROR(INDEX('CFBG New Line Form'!$G$9:$EQ$105,MATCH(B41,'CFBG New Line Form'!$B$9:$B$105,0),MATCH(VLOOKUP($C$11,MAPPING!$H$3:$J$131,3,0),'CFBG New Line Form'!$G$7:$EQ$7,0)),"")=0,"", IFERROR(INDEX('CFBG New Line Form'!$G$9:$EQ$105,MATCH(B41,'CFBG New Line Form'!$B$9:$B$105,0),MATCH(VLOOKUP($C$11,MAPPING!$H$3:$J$131,3,0),'CFBG New Line Form'!$G$7:$EQ$7,0)),""))</f>
        <v/>
      </c>
      <c r="D41" s="84" t="str">
        <f>IF(
IFERROR(INDEX('CFBG New Line Form'!$G$9:$EQ$105,MATCH(B41,'CFBG New Line Form'!$B$9:$B$105,0),MATCH(VLOOKUP($D$11,MAPPING!$H$3:$J$131,3,0),'CFBG New Line Form'!$G$7:$EQ$7,0)),"")=0,"", IFERROR(INDEX('CFBG New Line Form'!$G$9:$EQ$105,MATCH(B41,'CFBG New Line Form'!$B$9:$B$105,0),MATCH(VLOOKUP($D$11,MAPPING!$H$3:$J$131,3,0),'CFBG New Line Form'!$G$7:$EQ$7,0)),""))</f>
        <v/>
      </c>
      <c r="E41" s="84" t="str">
        <f>IF(IFERROR(INDEX('CFBG New Line Form'!$G$9:$EQ$105,MATCH(B41,'CFBG New Line Form'!$B$9:$B$105,0),MATCH(VLOOKUP($E$11,MAPPING!$H$3:$J$131,3,0),'CFBG New Line Form'!$G$7:$EQ$7,0)),"")=0,"",IFERROR(INDEX('CFBG New Line Form'!$G$9:$EQ$105,MATCH(B41,'CFBG New Line Form'!$B$9:$B$105,0),MATCH(VLOOKUP($E$11,MAPPING!$H$3:$J$131,3,0),'CFBG New Line Form'!$G$7:$EQ$7,0)),""))</f>
        <v/>
      </c>
      <c r="F41" s="84" t="str">
        <f>IF(IFERROR(INDEX('CFBG New Line Form'!$G$9:$EQ$105,MATCH(B41,'CFBG New Line Form'!$B$9:$B$105,0),MATCH(VLOOKUP($F$11,MAPPING!$H$3:$J$131,3,0),'CFBG New Line Form'!$G$7:$EQ$7,0)),"")=0,"",IFERROR(INDEX('CFBG New Line Form'!$G$9:$EQ$105,MATCH(B41,'CFBG New Line Form'!$B$9:$B$105,0),MATCH(VLOOKUP($F$11,MAPPING!$H$3:$J$131,3,0),'CFBG New Line Form'!$G$7:$EQ$7,0)),""))</f>
        <v/>
      </c>
      <c r="G41" s="130" t="str">
        <f>IF(IFERROR(INDEX('CFBG New Line Form'!$G$9:$EQ$105,MATCH(B41,'CFBG New Line Form'!$B$9:$B$105,0),MATCH(VLOOKUP($G$11,MAPPING!$H$3:$J$131,3,0),'CFBG New Line Form'!$G$7:$EQ$7,0)),"")=0,"",IFERROR(INDEX('CFBG New Line Form'!$G$9:$EQ$105,MATCH(B41,'CFBG New Line Form'!$B$9:$B$105,0),MATCH(VLOOKUP($G$11,MAPPING!$H$3:$J$131,3,0),'CFBG New Line Form'!$G$7:$EQ$7,0)),""))</f>
        <v/>
      </c>
      <c r="H41" s="160" t="str">
        <f>IF(IFERROR(INDEX('CFBG New Line Form'!$G$9:$EQ$105,MATCH(B41,'CFBG New Line Form'!$B$9:$B$105,0),MATCH(VLOOKUP($H$11,MAPPING!$H$3:$J$131,3,0),'CFBG New Line Form'!$G$7:$EQ$7,0)),"")=0,"",IFERROR(INDEX('CFBG New Line Form'!$G$9:$EQ$105,MATCH(B41,'CFBG New Line Form'!$B$9:$B$105,0),MATCH(VLOOKUP($H$11,MAPPING!$H$3:$J$131,3,0),'CFBG New Line Form'!$G$7:$EQ$7,0)),""))</f>
        <v/>
      </c>
      <c r="I41" s="161" t="str">
        <f>IF(IFERROR(INDEX('CFBG New Line Form'!$G$9:$EQ$105,MATCH(B41,'CFBG New Line Form'!$B$9:$B$105,0),MATCH(VLOOKUP($I$11,MAPPING!$H$3:$J$131,3,0),'CFBG New Line Form'!$G$7:$EQ$7,0)),"")=0,"",IFERROR(INDEX('CFBG New Line Form'!$G$9:$EQ$105,MATCH(B41,'CFBG New Line Form'!$B$9:$B$105,0),MATCH(VLOOKUP($I$11,MAPPING!$H$3:$J$131,3,0),'CFBG New Line Form'!$G$7:$EQ$7,0)),""))</f>
        <v/>
      </c>
      <c r="J41" s="84" t="str">
        <f>IF(IFERROR(INDEX('CFBG New Line Form'!$G$9:$EQ$105,MATCH(B41,'CFBG New Line Form'!$B$9:$B$105,0),MATCH(VLOOKUP($J$11,MAPPING!$H$3:$J$131,3,0),'CFBG New Line Form'!$G$7:$EQ$7,0)),"")=0,"",IFERROR(INDEX('CFBG New Line Form'!$G$9:$EQ$105,MATCH(B41,'CFBG New Line Form'!$B$9:$B$105,0),MATCH(VLOOKUP($J$11,MAPPING!$H$3:$J$131,3,0),'CFBG New Line Form'!$G$7:$EQ$7,0)),""))</f>
        <v/>
      </c>
      <c r="K41" s="84" t="e">
        <v>#N/A</v>
      </c>
      <c r="L41" s="84" t="e">
        <v>#N/A</v>
      </c>
      <c r="M41" s="84" t="e">
        <v>#N/A</v>
      </c>
      <c r="N41" s="84" t="e">
        <v>#N/A</v>
      </c>
      <c r="O41" s="84" t="e">
        <v>#N/A</v>
      </c>
      <c r="P41" s="84" t="e">
        <v>#N/A</v>
      </c>
      <c r="Q41" s="84" t="e">
        <v>#N/A</v>
      </c>
      <c r="R41" s="162" t="str">
        <f>IF(IFERROR(INDEX('CFBG New Line Form'!$G$9:$EQ$105,MATCH(B41,'CFBG New Line Form'!$B$9:$B$105,0),MATCH(VLOOKUP($R$11,MAPPING!$H$3:$J$131,3,0),'CFBG New Line Form'!$G$7:$EQ$7,0)),"")=0,"",IFERROR(INDEX('CFBG New Line Form'!$G$9:$EQ$105,MATCH(B41,'CFBG New Line Form'!$B$9:$B$105,0),MATCH(VLOOKUP($R$11,MAPPING!$H$3:$J$131,3,0),'CFBG New Line Form'!$G$7:$EQ$7,0)),""))</f>
        <v/>
      </c>
      <c r="S41" s="84" t="str">
        <f>IF(IFERROR(INDEX('CFBG New Line Form'!$G$9:$EQ$105,MATCH(B41,'CFBG New Line Form'!$B$9:$B$105,0),MATCH(VLOOKUP($S$11,MAPPING!$H$3:$J$131,3,0),'CFBG New Line Form'!$G$7:$EQ$7,0)),"")=0,"",IFERROR(INDEX('CFBG New Line Form'!$G$9:$EQ$105,MATCH(B41,'CFBG New Line Form'!$B$9:$B$105,0),MATCH(VLOOKUP($S$11,MAPPING!$H$3:$J$131,3,0),'CFBG New Line Form'!$G$7:$EQ$7,0)),""))</f>
        <v/>
      </c>
      <c r="T41" s="84" t="e">
        <v>#N/A</v>
      </c>
      <c r="U41" s="84" t="e">
        <v>#N/A</v>
      </c>
      <c r="V41" s="84" t="e">
        <v>#N/A</v>
      </c>
      <c r="W41" s="84" t="e">
        <v>#N/A</v>
      </c>
      <c r="X41" s="84" t="e">
        <v>#N/A</v>
      </c>
      <c r="Y41" s="84" t="e">
        <v>#N/A</v>
      </c>
      <c r="Z41" s="84" t="e">
        <v>#N/A</v>
      </c>
      <c r="AA41" s="84" t="e">
        <v>#N/A</v>
      </c>
      <c r="AB41" s="84" t="e">
        <v>#N/A</v>
      </c>
      <c r="AC41" s="84" t="e">
        <v>#N/A</v>
      </c>
      <c r="AD41" s="84" t="e">
        <v>#N/A</v>
      </c>
      <c r="AE41" s="160" t="str">
        <f>IF(IFERROR(INDEX('CFBG New Line Form'!$G$9:$EQ$105,MATCH(B41,'CFBG New Line Form'!$B$9:$B$105,0),MATCH(VLOOKUP($AE$11,MAPPING!$H$3:$J$131,3,0),'CFBG New Line Form'!$G$7:$EQ$7,0)),"")=0,"",IFERROR(INDEX('CFBG New Line Form'!$G$9:$EQ$105,MATCH(B41,'CFBG New Line Form'!$B$9:$B$105,0),MATCH(VLOOKUP($AE$11,MAPPING!$H$3:$J$131,3,0),'CFBG New Line Form'!$G$7:$EQ$7,0)),""))</f>
        <v/>
      </c>
      <c r="AF41" s="84" t="e">
        <v>#N/A</v>
      </c>
      <c r="AG41" s="84" t="e">
        <v>#N/A</v>
      </c>
      <c r="AH41" s="84" t="str">
        <f>IF(IFERROR(INDEX('CFBG New Line Form'!$G$9:$EQ$105,MATCH(B41,'CFBG New Line Form'!$B$9:$B$105,0),MATCH(VLOOKUP($AH$11,MAPPING!$H$3:$J$131,3,0),'CFBG New Line Form'!$G$7:$EQ$7,0)),"")=0,"",IFERROR(INDEX('CFBG New Line Form'!$G$9:$EQ$105,MATCH(B41,'CFBG New Line Form'!$B$9:$B$105,0),MATCH(VLOOKUP($AH$11,MAPPING!$H$3:$J$131,3,0),'CFBG New Line Form'!$G$7:$EQ$7,0)),""))</f>
        <v/>
      </c>
      <c r="AI41" s="84" t="str">
        <f>IF(IFERROR(INDEX('CFBG New Line Form'!$G$9:$EQ$105,MATCH(B41,'CFBG New Line Form'!$B$9:$B$105,0),MATCH(VLOOKUP($AI$11,MAPPING!$H$3:$J$131,3,0),'CFBG New Line Form'!$G$7:$EQ$7,0)),"")=0,"",IFERROR(INDEX('CFBG New Line Form'!$G$9:$EQ$105,MATCH(B41,'CFBG New Line Form'!$B$9:$B$105,0),MATCH(VLOOKUP($AI$11,MAPPING!$H$3:$J$131,3,0),'CFBG New Line Form'!$G$7:$EQ$7,0)),""))</f>
        <v/>
      </c>
      <c r="AJ41" s="84" t="str">
        <f>IF(IFERROR(INDEX('CFBG New Line Form'!$G$9:$EQ$105,MATCH(B41,'CFBG New Line Form'!$B$9:$B$105,0),MATCH(VLOOKUP($AJ$11,MAPPING!$H$3:$J$131,3,0),'CFBG New Line Form'!$G$7:$EQ$7,0)),"")=0,"",IFERROR(INDEX('CFBG New Line Form'!$G$9:$EQ$105,MATCH(B41,'CFBG New Line Form'!$B$9:$B$105,0),MATCH(VLOOKUP($AJ$11,MAPPING!$H$3:$J$131,3,0),'CFBG New Line Form'!$G$7:$EQ$7,0)),""))</f>
        <v/>
      </c>
      <c r="AK41" s="84" t="str">
        <f>IF(IFERROR(INDEX('CFBG New Line Form'!$G$9:$EQ$105,MATCH(B41,'CFBG New Line Form'!$B$9:$B$105,0),MATCH(VLOOKUP($AK$11,MAPPING!$H$3:$J$131,3,0),'CFBG New Line Form'!$G$7:$EQ$7,0)),"")=0,"",IFERROR(INDEX('CFBG New Line Form'!$G$9:$EQ$105,MATCH(B41,'CFBG New Line Form'!$B$9:$B$105,0),MATCH(VLOOKUP($AK$11,MAPPING!$H$3:$J$131,3,0),'CFBG New Line Form'!$G$7:$EQ$7,0)),""))</f>
        <v/>
      </c>
      <c r="AL41" s="84" t="str">
        <f>IF(IFERROR(INDEX('CFBG New Line Form'!$G$9:$EQ$105,MATCH(B41,'CFBG New Line Form'!$B$9:$B$105,0),MATCH(VLOOKUP($AL$11,MAPPING!$H$3:$J$131,3,0),'CFBG New Line Form'!$G$7:$EQ$7,0)),"")=0,"",IFERROR(INDEX('CFBG New Line Form'!$G$9:$EQ$105,MATCH(B41,'CFBG New Line Form'!$B$9:$B$105,0),MATCH(VLOOKUP($AL$11,MAPPING!$H$3:$J$131,3,0),'CFBG New Line Form'!$G$7:$EQ$7,0)),""))</f>
        <v/>
      </c>
      <c r="AM41" s="84" t="str">
        <f>IF(IFERROR(INDEX('CFBG New Line Form'!$G$9:$EQ$105,MATCH(B41,'CFBG New Line Form'!$B$9:$B$105,0),MATCH(VLOOKUP($AM$11,MAPPING!$H$3:$J$131,3,0),'CFBG New Line Form'!$G$7:$EQ$7,0)),"")=0,"",IFERROR(INDEX('CFBG New Line Form'!$G$9:$EQ$105,MATCH(B41,'CFBG New Line Form'!$B$9:$B$105,0),MATCH(VLOOKUP($AM$11,MAPPING!$H$3:$J$131,3,0),'CFBG New Line Form'!$G$7:$EQ$7,0)),""))</f>
        <v/>
      </c>
      <c r="AN41" s="84" t="str">
        <f>IF(IFERROR(INDEX('CFBG New Line Form'!$G$9:$EQ$105,MATCH(B41,'CFBG New Line Form'!$B$9:$B$105,0),MATCH(VLOOKUP($AN$11,MAPPING!$H$3:$J$131,3,0),'CFBG New Line Form'!$G$7:$EQ$7,0)),"")=0,"",IFERROR(INDEX('CFBG New Line Form'!$G$9:$EQ$105,MATCH(B41,'CFBG New Line Form'!$B$9:$B$105,0),MATCH(VLOOKUP($AN$11,MAPPING!$H$3:$J$131,3,0),'CFBG New Line Form'!$G$7:$EQ$7,0)),""))</f>
        <v/>
      </c>
      <c r="AO41" s="84" t="str">
        <f>IF(IFERROR(INDEX('CFBG New Line Form'!$G$9:$EQ$105,MATCH(B41,'CFBG New Line Form'!$B$9:$B$105,0),MATCH(VLOOKUP($AO$11,MAPPING!$H$3:$J$131,3,0),'CFBG New Line Form'!$G$7:$EQ$7,0)),"")=0,"",IFERROR(INDEX('CFBG New Line Form'!$G$9:$EQ$105,MATCH(B41,'CFBG New Line Form'!$B$9:$B$105,0),MATCH(VLOOKUP($AO$11,MAPPING!$H$3:$J$131,3,0),'CFBG New Line Form'!$G$7:$EQ$7,0)),""))</f>
        <v/>
      </c>
      <c r="AP41" s="84" t="str">
        <f>IF(IFERROR(INDEX('CFBG New Line Form'!$G$9:$EQ$105,MATCH(B41,'CFBG New Line Form'!$B$9:$B$105,0),MATCH(VLOOKUP($AP$11,MAPPING!$H$3:$J$131,3,0),'CFBG New Line Form'!$G$7:$EQ$7,0)),"")=0,"",IFERROR(INDEX('CFBG New Line Form'!$G$9:$EQ$105,MATCH(B41,'CFBG New Line Form'!$B$9:$B$105,0),MATCH(VLOOKUP($AP$11,MAPPING!$H$3:$J$131,3,0),'CFBG New Line Form'!$G$7:$EQ$7,0)),""))</f>
        <v/>
      </c>
      <c r="AQ41" s="84" t="str">
        <f>IF(IFERROR(INDEX('CFBG New Line Form'!$G$9:$EQ$105,MATCH(B41,'CFBG New Line Form'!$B$9:$B$105,0),MATCH(VLOOKUP($AQ$11,MAPPING!$H$3:$J$131,3,0),'CFBG New Line Form'!$G$7:$EQ$7,0)),"")=0,"",IFERROR(INDEX('CFBG New Line Form'!$G$9:$EQ$105,MATCH(B41,'CFBG New Line Form'!$B$9:$B$105,0),MATCH(VLOOKUP($AQ$11,MAPPING!$H$3:$J$131,3,0),'CFBG New Line Form'!$G$7:$EQ$7,0)),""))</f>
        <v/>
      </c>
      <c r="AR41" s="84" t="str">
        <f>IF(IFERROR(INDEX('CFBG New Line Form'!$G$9:$EQ$105,MATCH(B41,'CFBG New Line Form'!$B$9:$B$105,0),MATCH(VLOOKUP($AR$11,MAPPING!$H$3:$J$131,3,0),'CFBG New Line Form'!$G$7:$EQ$7,0)),"")=0,"",IFERROR(INDEX('CFBG New Line Form'!$G$9:$EQ$105,MATCH(B41,'CFBG New Line Form'!$B$9:$B$105,0),MATCH(VLOOKUP($AR$11,MAPPING!$H$3:$J$131,3,0),'CFBG New Line Form'!$G$7:$EQ$7,0)),""))</f>
        <v/>
      </c>
      <c r="AS41" s="84" t="str">
        <f>IF(IFERROR(INDEX('CFBG New Line Form'!$G$9:$EQ$105,MATCH(B41,'CFBG New Line Form'!$B$9:$B$105,0),MATCH(VLOOKUP($AS$11,MAPPING!$H$3:$J$131,3,0),'CFBG New Line Form'!$G$7:$EQ$7,0)),"")=0,"",IFERROR(INDEX('CFBG New Line Form'!$G$9:$EQ$105,MATCH(B41,'CFBG New Line Form'!$B$9:$B$105,0),MATCH(VLOOKUP($AS$11,MAPPING!$H$3:$J$131,3,0),'CFBG New Line Form'!$G$7:$EQ$7,0)),""))</f>
        <v/>
      </c>
      <c r="AT41" s="84" t="str">
        <f>IF(IFERROR(INDEX('CFBG New Line Form'!$G$9:$EQ$105,MATCH(B41,'CFBG New Line Form'!$B$9:$B$105,0),MATCH(VLOOKUP($AT$11,MAPPING!$H$3:$J$131,3,0),'CFBG New Line Form'!$G$7:$EQ$7,0)),"")=0,"",IFERROR(INDEX('CFBG New Line Form'!$G$9:$EQ$105,MATCH(B41,'CFBG New Line Form'!$B$9:$B$105,0),MATCH(VLOOKUP($AT$11,MAPPING!$H$3:$J$131,3,0),'CFBG New Line Form'!$G$7:$EQ$7,0)),""))</f>
        <v/>
      </c>
      <c r="AU41" s="84" t="str">
        <f>IF(IFERROR(INDEX('CFBG New Line Form'!$G$9:$EQ$105,MATCH(B41,'CFBG New Line Form'!$B$9:$B$105,0),MATCH(VLOOKUP($AU$11,MAPPING!$H$3:$J$131,3,0),'CFBG New Line Form'!$G$7:$EQ$7,0)),"")=0,"",IFERROR(INDEX('CFBG New Line Form'!$G$9:$EQ$105,MATCH(B41,'CFBG New Line Form'!$B$9:$B$105,0),MATCH(VLOOKUP($AU$11,MAPPING!$H$3:$J$131,3,0),'CFBG New Line Form'!$G$7:$EQ$7,0)),""))</f>
        <v/>
      </c>
      <c r="AV41" s="84" t="str">
        <f>IF(IFERROR(INDEX('CFBG New Line Form'!$G$9:$EQ$105,MATCH(B41,'CFBG New Line Form'!$B$9:$B$105,0),MATCH(VLOOKUP($AV$11,MAPPING!$H$3:$J$131,3,0),'CFBG New Line Form'!$G$7:$EQ$7,0)),"")=0,"",IFERROR(INDEX('CFBG New Line Form'!$G$9:$EQ$105,MATCH(B41,'CFBG New Line Form'!$B$9:$B$105,0),MATCH(VLOOKUP($AV$11,MAPPING!$H$3:$J$131,3,0),'CFBG New Line Form'!$G$7:$EQ$7,0)),""))</f>
        <v/>
      </c>
      <c r="AW41" s="84" t="str">
        <f>IF(IFERROR(INDEX('CFBG New Line Form'!$G$9:$EQ$105,MATCH(B41,'CFBG New Line Form'!$B$9:$B$105,0),MATCH(VLOOKUP($AW$11,MAPPING!$H$3:$J$131,3,0),'CFBG New Line Form'!$G$7:$EQ$7,0)),"")=0,"",IFERROR(INDEX('CFBG New Line Form'!$G$9:$EQ$105,MATCH(B41,'CFBG New Line Form'!$B$9:$B$105,0),MATCH(VLOOKUP($AW$11,MAPPING!$H$3:$J$131,3,0),'CFBG New Line Form'!$G$7:$EQ$7,0)),""))</f>
        <v/>
      </c>
      <c r="AX41" s="84" t="str">
        <f>IF(IFERROR(INDEX('CFBG New Line Form'!$G$9:$EQ$105,MATCH(B41,'CFBG New Line Form'!$B$9:$B$105,0),MATCH(VLOOKUP($AX$11,MAPPING!$H$3:$J$131,3,0),'CFBG New Line Form'!$G$7:$EQ$7,0)),"")=0,"",IFERROR(INDEX('CFBG New Line Form'!$G$9:$EQ$105,MATCH(B41,'CFBG New Line Form'!$B$9:$B$105,0),MATCH(VLOOKUP($AX$11,MAPPING!$H$3:$J$131,3,0),'CFBG New Line Form'!$G$7:$EQ$7,0)),""))</f>
        <v/>
      </c>
      <c r="AY41" s="84" t="str">
        <f>IF(IFERROR(INDEX('CFBG New Line Form'!$G$9:$EQ$105,MATCH(B41,'CFBG New Line Form'!$B$9:$B$105,0),MATCH(VLOOKUP($AY$11,MAPPING!$H$3:$J$131,3,0),'CFBG New Line Form'!$G$7:$EQ$7,0)),"")=0,"",IFERROR(INDEX('CFBG New Line Form'!$G$9:$EQ$105,MATCH(B41,'CFBG New Line Form'!$B$9:$B$105,0),MATCH(VLOOKUP($AY$11,MAPPING!$H$3:$J$131,3,0),'CFBG New Line Form'!$G$7:$EQ$7,0)),""))</f>
        <v/>
      </c>
      <c r="AZ41" s="84" t="str">
        <f>IF(IFERROR(INDEX('CFBG New Line Form'!$G$9:$EQ$105,MATCH(B41,'CFBG New Line Form'!$B$9:$B$105,0),MATCH(VLOOKUP($AZ$11,MAPPING!$H$3:$J$131,3,0),'CFBG New Line Form'!$G$7:$EQ$7,0)),"")=0,"",IFERROR(INDEX('CFBG New Line Form'!$G$9:$EQ$105,MATCH(B41,'CFBG New Line Form'!$B$9:$B$105,0),MATCH(VLOOKUP($AZ$11,MAPPING!$H$3:$J$131,3,0),'CFBG New Line Form'!$G$7:$EQ$7,0)),""))</f>
        <v/>
      </c>
      <c r="BA41" s="84" t="str">
        <f>IF(IFERROR(INDEX('CFBG New Line Form'!$G$9:$EQ$105,MATCH(B41,'CFBG New Line Form'!$B$9:$B$105,0),MATCH(VLOOKUP($BA$11,MAPPING!$H$3:$J$131,3,0),'CFBG New Line Form'!$G$7:$EQ$7,0)),"")=0,"",IFERROR(INDEX('CFBG New Line Form'!$G$9:$EQ$105,MATCH(B41,'CFBG New Line Form'!$B$9:$B$105,0),MATCH(VLOOKUP($BA$11,MAPPING!$H$3:$J$131,3,0),'CFBG New Line Form'!$G$7:$EQ$7,0)),""))</f>
        <v/>
      </c>
      <c r="BB41" s="84" t="str">
        <f>IF(IFERROR(INDEX('CFBG New Line Form'!$G$9:$EQ$105,MATCH(B41,'CFBG New Line Form'!$B$9:$B$105,0),MATCH(VLOOKUP($BB$11,MAPPING!$H$3:$J$131,3,0),'CFBG New Line Form'!$G$7:$EQ$7,0)),"")=0,"",IFERROR(INDEX('CFBG New Line Form'!$G$9:$EQ$105,MATCH(B41,'CFBG New Line Form'!$B$9:$B$105,0),MATCH(VLOOKUP($BB$11,MAPPING!$H$3:$J$131,3,0),'CFBG New Line Form'!$G$7:$EQ$7,0)),""))</f>
        <v/>
      </c>
      <c r="BC41" s="84" t="str">
        <f>IF(IFERROR(INDEX('CFBG New Line Form'!$G$9:$EQ$105,MATCH(B41,'CFBG New Line Form'!$B$9:$B$105,0),MATCH(VLOOKUP($BC$11,MAPPING!$H$3:$J$131,3,0),'CFBG New Line Form'!$G$7:$EQ$7,0)),"")=0,"",IFERROR(INDEX('CFBG New Line Form'!$G$9:$EQ$105,MATCH(B41,'CFBG New Line Form'!$B$9:$B$105,0),MATCH(VLOOKUP($BC$11,MAPPING!$H$3:$J$131,3,0),'CFBG New Line Form'!$G$7:$EQ$7,0)),""))</f>
        <v/>
      </c>
      <c r="BD41" s="84" t="str">
        <f>IF(IFERROR(INDEX('CFBG New Line Form'!$G$9:$EQ$105,MATCH(B41,'CFBG New Line Form'!$B$9:$B$105,0),MATCH(VLOOKUP($BD$11,MAPPING!$H$3:$J$131,3,0),'CFBG New Line Form'!$G$7:$EQ$7,0)),"")=0,"",IFERROR(INDEX('CFBG New Line Form'!$G$9:$EQ$105,MATCH(B41,'CFBG New Line Form'!$B$9:$B$105,0),MATCH(VLOOKUP($BD$11,MAPPING!$H$3:$J$131,3,0),'CFBG New Line Form'!$G$7:$EQ$7,0)),""))</f>
        <v/>
      </c>
      <c r="BE41" s="84" t="str">
        <f>IF(IFERROR(INDEX('CFBG New Line Form'!$G$9:$EQ$105,MATCH(B41,'CFBG New Line Form'!$B$9:$B$105,0),MATCH(VLOOKUP($BE$11,MAPPING!$H$3:$J$131,3,0),'CFBG New Line Form'!$G$7:$EQ$7,0)),"")=0,"",IFERROR(INDEX('CFBG New Line Form'!$G$9:$EQ$105,MATCH(B41,'CFBG New Line Form'!$B$9:$B$105,0),MATCH(VLOOKUP($BE$11,MAPPING!$H$3:$J$131,3,0),'CFBG New Line Form'!$G$7:$EQ$7,0)),""))</f>
        <v/>
      </c>
      <c r="BF41" s="84" t="str">
        <f>IF(IFERROR(INDEX('CFBG New Line Form'!$G$9:$EQ$105,MATCH(B41,'CFBG New Line Form'!$B$9:$B$105,0),MATCH(VLOOKUP($BE$11,MAPPING!$H$3:$J$131,3,0),'CFBG New Line Form'!$G$7:$EQ$7,0)),"")=0,"",IFERROR(INDEX('CFBG New Line Form'!$G$9:$EQ$105,MATCH(B41,'CFBG New Line Form'!$B$9:$B$105,0),MATCH(VLOOKUP($BE$11,MAPPING!$H$3:$J$131,3,0),'CFBG New Line Form'!$G$7:$EQ$7,0)),""))</f>
        <v/>
      </c>
      <c r="BG41" s="84" t="str">
        <f>IF(IFERROR(INDEX('CFBG New Line Form'!$G$9:$EQ$105,MATCH(B41,'CFBG New Line Form'!$B$9:$B$105,0),MATCH(VLOOKUP($BG$11,MAPPING!$H$3:$J$131,3,0),'CFBG New Line Form'!$G$7:$EQ$7,0)),"")=0,"",IFERROR(INDEX('CFBG New Line Form'!$G$9:$EQ$105,MATCH(B41,'CFBG New Line Form'!$B$9:$B$105,0),MATCH(VLOOKUP($BG$11,MAPPING!$H$3:$J$131,3,0),'CFBG New Line Form'!$G$7:$EQ$7,0)),""))</f>
        <v/>
      </c>
      <c r="BH41" s="84" t="str">
        <f>IF(IFERROR(INDEX('CFBG New Line Form'!$G$9:$EQ$105,MATCH(B41,'CFBG New Line Form'!$B$9:$B$105,0),MATCH(VLOOKUP($BH$11,MAPPING!$H$3:$J$131,3,0),'CFBG New Line Form'!$G$7:$EQ$7,0)),"")=0,"",IFERROR(INDEX('CFBG New Line Form'!$G$9:$EQ$105,MATCH(B41,'CFBG New Line Form'!$B$9:$B$105,0),MATCH(VLOOKUP($BH$11,MAPPING!$H$3:$J$131,3,0),'CFBG New Line Form'!$G$7:$EQ$7,0)),""))</f>
        <v/>
      </c>
      <c r="BI41" s="84" t="str">
        <f>IF(IFERROR(INDEX('CFBG New Line Form'!$G$9:$EQ$105,MATCH(B41,'CFBG New Line Form'!$B$9:$B$105,0),MATCH(VLOOKUP($BI$11,MAPPING!$H$3:$J$131,3,0),'CFBG New Line Form'!$G$7:$EQ$7,0)),"")=0,"",IFERROR(INDEX('CFBG New Line Form'!$G$9:$EQ$105,MATCH(B41,'CFBG New Line Form'!$B$9:$B$105,0),MATCH(VLOOKUP($BI$11,MAPPING!$H$3:$J$131,3,0),'CFBG New Line Form'!$G$7:$EQ$7,0)),""))</f>
        <v/>
      </c>
      <c r="BJ41" s="84" t="str">
        <f>IF(IFERROR(INDEX('CFBG New Line Form'!$G$9:$EQ$105,MATCH(B41,'CFBG New Line Form'!$B$9:$B$105,0),MATCH(VLOOKUP($BJ$11,MAPPING!$H$3:$J$131,3,0),'CFBG New Line Form'!$G$7:$EQ$7,0)),"")=0,"",IFERROR(INDEX('CFBG New Line Form'!$G$9:$EQ$105,MATCH(B41,'CFBG New Line Form'!$B$9:$B$105,0),MATCH(VLOOKUP($BJ$11,MAPPING!$H$3:$J$131,3,0),'CFBG New Line Form'!$G$7:$EQ$7,0)),""))</f>
        <v/>
      </c>
      <c r="BK41" s="84" t="str">
        <f>IF(IFERROR(INDEX('CFBG New Line Form'!$G$9:$EQ$105,MATCH(B41,'CFBG New Line Form'!$B$9:$B$105,0),MATCH(VLOOKUP($BK$11,MAPPING!$H$3:$J$131,3,0),'CFBG New Line Form'!$G$7:$EQ$7,0)),"")=0,"",IFERROR(INDEX('CFBG New Line Form'!$G$9:$EQ$105,MATCH(B41,'CFBG New Line Form'!$B$9:$B$105,0),MATCH(VLOOKUP($BK$11,MAPPING!$H$3:$J$131,3,0),'CFBG New Line Form'!$G$7:$EQ$7,0)),""))</f>
        <v/>
      </c>
      <c r="BL41" s="84" t="str">
        <f>IF(IFERROR(INDEX('CFBG New Line Form'!$G$9:$EQ$105,MATCH(B41,'CFBG New Line Form'!$B$9:$B$105,0),MATCH(VLOOKUP($BL$11,MAPPING!$H$3:$J$131,3,0),'CFBG New Line Form'!$G$7:$EQ$7,0)),"")=0,"",IFERROR(INDEX('CFBG New Line Form'!$G$9:$EQ$105,MATCH(B41,'CFBG New Line Form'!$B$9:$B$105,0),MATCH(VLOOKUP($BL$11,MAPPING!$H$3:$J$131,3,0),'CFBG New Line Form'!$G$7:$EQ$7,0)),""))</f>
        <v/>
      </c>
      <c r="BM41" s="84" t="str">
        <f>IF(IFERROR(INDEX('CFBG New Line Form'!$G$9:$EQ$105,MATCH(B41,'CFBG New Line Form'!$B$9:$B$105,0),MATCH(VLOOKUP($BM$11,MAPPING!$H$3:$J$131,3,0),'CFBG New Line Form'!$G$7:$EQ$7,0)),"")=0,"",IFERROR(INDEX('CFBG New Line Form'!$G$9:$EQ$105,MATCH(B41,'CFBG New Line Form'!$B$9:$B$105,0),MATCH(VLOOKUP($BM$11,MAPPING!$H$3:$J$131,3,0),'CFBG New Line Form'!$G$7:$EQ$7,0)),""))</f>
        <v/>
      </c>
      <c r="BN41" s="84" t="str">
        <f>IF(IFERROR(INDEX('CFBG New Line Form'!$G$9:$EQ$105,MATCH(B41,'CFBG New Line Form'!$B$9:$B$105,0),MATCH(VLOOKUP($BN$11,MAPPING!$H$3:$J$131,3,0),'CFBG New Line Form'!$G$7:$EQ$7,0)),"")=0,"",IFERROR(INDEX('CFBG New Line Form'!$G$9:$EQ$105,MATCH(B41,'CFBG New Line Form'!$B$9:$B$105,0),MATCH(VLOOKUP($BN$11,MAPPING!$H$3:$J$131,3,0),'CFBG New Line Form'!$G$7:$EQ$7,0)),""))</f>
        <v/>
      </c>
      <c r="BO41" s="84" t="str">
        <f>IF(IFERROR(INDEX('CFBG New Line Form'!$G$9:$EQ$105,MATCH(B41,'CFBG New Line Form'!$B$9:$B$105,0),MATCH(VLOOKUP($BO$11,MAPPING!$H$3:$J$131,3,0),'CFBG New Line Form'!$G$7:$EQ$7,0)),"")=0,"",IFERROR(INDEX('CFBG New Line Form'!$G$9:$EQ$105,MATCH(B41,'CFBG New Line Form'!$B$9:$B$105,0),MATCH(VLOOKUP($BO$11,MAPPING!$H$3:$J$131,3,0),'CFBG New Line Form'!$G$7:$EQ$7,0)),""))</f>
        <v/>
      </c>
      <c r="BP41" s="84" t="str">
        <f>IF(IFERROR(INDEX('CFBG New Line Form'!$G$9:$EQ$105,MATCH(B41,'CFBG New Line Form'!$B$9:$B$105,0),MATCH(VLOOKUP($BP$11,MAPPING!$H$3:$J$131,3,0),'CFBG New Line Form'!$G$7:$EQ$7,0)),"")=0,"",IFERROR(INDEX('CFBG New Line Form'!$G$9:$EQ$105,MATCH(B41,'CFBG New Line Form'!$B$9:$B$105,0),MATCH(VLOOKUP($BP$11,MAPPING!$H$3:$J$131,3,0),'CFBG New Line Form'!$G$7:$EQ$7,0)),""))</f>
        <v/>
      </c>
      <c r="BQ41" s="84" t="str">
        <f>IF(IFERROR(INDEX('CFBG New Line Form'!$G$9:$EQ$105,MATCH(B41,'CFBG New Line Form'!$B$9:$B$105,0),MATCH(VLOOKUP($BQ$11,MAPPING!$H$3:$J$131,3,0),'CFBG New Line Form'!$G$7:$EQ$7,0)),"")=0,"",IFERROR(INDEX('CFBG New Line Form'!$G$9:$EQ$105,MATCH(B41,'CFBG New Line Form'!$B$9:$B$105,0),MATCH(VLOOKUP($BQ$11,MAPPING!$H$3:$J$131,3,0),'CFBG New Line Form'!$G$7:$EQ$7,0)),""))</f>
        <v/>
      </c>
      <c r="BR41" s="84" t="str">
        <f>IF(IFERROR(INDEX('CFBG New Line Form'!$G$9:$EQ$105,MATCH(B41,'CFBG New Line Form'!$B$9:$B$105,0),MATCH(VLOOKUP($BR$11,MAPPING!$H$3:$J$131,3,0),'CFBG New Line Form'!$G$7:$EQ$7,0)),"")=0,"",IFERROR(INDEX('CFBG New Line Form'!$G$9:$EQ$105,MATCH(B41,'CFBG New Line Form'!$B$9:$B$105,0),MATCH(VLOOKUP($BR$11,MAPPING!$H$3:$J$131,3,0),'CFBG New Line Form'!$G$7:$EQ$7,0)),""))</f>
        <v/>
      </c>
      <c r="BS41" s="84" t="str">
        <f>IF(IFERROR(INDEX('CFBG New Line Form'!$G$9:$EQ$105,MATCH(B41,'CFBG New Line Form'!$B$9:$B$105,0),MATCH(VLOOKUP($BS$11,MAPPING!$H$3:$J$131,3,0),'CFBG New Line Form'!$G$7:$EQ$7,0)),"")=0,"",IFERROR(INDEX('CFBG New Line Form'!$G$9:$EQ$105,MATCH(B41,'CFBG New Line Form'!$B$9:$B$105,0),MATCH(VLOOKUP($BS$11,MAPPING!$H$3:$J$131,3,0),'CFBG New Line Form'!$G$7:$EQ$7,0)),""))</f>
        <v/>
      </c>
      <c r="BT41" s="84" t="str">
        <f>IF(IFERROR(INDEX('CFBG New Line Form'!$G$9:$EQ$105,MATCH(B41,'CFBG New Line Form'!$B$9:$B$105,0),MATCH(VLOOKUP($BT$11,MAPPING!$H$3:$J$131,3,0),'CFBG New Line Form'!$G$7:$EQ$7,0)),"")=0,"",IFERROR(INDEX('CFBG New Line Form'!$G$9:$EQ$105,MATCH(B41,'CFBG New Line Form'!$B$9:$B$105,0),MATCH(VLOOKUP($BT$11,MAPPING!$H$3:$J$131,3,0),'CFBG New Line Form'!$G$7:$EQ$7,0)),""))</f>
        <v/>
      </c>
      <c r="BU41" s="84" t="str">
        <f>IF(IFERROR(INDEX('CFBG New Line Form'!$G$9:$EQ$105,MATCH(B41,'CFBG New Line Form'!$B$9:$B$105,0),MATCH(VLOOKUP($BU$11,MAPPING!$H$3:$J$131,3,0),'CFBG New Line Form'!$G$7:$EQ$7,0)),"")=0,"",IFERROR(INDEX('CFBG New Line Form'!$G$9:$EQ$105,MATCH(B41,'CFBG New Line Form'!$B$9:$B$105,0),MATCH(VLOOKUP($BU$11,MAPPING!$H$3:$J$131,3,0),'CFBG New Line Form'!$G$7:$EQ$7,0)),""))</f>
        <v/>
      </c>
      <c r="BV41" s="84" t="str">
        <f>IF(IFERROR(INDEX('CFBG New Line Form'!$G$9:$EQ$105,MATCH(B41,'CFBG New Line Form'!$B$9:$B$105,0),MATCH(VLOOKUP($BV$11,MAPPING!$H$3:$J$131,3,0),'CFBG New Line Form'!$G$7:$EQ$7,0)),"")=0,"",IFERROR(INDEX('CFBG New Line Form'!$G$9:$EQ$105,MATCH(B41,'CFBG New Line Form'!$B$9:$B$105,0),MATCH(VLOOKUP($BV$11,MAPPING!$H$3:$J$131,3,0),'CFBG New Line Form'!$G$7:$EQ$7,0)),""))</f>
        <v/>
      </c>
      <c r="BW41" s="84" t="str">
        <f>IF(IFERROR(INDEX('CFBG New Line Form'!$G$9:$EQ$105,MATCH(B41,'CFBG New Line Form'!$B$9:$B$105,0),MATCH(VLOOKUP($BW$11,MAPPING!$H$3:$J$131,3,0),'CFBG New Line Form'!$G$7:$EQ$7,0)),"")=0,"",IFERROR(INDEX('CFBG New Line Form'!$G$9:$EQ$105,MATCH(B41,'CFBG New Line Form'!$B$9:$B$105,0),MATCH(VLOOKUP($BW$11,MAPPING!$H$3:$J$131,3,0),'CFBG New Line Form'!$G$7:$EQ$7,0)),""))</f>
        <v/>
      </c>
      <c r="BX41" s="84" t="str">
        <f>IF(IFERROR(INDEX('CFBG New Line Form'!$G$9:$EQ$105,MATCH(B41,'CFBG New Line Form'!$B$9:$B$105,0),MATCH(VLOOKUP($BX$11,MAPPING!$H$3:$J$131,3,0),'CFBG New Line Form'!$G$7:$EQ$7,0)),"")=0,"",IFERROR(INDEX('CFBG New Line Form'!$G$9:$EQ$105,MATCH(B41,'CFBG New Line Form'!$B$9:$B$105,0),MATCH(VLOOKUP($BX$11,MAPPING!$H$3:$J$131,3,0),'CFBG New Line Form'!$G$7:$EQ$7,0)),""))</f>
        <v/>
      </c>
      <c r="BY41" s="84" t="str">
        <f>IF(IFERROR(INDEX('CFBG New Line Form'!$G$9:$EQ$105,MATCH(B41,'CFBG New Line Form'!$B$9:$B$105,0),MATCH(VLOOKUP($BY$11,MAPPING!$H$3:$J$131,3,0),'CFBG New Line Form'!$G$7:$EQ$7,0)),"")=0,"",IFERROR(INDEX('CFBG New Line Form'!$G$9:$EQ$105,MATCH(B41,'CFBG New Line Form'!$B$9:$B$105,0),MATCH(VLOOKUP($BY$11,MAPPING!$H$3:$J$131,3,0),'CFBG New Line Form'!$G$7:$EQ$7,0)),""))</f>
        <v/>
      </c>
      <c r="BZ41" s="84" t="str">
        <f>IF(IFERROR(INDEX('CFBG New Line Form'!$G$9:$EQ$105,MATCH(B41,'CFBG New Line Form'!$B$9:$B$105,0),MATCH(VLOOKUP($BZ$11,MAPPING!$H$3:$J$131,3,0),'CFBG New Line Form'!$G$7:$EQ$7,0)),"")=0,"",IFERROR(INDEX('CFBG New Line Form'!$G$9:$EQ$105,MATCH(B41,'CFBG New Line Form'!$B$9:$B$105,0),MATCH(VLOOKUP($BZ$11,MAPPING!$H$3:$J$131,3,0),'CFBG New Line Form'!$G$7:$EQ$7,0)),""))</f>
        <v/>
      </c>
      <c r="CA41" s="84" t="str">
        <f>IF(IFERROR(INDEX('CFBG New Line Form'!$G$9:$EQ$105,MATCH(B41,'CFBG New Line Form'!$B$9:$B$105,0),MATCH(VLOOKUP($CA$11,MAPPING!$H$3:$J$131,3,0),'CFBG New Line Form'!$G$7:$EQ$7,0)),"")=0,"",IFERROR(INDEX('CFBG New Line Form'!$G$9:$EQ$105,MATCH(B41,'CFBG New Line Form'!$B$9:$B$105,0),MATCH(VLOOKUP($CA$11,MAPPING!$H$3:$J$131,3,0),'CFBG New Line Form'!$G$7:$EQ$7,0)),""))</f>
        <v/>
      </c>
      <c r="CB41" s="84" t="str">
        <f>IF(IFERROR(INDEX('CFBG New Line Form'!$G$9:$EQ$105,MATCH(B41,'CFBG New Line Form'!$B$9:$B$105,0),MATCH(VLOOKUP($CB$11,MAPPING!$H$3:$J$131,3,0),'CFBG New Line Form'!$G$7:$EQ$7,0)),"")=0,"",IFERROR(INDEX('CFBG New Line Form'!$G$9:$EQ$105,MATCH(B41,'CFBG New Line Form'!$B$9:$B$105,0),MATCH(VLOOKUP($CB$11,MAPPING!$H$3:$J$131,3,0),'CFBG New Line Form'!$G$7:$EQ$7,0)),""))</f>
        <v/>
      </c>
      <c r="CC41" s="84" t="str">
        <f>IF(IFERROR(INDEX('CFBG New Line Form'!$G$9:$EQ$105,MATCH(B41,'CFBG New Line Form'!$B$9:$B$105,0),MATCH(VLOOKUP($CC$11,MAPPING!$H$3:$J$131,3,0),'CFBG New Line Form'!$G$7:$EQ$7,0)),"")=0,"",IFERROR(INDEX('CFBG New Line Form'!$G$9:$EQ$105,MATCH(B41,'CFBG New Line Form'!$B$9:$B$105,0),MATCH(VLOOKUP($CC$11,MAPPING!$H$3:$J$131,3,0),'CFBG New Line Form'!$G$7:$EQ$7,0)),""))</f>
        <v/>
      </c>
      <c r="CD41" s="84" t="str">
        <f>IF(IFERROR(INDEX('CFBG New Line Form'!$G$9:$EQ$105,MATCH(B41,'CFBG New Line Form'!$B$9:$B$105,0),MATCH(VLOOKUP($CD$11,MAPPING!$H$3:$J$131,3,0),'CFBG New Line Form'!$G$7:$EQ$7,0)),"")=0,"",IFERROR(INDEX('CFBG New Line Form'!$G$9:$EQ$105,MATCH(B41,'CFBG New Line Form'!$B$9:$B$105,0),MATCH(VLOOKUP($CD$11,MAPPING!$H$3:$J$131,3,0),'CFBG New Line Form'!$G$7:$EQ$7,0)),""))</f>
        <v/>
      </c>
      <c r="CE41" s="84" t="str">
        <f>IF(IFERROR(INDEX('CFBG New Line Form'!$G$9:$EQ$105,MATCH(B41,'CFBG New Line Form'!$B$9:$B$105,0),MATCH(VLOOKUP($CE$11,MAPPING!$H$3:$J$131,3,0),'CFBG New Line Form'!$G$7:$EQ$7,0)),"")=0,"",IFERROR(INDEX('CFBG New Line Form'!$G$9:$EQ$105,MATCH(B41,'CFBG New Line Form'!$B$9:$B$105,0),MATCH(VLOOKUP($CE$11,MAPPING!$H$3:$J$131,3,0),'CFBG New Line Form'!$G$7:$EQ$7,0)),""))</f>
        <v/>
      </c>
      <c r="CF41" s="84" t="str">
        <f>IF(IFERROR(INDEX('CFBG New Line Form'!$G$9:$EQ$105,MATCH(B41,'CFBG New Line Form'!$B$9:$B$105,0),MATCH(VLOOKUP($CF$11,MAPPING!$H$3:$J$131,3,0),'CFBG New Line Form'!$G$7:$EQ$7,0)),"")=0,"",IFERROR(INDEX('CFBG New Line Form'!$G$9:$EQ$105,MATCH(B41,'CFBG New Line Form'!$B$9:$B$105,0),MATCH(VLOOKUP($CF$11,MAPPING!$H$3:$J$131,3,0),'CFBG New Line Form'!$G$7:$EQ$7,0)),""))</f>
        <v/>
      </c>
      <c r="CG41" s="84" t="str">
        <f>IF(IFERROR(INDEX('CFBG New Line Form'!$G$9:$EQ$105,MATCH(B41,'CFBG New Line Form'!$B$9:$B$105,0),MATCH(VLOOKUP($CG$11,MAPPING!$H$3:$J$131,3,0),'CFBG New Line Form'!$G$7:$EQ$7,0)),"")=0,"",IFERROR(INDEX('CFBG New Line Form'!$G$9:$EQ$105,MATCH(B41,'CFBG New Line Form'!$B$9:$B$105,0),MATCH(VLOOKUP($CG$11,MAPPING!$H$3:$J$131,3,0),'CFBG New Line Form'!$G$7:$EQ$7,0)),""))</f>
        <v/>
      </c>
      <c r="CH41" s="84" t="str">
        <f>IF(IFERROR(INDEX('CFBG New Line Form'!$G$9:$EQ$105,MATCH(B41,'CFBG New Line Form'!$B$9:$B$105,0),MATCH(VLOOKUP($CH$11,MAPPING!$H$3:$J$131,3,0),'CFBG New Line Form'!$G$7:$EQ$7,0)),"")=0,"",IFERROR(INDEX('CFBG New Line Form'!$G$9:$EQ$105,MATCH(B41,'CFBG New Line Form'!$B$9:$B$105,0),MATCH(VLOOKUP($CH$11,MAPPING!$H$3:$J$131,3,0),'CFBG New Line Form'!$G$7:$EQ$7,0)),""))</f>
        <v/>
      </c>
      <c r="CI41" s="84" t="str">
        <f>IF(IFERROR(INDEX('CFBG New Line Form'!$G$9:$EQ$105,MATCH(B41,'CFBG New Line Form'!$B$9:$B$105,0),MATCH(VLOOKUP($CI$11,MAPPING!$H$3:$J$131,3,0),'CFBG New Line Form'!$G$7:$EQ$7,0)),"")=0,"",IFERROR(INDEX('CFBG New Line Form'!$G$9:$EQ$105,MATCH(B41,'CFBG New Line Form'!$B$9:$B$105,0),MATCH(VLOOKUP($CI$11,MAPPING!$H$3:$J$131,3,0),'CFBG New Line Form'!$G$7:$EQ$7,0)),""))</f>
        <v/>
      </c>
      <c r="CJ41" s="84" t="str">
        <f>IF(IFERROR(INDEX('CFBG New Line Form'!$G$9:$EQ$105,MATCH(B41,'CFBG New Line Form'!$B$9:$B$105,0),MATCH(VLOOKUP($CJ$11,MAPPING!$H$3:$J$131,3,0),'CFBG New Line Form'!$G$7:$EQ$7,0)),"")=0,"",IFERROR(INDEX('CFBG New Line Form'!$G$9:$EQ$105,MATCH(B41,'CFBG New Line Form'!$B$9:$B$105,0),MATCH(VLOOKUP($CJ$11,MAPPING!$H$3:$J$131,3,0),'CFBG New Line Form'!$G$7:$EQ$7,0)),""))</f>
        <v/>
      </c>
      <c r="CK41" s="84" t="str">
        <f>IF(IFERROR(INDEX('CFBG New Line Form'!$G$9:$EQ$105,MATCH(B41,'CFBG New Line Form'!$B$9:$B$105,0),MATCH(VLOOKUP($CK$11,MAPPING!$H$3:$J$131,3,0),'CFBG New Line Form'!$G$7:$EQ$7,0)),"")=0,"",IFERROR(INDEX('CFBG New Line Form'!$G$9:$EQ$105,MATCH(B41,'CFBG New Line Form'!$B$9:$B$105,0),MATCH(VLOOKUP($CK$11,MAPPING!$H$3:$J$131,3,0),'CFBG New Line Form'!$G$7:$EQ$7,0)),""))</f>
        <v/>
      </c>
      <c r="CL41" s="84" t="str">
        <f>IF(IFERROR(INDEX('CFBG New Line Form'!$G$9:$EQ$105,MATCH(B41,'CFBG New Line Form'!$B$9:$B$105,0),MATCH(VLOOKUP($CL$11,MAPPING!$H$3:$J$131,3,0),'CFBG New Line Form'!$G$7:$EQ$7,0)),"")=0,"",IFERROR(INDEX('CFBG New Line Form'!$G$9:$EQ$105,MATCH(B41,'CFBG New Line Form'!$B$9:$B$105,0),MATCH(VLOOKUP($CL$11,MAPPING!$H$3:$J$131,3,0),'CFBG New Line Form'!$G$7:$EQ$7,0)),""))</f>
        <v/>
      </c>
      <c r="CM41" s="84" t="str">
        <f>IF(IFERROR(INDEX('CFBG New Line Form'!$G$9:$EQ$105,MATCH(B41,'CFBG New Line Form'!$B$9:$B$105,0),MATCH(VLOOKUP($CM$11,MAPPING!$H$3:$J$131,3,0),'CFBG New Line Form'!$G$7:$EQ$7,0)),"")=0,"",IFERROR(INDEX('CFBG New Line Form'!$G$9:$EQ$105,MATCH(B41,'CFBG New Line Form'!$B$9:$B$105,0),MATCH(VLOOKUP($CM$11,MAPPING!$H$3:$J$131,3,0),'CFBG New Line Form'!$G$7:$EQ$7,0)),""))</f>
        <v/>
      </c>
      <c r="CN41" s="84" t="str">
        <f>IF(IFERROR(INDEX('CFBG New Line Form'!$G$9:$EQ$105,MATCH(B41,'CFBG New Line Form'!$B$9:$B$105,0),MATCH(VLOOKUP($CN$11,MAPPING!$H$3:$J$131,3,0),'CFBG New Line Form'!$G$7:$EQ$7,0)),"")=0,"",IFERROR(INDEX('CFBG New Line Form'!$G$9:$EQ$105,MATCH(B41,'CFBG New Line Form'!$B$9:$B$105,0),MATCH(VLOOKUP($CN$11,MAPPING!$H$3:$J$131,3,0),'CFBG New Line Form'!$G$7:$EQ$7,0)),""))</f>
        <v/>
      </c>
      <c r="CO41" s="84" t="str">
        <f>IF(IFERROR(INDEX('CFBG New Line Form'!$G$9:$EQ$105,MATCH(B41,'CFBG New Line Form'!$B$9:$B$105,0),MATCH(VLOOKUP($CO$11,MAPPING!$H$3:$J$131,3,0),'CFBG New Line Form'!$G$7:$EQ$7,0)),"")=0,"",IFERROR(INDEX('CFBG New Line Form'!$G$9:$EQ$105,MATCH(B41,'CFBG New Line Form'!$B$9:$B$105,0),MATCH(VLOOKUP($CO$11,MAPPING!$H$3:$J$131,3,0),'CFBG New Line Form'!$G$7:$EQ$7,0)),""))</f>
        <v/>
      </c>
      <c r="CP41" s="84" t="str">
        <f>IF(IFERROR(INDEX('CFBG New Line Form'!$G$9:$EQ$105,MATCH(B41,'CFBG New Line Form'!$B$9:$B$105,0),MATCH(VLOOKUP($CP$11,MAPPING!$H$3:$J$131,3,0),'CFBG New Line Form'!$G$7:$EQ$7,0)),"")=0,"",IFERROR(INDEX('CFBG New Line Form'!$G$9:$EQ$105,MATCH(B41,'CFBG New Line Form'!$B$9:$B$105,0),MATCH(VLOOKUP($CP$11,MAPPING!$H$3:$J$131,3,0),'CFBG New Line Form'!$G$7:$EQ$7,0)),""))</f>
        <v/>
      </c>
      <c r="CQ41" s="84" t="str">
        <f>IF(IFERROR(INDEX('CFBG New Line Form'!$G$9:$EQ$105,MATCH(B41,'CFBG New Line Form'!$B$9:$B$105,0),MATCH(VLOOKUP($CQ$11,MAPPING!$H$3:$J$131,3,0),'CFBG New Line Form'!$G$7:$EQ$7,0)),"")=0,"",IFERROR(INDEX('CFBG New Line Form'!$G$9:$EQ$105,MATCH(B41,'CFBG New Line Form'!$B$9:$B$105,0),MATCH(VLOOKUP($CQ$11,MAPPING!$H$3:$J$131,3,0),'CFBG New Line Form'!$G$7:$EQ$7,0)),""))</f>
        <v/>
      </c>
      <c r="CR41" s="84"/>
      <c r="CS41" s="84"/>
      <c r="CT41" s="84"/>
    </row>
    <row r="42" spans="1:98" s="55" customFormat="1">
      <c r="A42" s="84" t="str">
        <f>IF(
IFERROR(INDEX('CFBG New Line Form'!$G$9:$EQ$105,MATCH(B42,'CFBG New Line Form'!$B$9:$B$105,0),MATCH(VLOOKUP($A$11,MAPPING!$H$3:$J$131,3,0),'CFBG New Line Form'!$G$7:$EQ$7,0)),"")=0,"", IFERROR(INDEX('CFBG New Line Form'!$G$9:$EQ$105,MATCH(B42,'CFBG New Line Form'!$B$9:$B$105,0),MATCH(VLOOKUP($A$11,MAPPING!$H$3:$J$131,3,0),'CFBG New Line Form'!$G$7:$EQ$7,0)),""))</f>
        <v/>
      </c>
      <c r="B42" s="84"/>
      <c r="C42" s="84" t="str">
        <f>IF(
IFERROR(INDEX('CFBG New Line Form'!$G$9:$EQ$105,MATCH(B42,'CFBG New Line Form'!$B$9:$B$105,0),MATCH(VLOOKUP($C$11,MAPPING!$H$3:$J$131,3,0),'CFBG New Line Form'!$G$7:$EQ$7,0)),"")=0,"", IFERROR(INDEX('CFBG New Line Form'!$G$9:$EQ$105,MATCH(B42,'CFBG New Line Form'!$B$9:$B$105,0),MATCH(VLOOKUP($C$11,MAPPING!$H$3:$J$131,3,0),'CFBG New Line Form'!$G$7:$EQ$7,0)),""))</f>
        <v/>
      </c>
      <c r="D42" s="84" t="str">
        <f>IF(
IFERROR(INDEX('CFBG New Line Form'!$G$9:$EQ$105,MATCH(B42,'CFBG New Line Form'!$B$9:$B$105,0),MATCH(VLOOKUP($D$11,MAPPING!$H$3:$J$131,3,0),'CFBG New Line Form'!$G$7:$EQ$7,0)),"")=0,"", IFERROR(INDEX('CFBG New Line Form'!$G$9:$EQ$105,MATCH(B42,'CFBG New Line Form'!$B$9:$B$105,0),MATCH(VLOOKUP($D$11,MAPPING!$H$3:$J$131,3,0),'CFBG New Line Form'!$G$7:$EQ$7,0)),""))</f>
        <v/>
      </c>
      <c r="E42" s="84" t="str">
        <f>IF(IFERROR(INDEX('CFBG New Line Form'!$G$9:$EQ$105,MATCH(B42,'CFBG New Line Form'!$B$9:$B$105,0),MATCH(VLOOKUP($E$11,MAPPING!$H$3:$J$131,3,0),'CFBG New Line Form'!$G$7:$EQ$7,0)),"")=0,"",IFERROR(INDEX('CFBG New Line Form'!$G$9:$EQ$105,MATCH(B42,'CFBG New Line Form'!$B$9:$B$105,0),MATCH(VLOOKUP($E$11,MAPPING!$H$3:$J$131,3,0),'CFBG New Line Form'!$G$7:$EQ$7,0)),""))</f>
        <v/>
      </c>
      <c r="F42" s="84" t="str">
        <f>IF(IFERROR(INDEX('CFBG New Line Form'!$G$9:$EQ$105,MATCH(B42,'CFBG New Line Form'!$B$9:$B$105,0),MATCH(VLOOKUP($F$11,MAPPING!$H$3:$J$131,3,0),'CFBG New Line Form'!$G$7:$EQ$7,0)),"")=0,"",IFERROR(INDEX('CFBG New Line Form'!$G$9:$EQ$105,MATCH(B42,'CFBG New Line Form'!$B$9:$B$105,0),MATCH(VLOOKUP($F$11,MAPPING!$H$3:$J$131,3,0),'CFBG New Line Form'!$G$7:$EQ$7,0)),""))</f>
        <v/>
      </c>
      <c r="G42" s="130" t="str">
        <f>IF(IFERROR(INDEX('CFBG New Line Form'!$G$9:$EQ$105,MATCH(B42,'CFBG New Line Form'!$B$9:$B$105,0),MATCH(VLOOKUP($G$11,MAPPING!$H$3:$J$131,3,0),'CFBG New Line Form'!$G$7:$EQ$7,0)),"")=0,"",IFERROR(INDEX('CFBG New Line Form'!$G$9:$EQ$105,MATCH(B42,'CFBG New Line Form'!$B$9:$B$105,0),MATCH(VLOOKUP($G$11,MAPPING!$H$3:$J$131,3,0),'CFBG New Line Form'!$G$7:$EQ$7,0)),""))</f>
        <v/>
      </c>
      <c r="H42" s="160" t="str">
        <f>IF(IFERROR(INDEX('CFBG New Line Form'!$G$9:$EQ$105,MATCH(B42,'CFBG New Line Form'!$B$9:$B$105,0),MATCH(VLOOKUP($H$11,MAPPING!$H$3:$J$131,3,0),'CFBG New Line Form'!$G$7:$EQ$7,0)),"")=0,"",IFERROR(INDEX('CFBG New Line Form'!$G$9:$EQ$105,MATCH(B42,'CFBG New Line Form'!$B$9:$B$105,0),MATCH(VLOOKUP($H$11,MAPPING!$H$3:$J$131,3,0),'CFBG New Line Form'!$G$7:$EQ$7,0)),""))</f>
        <v/>
      </c>
      <c r="I42" s="161" t="str">
        <f>IF(IFERROR(INDEX('CFBG New Line Form'!$G$9:$EQ$105,MATCH(B42,'CFBG New Line Form'!$B$9:$B$105,0),MATCH(VLOOKUP($I$11,MAPPING!$H$3:$J$131,3,0),'CFBG New Line Form'!$G$7:$EQ$7,0)),"")=0,"",IFERROR(INDEX('CFBG New Line Form'!$G$9:$EQ$105,MATCH(B42,'CFBG New Line Form'!$B$9:$B$105,0),MATCH(VLOOKUP($I$11,MAPPING!$H$3:$J$131,3,0),'CFBG New Line Form'!$G$7:$EQ$7,0)),""))</f>
        <v/>
      </c>
      <c r="J42" s="84" t="str">
        <f>IF(IFERROR(INDEX('CFBG New Line Form'!$G$9:$EQ$105,MATCH(B42,'CFBG New Line Form'!$B$9:$B$105,0),MATCH(VLOOKUP($J$11,MAPPING!$H$3:$J$131,3,0),'CFBG New Line Form'!$G$7:$EQ$7,0)),"")=0,"",IFERROR(INDEX('CFBG New Line Form'!$G$9:$EQ$105,MATCH(B42,'CFBG New Line Form'!$B$9:$B$105,0),MATCH(VLOOKUP($J$11,MAPPING!$H$3:$J$131,3,0),'CFBG New Line Form'!$G$7:$EQ$7,0)),""))</f>
        <v/>
      </c>
      <c r="K42" s="84" t="e">
        <v>#N/A</v>
      </c>
      <c r="L42" s="84" t="e">
        <v>#N/A</v>
      </c>
      <c r="M42" s="84" t="e">
        <v>#N/A</v>
      </c>
      <c r="N42" s="84" t="e">
        <v>#N/A</v>
      </c>
      <c r="O42" s="84" t="e">
        <v>#N/A</v>
      </c>
      <c r="P42" s="84" t="e">
        <v>#N/A</v>
      </c>
      <c r="Q42" s="84" t="e">
        <v>#N/A</v>
      </c>
      <c r="R42" s="162" t="str">
        <f>IF(IFERROR(INDEX('CFBG New Line Form'!$G$9:$EQ$105,MATCH(B42,'CFBG New Line Form'!$B$9:$B$105,0),MATCH(VLOOKUP($R$11,MAPPING!$H$3:$J$131,3,0),'CFBG New Line Form'!$G$7:$EQ$7,0)),"")=0,"",IFERROR(INDEX('CFBG New Line Form'!$G$9:$EQ$105,MATCH(B42,'CFBG New Line Form'!$B$9:$B$105,0),MATCH(VLOOKUP($R$11,MAPPING!$H$3:$J$131,3,0),'CFBG New Line Form'!$G$7:$EQ$7,0)),""))</f>
        <v/>
      </c>
      <c r="S42" s="84" t="str">
        <f>IF(IFERROR(INDEX('CFBG New Line Form'!$G$9:$EQ$105,MATCH(B42,'CFBG New Line Form'!$B$9:$B$105,0),MATCH(VLOOKUP($S$11,MAPPING!$H$3:$J$131,3,0),'CFBG New Line Form'!$G$7:$EQ$7,0)),"")=0,"",IFERROR(INDEX('CFBG New Line Form'!$G$9:$EQ$105,MATCH(B42,'CFBG New Line Form'!$B$9:$B$105,0),MATCH(VLOOKUP($S$11,MAPPING!$H$3:$J$131,3,0),'CFBG New Line Form'!$G$7:$EQ$7,0)),""))</f>
        <v/>
      </c>
      <c r="T42" s="84" t="e">
        <v>#N/A</v>
      </c>
      <c r="U42" s="84" t="e">
        <v>#N/A</v>
      </c>
      <c r="V42" s="84" t="e">
        <v>#N/A</v>
      </c>
      <c r="W42" s="84" t="e">
        <v>#N/A</v>
      </c>
      <c r="X42" s="84" t="e">
        <v>#N/A</v>
      </c>
      <c r="Y42" s="84" t="e">
        <v>#N/A</v>
      </c>
      <c r="Z42" s="84" t="e">
        <v>#N/A</v>
      </c>
      <c r="AA42" s="84" t="e">
        <v>#N/A</v>
      </c>
      <c r="AB42" s="84" t="e">
        <v>#N/A</v>
      </c>
      <c r="AC42" s="84" t="e">
        <v>#N/A</v>
      </c>
      <c r="AD42" s="84" t="e">
        <v>#N/A</v>
      </c>
      <c r="AE42" s="160" t="str">
        <f>IF(IFERROR(INDEX('CFBG New Line Form'!$G$9:$EQ$105,MATCH(B42,'CFBG New Line Form'!$B$9:$B$105,0),MATCH(VLOOKUP($AE$11,MAPPING!$H$3:$J$131,3,0),'CFBG New Line Form'!$G$7:$EQ$7,0)),"")=0,"",IFERROR(INDEX('CFBG New Line Form'!$G$9:$EQ$105,MATCH(B42,'CFBG New Line Form'!$B$9:$B$105,0),MATCH(VLOOKUP($AE$11,MAPPING!$H$3:$J$131,3,0),'CFBG New Line Form'!$G$7:$EQ$7,0)),""))</f>
        <v/>
      </c>
      <c r="AF42" s="84" t="e">
        <v>#N/A</v>
      </c>
      <c r="AG42" s="84" t="e">
        <v>#N/A</v>
      </c>
      <c r="AH42" s="84" t="str">
        <f>IF(IFERROR(INDEX('CFBG New Line Form'!$G$9:$EQ$105,MATCH(B42,'CFBG New Line Form'!$B$9:$B$105,0),MATCH(VLOOKUP($AH$11,MAPPING!$H$3:$J$131,3,0),'CFBG New Line Form'!$G$7:$EQ$7,0)),"")=0,"",IFERROR(INDEX('CFBG New Line Form'!$G$9:$EQ$105,MATCH(B42,'CFBG New Line Form'!$B$9:$B$105,0),MATCH(VLOOKUP($AH$11,MAPPING!$H$3:$J$131,3,0),'CFBG New Line Form'!$G$7:$EQ$7,0)),""))</f>
        <v/>
      </c>
      <c r="AI42" s="84" t="str">
        <f>IF(IFERROR(INDEX('CFBG New Line Form'!$G$9:$EQ$105,MATCH(B42,'CFBG New Line Form'!$B$9:$B$105,0),MATCH(VLOOKUP($AI$11,MAPPING!$H$3:$J$131,3,0),'CFBG New Line Form'!$G$7:$EQ$7,0)),"")=0,"",IFERROR(INDEX('CFBG New Line Form'!$G$9:$EQ$105,MATCH(B42,'CFBG New Line Form'!$B$9:$B$105,0),MATCH(VLOOKUP($AI$11,MAPPING!$H$3:$J$131,3,0),'CFBG New Line Form'!$G$7:$EQ$7,0)),""))</f>
        <v/>
      </c>
      <c r="AJ42" s="84" t="str">
        <f>IF(IFERROR(INDEX('CFBG New Line Form'!$G$9:$EQ$105,MATCH(B42,'CFBG New Line Form'!$B$9:$B$105,0),MATCH(VLOOKUP($AJ$11,MAPPING!$H$3:$J$131,3,0),'CFBG New Line Form'!$G$7:$EQ$7,0)),"")=0,"",IFERROR(INDEX('CFBG New Line Form'!$G$9:$EQ$105,MATCH(B42,'CFBG New Line Form'!$B$9:$B$105,0),MATCH(VLOOKUP($AJ$11,MAPPING!$H$3:$J$131,3,0),'CFBG New Line Form'!$G$7:$EQ$7,0)),""))</f>
        <v/>
      </c>
      <c r="AK42" s="84" t="str">
        <f>IF(IFERROR(INDEX('CFBG New Line Form'!$G$9:$EQ$105,MATCH(B42,'CFBG New Line Form'!$B$9:$B$105,0),MATCH(VLOOKUP($AK$11,MAPPING!$H$3:$J$131,3,0),'CFBG New Line Form'!$G$7:$EQ$7,0)),"")=0,"",IFERROR(INDEX('CFBG New Line Form'!$G$9:$EQ$105,MATCH(B42,'CFBG New Line Form'!$B$9:$B$105,0),MATCH(VLOOKUP($AK$11,MAPPING!$H$3:$J$131,3,0),'CFBG New Line Form'!$G$7:$EQ$7,0)),""))</f>
        <v/>
      </c>
      <c r="AL42" s="84" t="str">
        <f>IF(IFERROR(INDEX('CFBG New Line Form'!$G$9:$EQ$105,MATCH(B42,'CFBG New Line Form'!$B$9:$B$105,0),MATCH(VLOOKUP($AL$11,MAPPING!$H$3:$J$131,3,0),'CFBG New Line Form'!$G$7:$EQ$7,0)),"")=0,"",IFERROR(INDEX('CFBG New Line Form'!$G$9:$EQ$105,MATCH(B42,'CFBG New Line Form'!$B$9:$B$105,0),MATCH(VLOOKUP($AL$11,MAPPING!$H$3:$J$131,3,0),'CFBG New Line Form'!$G$7:$EQ$7,0)),""))</f>
        <v/>
      </c>
      <c r="AM42" s="84" t="str">
        <f>IF(IFERROR(INDEX('CFBG New Line Form'!$G$9:$EQ$105,MATCH(B42,'CFBG New Line Form'!$B$9:$B$105,0),MATCH(VLOOKUP($AM$11,MAPPING!$H$3:$J$131,3,0),'CFBG New Line Form'!$G$7:$EQ$7,0)),"")=0,"",IFERROR(INDEX('CFBG New Line Form'!$G$9:$EQ$105,MATCH(B42,'CFBG New Line Form'!$B$9:$B$105,0),MATCH(VLOOKUP($AM$11,MAPPING!$H$3:$J$131,3,0),'CFBG New Line Form'!$G$7:$EQ$7,0)),""))</f>
        <v/>
      </c>
      <c r="AN42" s="84" t="str">
        <f>IF(IFERROR(INDEX('CFBG New Line Form'!$G$9:$EQ$105,MATCH(B42,'CFBG New Line Form'!$B$9:$B$105,0),MATCH(VLOOKUP($AN$11,MAPPING!$H$3:$J$131,3,0),'CFBG New Line Form'!$G$7:$EQ$7,0)),"")=0,"",IFERROR(INDEX('CFBG New Line Form'!$G$9:$EQ$105,MATCH(B42,'CFBG New Line Form'!$B$9:$B$105,0),MATCH(VLOOKUP($AN$11,MAPPING!$H$3:$J$131,3,0),'CFBG New Line Form'!$G$7:$EQ$7,0)),""))</f>
        <v/>
      </c>
      <c r="AO42" s="84" t="str">
        <f>IF(IFERROR(INDEX('CFBG New Line Form'!$G$9:$EQ$105,MATCH(B42,'CFBG New Line Form'!$B$9:$B$105,0),MATCH(VLOOKUP($AO$11,MAPPING!$H$3:$J$131,3,0),'CFBG New Line Form'!$G$7:$EQ$7,0)),"")=0,"",IFERROR(INDEX('CFBG New Line Form'!$G$9:$EQ$105,MATCH(B42,'CFBG New Line Form'!$B$9:$B$105,0),MATCH(VLOOKUP($AO$11,MAPPING!$H$3:$J$131,3,0),'CFBG New Line Form'!$G$7:$EQ$7,0)),""))</f>
        <v/>
      </c>
      <c r="AP42" s="84" t="str">
        <f>IF(IFERROR(INDEX('CFBG New Line Form'!$G$9:$EQ$105,MATCH(B42,'CFBG New Line Form'!$B$9:$B$105,0),MATCH(VLOOKUP($AP$11,MAPPING!$H$3:$J$131,3,0),'CFBG New Line Form'!$G$7:$EQ$7,0)),"")=0,"",IFERROR(INDEX('CFBG New Line Form'!$G$9:$EQ$105,MATCH(B42,'CFBG New Line Form'!$B$9:$B$105,0),MATCH(VLOOKUP($AP$11,MAPPING!$H$3:$J$131,3,0),'CFBG New Line Form'!$G$7:$EQ$7,0)),""))</f>
        <v/>
      </c>
      <c r="AQ42" s="84" t="str">
        <f>IF(IFERROR(INDEX('CFBG New Line Form'!$G$9:$EQ$105,MATCH(B42,'CFBG New Line Form'!$B$9:$B$105,0),MATCH(VLOOKUP($AQ$11,MAPPING!$H$3:$J$131,3,0),'CFBG New Line Form'!$G$7:$EQ$7,0)),"")=0,"",IFERROR(INDEX('CFBG New Line Form'!$G$9:$EQ$105,MATCH(B42,'CFBG New Line Form'!$B$9:$B$105,0),MATCH(VLOOKUP($AQ$11,MAPPING!$H$3:$J$131,3,0),'CFBG New Line Form'!$G$7:$EQ$7,0)),""))</f>
        <v/>
      </c>
      <c r="AR42" s="84" t="str">
        <f>IF(IFERROR(INDEX('CFBG New Line Form'!$G$9:$EQ$105,MATCH(B42,'CFBG New Line Form'!$B$9:$B$105,0),MATCH(VLOOKUP($AR$11,MAPPING!$H$3:$J$131,3,0),'CFBG New Line Form'!$G$7:$EQ$7,0)),"")=0,"",IFERROR(INDEX('CFBG New Line Form'!$G$9:$EQ$105,MATCH(B42,'CFBG New Line Form'!$B$9:$B$105,0),MATCH(VLOOKUP($AR$11,MAPPING!$H$3:$J$131,3,0),'CFBG New Line Form'!$G$7:$EQ$7,0)),""))</f>
        <v/>
      </c>
      <c r="AS42" s="84" t="str">
        <f>IF(IFERROR(INDEX('CFBG New Line Form'!$G$9:$EQ$105,MATCH(B42,'CFBG New Line Form'!$B$9:$B$105,0),MATCH(VLOOKUP($AS$11,MAPPING!$H$3:$J$131,3,0),'CFBG New Line Form'!$G$7:$EQ$7,0)),"")=0,"",IFERROR(INDEX('CFBG New Line Form'!$G$9:$EQ$105,MATCH(B42,'CFBG New Line Form'!$B$9:$B$105,0),MATCH(VLOOKUP($AS$11,MAPPING!$H$3:$J$131,3,0),'CFBG New Line Form'!$G$7:$EQ$7,0)),""))</f>
        <v/>
      </c>
      <c r="AT42" s="84" t="str">
        <f>IF(IFERROR(INDEX('CFBG New Line Form'!$G$9:$EQ$105,MATCH(B42,'CFBG New Line Form'!$B$9:$B$105,0),MATCH(VLOOKUP($AT$11,MAPPING!$H$3:$J$131,3,0),'CFBG New Line Form'!$G$7:$EQ$7,0)),"")=0,"",IFERROR(INDEX('CFBG New Line Form'!$G$9:$EQ$105,MATCH(B42,'CFBG New Line Form'!$B$9:$B$105,0),MATCH(VLOOKUP($AT$11,MAPPING!$H$3:$J$131,3,0),'CFBG New Line Form'!$G$7:$EQ$7,0)),""))</f>
        <v/>
      </c>
      <c r="AU42" s="84" t="str">
        <f>IF(IFERROR(INDEX('CFBG New Line Form'!$G$9:$EQ$105,MATCH(B42,'CFBG New Line Form'!$B$9:$B$105,0),MATCH(VLOOKUP($AU$11,MAPPING!$H$3:$J$131,3,0),'CFBG New Line Form'!$G$7:$EQ$7,0)),"")=0,"",IFERROR(INDEX('CFBG New Line Form'!$G$9:$EQ$105,MATCH(B42,'CFBG New Line Form'!$B$9:$B$105,0),MATCH(VLOOKUP($AU$11,MAPPING!$H$3:$J$131,3,0),'CFBG New Line Form'!$G$7:$EQ$7,0)),""))</f>
        <v/>
      </c>
      <c r="AV42" s="84" t="str">
        <f>IF(IFERROR(INDEX('CFBG New Line Form'!$G$9:$EQ$105,MATCH(B42,'CFBG New Line Form'!$B$9:$B$105,0),MATCH(VLOOKUP($AV$11,MAPPING!$H$3:$J$131,3,0),'CFBG New Line Form'!$G$7:$EQ$7,0)),"")=0,"",IFERROR(INDEX('CFBG New Line Form'!$G$9:$EQ$105,MATCH(B42,'CFBG New Line Form'!$B$9:$B$105,0),MATCH(VLOOKUP($AV$11,MAPPING!$H$3:$J$131,3,0),'CFBG New Line Form'!$G$7:$EQ$7,0)),""))</f>
        <v/>
      </c>
      <c r="AW42" s="84" t="str">
        <f>IF(IFERROR(INDEX('CFBG New Line Form'!$G$9:$EQ$105,MATCH(B42,'CFBG New Line Form'!$B$9:$B$105,0),MATCH(VLOOKUP($AW$11,MAPPING!$H$3:$J$131,3,0),'CFBG New Line Form'!$G$7:$EQ$7,0)),"")=0,"",IFERROR(INDEX('CFBG New Line Form'!$G$9:$EQ$105,MATCH(B42,'CFBG New Line Form'!$B$9:$B$105,0),MATCH(VLOOKUP($AW$11,MAPPING!$H$3:$J$131,3,0),'CFBG New Line Form'!$G$7:$EQ$7,0)),""))</f>
        <v/>
      </c>
      <c r="AX42" s="84" t="str">
        <f>IF(IFERROR(INDEX('CFBG New Line Form'!$G$9:$EQ$105,MATCH(B42,'CFBG New Line Form'!$B$9:$B$105,0),MATCH(VLOOKUP($AX$11,MAPPING!$H$3:$J$131,3,0),'CFBG New Line Form'!$G$7:$EQ$7,0)),"")=0,"",IFERROR(INDEX('CFBG New Line Form'!$G$9:$EQ$105,MATCH(B42,'CFBG New Line Form'!$B$9:$B$105,0),MATCH(VLOOKUP($AX$11,MAPPING!$H$3:$J$131,3,0),'CFBG New Line Form'!$G$7:$EQ$7,0)),""))</f>
        <v/>
      </c>
      <c r="AY42" s="84" t="str">
        <f>IF(IFERROR(INDEX('CFBG New Line Form'!$G$9:$EQ$105,MATCH(B42,'CFBG New Line Form'!$B$9:$B$105,0),MATCH(VLOOKUP($AY$11,MAPPING!$H$3:$J$131,3,0),'CFBG New Line Form'!$G$7:$EQ$7,0)),"")=0,"",IFERROR(INDEX('CFBG New Line Form'!$G$9:$EQ$105,MATCH(B42,'CFBG New Line Form'!$B$9:$B$105,0),MATCH(VLOOKUP($AY$11,MAPPING!$H$3:$J$131,3,0),'CFBG New Line Form'!$G$7:$EQ$7,0)),""))</f>
        <v/>
      </c>
      <c r="AZ42" s="84" t="str">
        <f>IF(IFERROR(INDEX('CFBG New Line Form'!$G$9:$EQ$105,MATCH(B42,'CFBG New Line Form'!$B$9:$B$105,0),MATCH(VLOOKUP($AZ$11,MAPPING!$H$3:$J$131,3,0),'CFBG New Line Form'!$G$7:$EQ$7,0)),"")=0,"",IFERROR(INDEX('CFBG New Line Form'!$G$9:$EQ$105,MATCH(B42,'CFBG New Line Form'!$B$9:$B$105,0),MATCH(VLOOKUP($AZ$11,MAPPING!$H$3:$J$131,3,0),'CFBG New Line Form'!$G$7:$EQ$7,0)),""))</f>
        <v/>
      </c>
      <c r="BA42" s="84" t="str">
        <f>IF(IFERROR(INDEX('CFBG New Line Form'!$G$9:$EQ$105,MATCH(B42,'CFBG New Line Form'!$B$9:$B$105,0),MATCH(VLOOKUP($BA$11,MAPPING!$H$3:$J$131,3,0),'CFBG New Line Form'!$G$7:$EQ$7,0)),"")=0,"",IFERROR(INDEX('CFBG New Line Form'!$G$9:$EQ$105,MATCH(B42,'CFBG New Line Form'!$B$9:$B$105,0),MATCH(VLOOKUP($BA$11,MAPPING!$H$3:$J$131,3,0),'CFBG New Line Form'!$G$7:$EQ$7,0)),""))</f>
        <v/>
      </c>
      <c r="BB42" s="84" t="str">
        <f>IF(IFERROR(INDEX('CFBG New Line Form'!$G$9:$EQ$105,MATCH(B42,'CFBG New Line Form'!$B$9:$B$105,0),MATCH(VLOOKUP($BB$11,MAPPING!$H$3:$J$131,3,0),'CFBG New Line Form'!$G$7:$EQ$7,0)),"")=0,"",IFERROR(INDEX('CFBG New Line Form'!$G$9:$EQ$105,MATCH(B42,'CFBG New Line Form'!$B$9:$B$105,0),MATCH(VLOOKUP($BB$11,MAPPING!$H$3:$J$131,3,0),'CFBG New Line Form'!$G$7:$EQ$7,0)),""))</f>
        <v/>
      </c>
      <c r="BC42" s="84" t="str">
        <f>IF(IFERROR(INDEX('CFBG New Line Form'!$G$9:$EQ$105,MATCH(B42,'CFBG New Line Form'!$B$9:$B$105,0),MATCH(VLOOKUP($BC$11,MAPPING!$H$3:$J$131,3,0),'CFBG New Line Form'!$G$7:$EQ$7,0)),"")=0,"",IFERROR(INDEX('CFBG New Line Form'!$G$9:$EQ$105,MATCH(B42,'CFBG New Line Form'!$B$9:$B$105,0),MATCH(VLOOKUP($BC$11,MAPPING!$H$3:$J$131,3,0),'CFBG New Line Form'!$G$7:$EQ$7,0)),""))</f>
        <v/>
      </c>
      <c r="BD42" s="84" t="str">
        <f>IF(IFERROR(INDEX('CFBG New Line Form'!$G$9:$EQ$105,MATCH(B42,'CFBG New Line Form'!$B$9:$B$105,0),MATCH(VLOOKUP($BD$11,MAPPING!$H$3:$J$131,3,0),'CFBG New Line Form'!$G$7:$EQ$7,0)),"")=0,"",IFERROR(INDEX('CFBG New Line Form'!$G$9:$EQ$105,MATCH(B42,'CFBG New Line Form'!$B$9:$B$105,0),MATCH(VLOOKUP($BD$11,MAPPING!$H$3:$J$131,3,0),'CFBG New Line Form'!$G$7:$EQ$7,0)),""))</f>
        <v/>
      </c>
      <c r="BE42" s="84" t="str">
        <f>IF(IFERROR(INDEX('CFBG New Line Form'!$G$9:$EQ$105,MATCH(B42,'CFBG New Line Form'!$B$9:$B$105,0),MATCH(VLOOKUP($BE$11,MAPPING!$H$3:$J$131,3,0),'CFBG New Line Form'!$G$7:$EQ$7,0)),"")=0,"",IFERROR(INDEX('CFBG New Line Form'!$G$9:$EQ$105,MATCH(B42,'CFBG New Line Form'!$B$9:$B$105,0),MATCH(VLOOKUP($BE$11,MAPPING!$H$3:$J$131,3,0),'CFBG New Line Form'!$G$7:$EQ$7,0)),""))</f>
        <v/>
      </c>
      <c r="BF42" s="84" t="str">
        <f>IF(IFERROR(INDEX('CFBG New Line Form'!$G$9:$EQ$105,MATCH(B42,'CFBG New Line Form'!$B$9:$B$105,0),MATCH(VLOOKUP($BE$11,MAPPING!$H$3:$J$131,3,0),'CFBG New Line Form'!$G$7:$EQ$7,0)),"")=0,"",IFERROR(INDEX('CFBG New Line Form'!$G$9:$EQ$105,MATCH(B42,'CFBG New Line Form'!$B$9:$B$105,0),MATCH(VLOOKUP($BE$11,MAPPING!$H$3:$J$131,3,0),'CFBG New Line Form'!$G$7:$EQ$7,0)),""))</f>
        <v/>
      </c>
      <c r="BG42" s="84" t="str">
        <f>IF(IFERROR(INDEX('CFBG New Line Form'!$G$9:$EQ$105,MATCH(B42,'CFBG New Line Form'!$B$9:$B$105,0),MATCH(VLOOKUP($BG$11,MAPPING!$H$3:$J$131,3,0),'CFBG New Line Form'!$G$7:$EQ$7,0)),"")=0,"",IFERROR(INDEX('CFBG New Line Form'!$G$9:$EQ$105,MATCH(B42,'CFBG New Line Form'!$B$9:$B$105,0),MATCH(VLOOKUP($BG$11,MAPPING!$H$3:$J$131,3,0),'CFBG New Line Form'!$G$7:$EQ$7,0)),""))</f>
        <v/>
      </c>
      <c r="BH42" s="84" t="str">
        <f>IF(IFERROR(INDEX('CFBG New Line Form'!$G$9:$EQ$105,MATCH(B42,'CFBG New Line Form'!$B$9:$B$105,0),MATCH(VLOOKUP($BH$11,MAPPING!$H$3:$J$131,3,0),'CFBG New Line Form'!$G$7:$EQ$7,0)),"")=0,"",IFERROR(INDEX('CFBG New Line Form'!$G$9:$EQ$105,MATCH(B42,'CFBG New Line Form'!$B$9:$B$105,0),MATCH(VLOOKUP($BH$11,MAPPING!$H$3:$J$131,3,0),'CFBG New Line Form'!$G$7:$EQ$7,0)),""))</f>
        <v/>
      </c>
      <c r="BI42" s="84" t="str">
        <f>IF(IFERROR(INDEX('CFBG New Line Form'!$G$9:$EQ$105,MATCH(B42,'CFBG New Line Form'!$B$9:$B$105,0),MATCH(VLOOKUP($BI$11,MAPPING!$H$3:$J$131,3,0),'CFBG New Line Form'!$G$7:$EQ$7,0)),"")=0,"",IFERROR(INDEX('CFBG New Line Form'!$G$9:$EQ$105,MATCH(B42,'CFBG New Line Form'!$B$9:$B$105,0),MATCH(VLOOKUP($BI$11,MAPPING!$H$3:$J$131,3,0),'CFBG New Line Form'!$G$7:$EQ$7,0)),""))</f>
        <v/>
      </c>
      <c r="BJ42" s="84" t="str">
        <f>IF(IFERROR(INDEX('CFBG New Line Form'!$G$9:$EQ$105,MATCH(B42,'CFBG New Line Form'!$B$9:$B$105,0),MATCH(VLOOKUP($BJ$11,MAPPING!$H$3:$J$131,3,0),'CFBG New Line Form'!$G$7:$EQ$7,0)),"")=0,"",IFERROR(INDEX('CFBG New Line Form'!$G$9:$EQ$105,MATCH(B42,'CFBG New Line Form'!$B$9:$B$105,0),MATCH(VLOOKUP($BJ$11,MAPPING!$H$3:$J$131,3,0),'CFBG New Line Form'!$G$7:$EQ$7,0)),""))</f>
        <v/>
      </c>
      <c r="BK42" s="84" t="str">
        <f>IF(IFERROR(INDEX('CFBG New Line Form'!$G$9:$EQ$105,MATCH(B42,'CFBG New Line Form'!$B$9:$B$105,0),MATCH(VLOOKUP($BK$11,MAPPING!$H$3:$J$131,3,0),'CFBG New Line Form'!$G$7:$EQ$7,0)),"")=0,"",IFERROR(INDEX('CFBG New Line Form'!$G$9:$EQ$105,MATCH(B42,'CFBG New Line Form'!$B$9:$B$105,0),MATCH(VLOOKUP($BK$11,MAPPING!$H$3:$J$131,3,0),'CFBG New Line Form'!$G$7:$EQ$7,0)),""))</f>
        <v/>
      </c>
      <c r="BL42" s="84" t="str">
        <f>IF(IFERROR(INDEX('CFBG New Line Form'!$G$9:$EQ$105,MATCH(B42,'CFBG New Line Form'!$B$9:$B$105,0),MATCH(VLOOKUP($BL$11,MAPPING!$H$3:$J$131,3,0),'CFBG New Line Form'!$G$7:$EQ$7,0)),"")=0,"",IFERROR(INDEX('CFBG New Line Form'!$G$9:$EQ$105,MATCH(B42,'CFBG New Line Form'!$B$9:$B$105,0),MATCH(VLOOKUP($BL$11,MAPPING!$H$3:$J$131,3,0),'CFBG New Line Form'!$G$7:$EQ$7,0)),""))</f>
        <v/>
      </c>
      <c r="BM42" s="84" t="str">
        <f>IF(IFERROR(INDEX('CFBG New Line Form'!$G$9:$EQ$105,MATCH(B42,'CFBG New Line Form'!$B$9:$B$105,0),MATCH(VLOOKUP($BM$11,MAPPING!$H$3:$J$131,3,0),'CFBG New Line Form'!$G$7:$EQ$7,0)),"")=0,"",IFERROR(INDEX('CFBG New Line Form'!$G$9:$EQ$105,MATCH(B42,'CFBG New Line Form'!$B$9:$B$105,0),MATCH(VLOOKUP($BM$11,MAPPING!$H$3:$J$131,3,0),'CFBG New Line Form'!$G$7:$EQ$7,0)),""))</f>
        <v/>
      </c>
      <c r="BN42" s="84" t="str">
        <f>IF(IFERROR(INDEX('CFBG New Line Form'!$G$9:$EQ$105,MATCH(B42,'CFBG New Line Form'!$B$9:$B$105,0),MATCH(VLOOKUP($BN$11,MAPPING!$H$3:$J$131,3,0),'CFBG New Line Form'!$G$7:$EQ$7,0)),"")=0,"",IFERROR(INDEX('CFBG New Line Form'!$G$9:$EQ$105,MATCH(B42,'CFBG New Line Form'!$B$9:$B$105,0),MATCH(VLOOKUP($BN$11,MAPPING!$H$3:$J$131,3,0),'CFBG New Line Form'!$G$7:$EQ$7,0)),""))</f>
        <v/>
      </c>
      <c r="BO42" s="84" t="str">
        <f>IF(IFERROR(INDEX('CFBG New Line Form'!$G$9:$EQ$105,MATCH(B42,'CFBG New Line Form'!$B$9:$B$105,0),MATCH(VLOOKUP($BO$11,MAPPING!$H$3:$J$131,3,0),'CFBG New Line Form'!$G$7:$EQ$7,0)),"")=0,"",IFERROR(INDEX('CFBG New Line Form'!$G$9:$EQ$105,MATCH(B42,'CFBG New Line Form'!$B$9:$B$105,0),MATCH(VLOOKUP($BO$11,MAPPING!$H$3:$J$131,3,0),'CFBG New Line Form'!$G$7:$EQ$7,0)),""))</f>
        <v/>
      </c>
      <c r="BP42" s="84" t="str">
        <f>IF(IFERROR(INDEX('CFBG New Line Form'!$G$9:$EQ$105,MATCH(B42,'CFBG New Line Form'!$B$9:$B$105,0),MATCH(VLOOKUP($BP$11,MAPPING!$H$3:$J$131,3,0),'CFBG New Line Form'!$G$7:$EQ$7,0)),"")=0,"",IFERROR(INDEX('CFBG New Line Form'!$G$9:$EQ$105,MATCH(B42,'CFBG New Line Form'!$B$9:$B$105,0),MATCH(VLOOKUP($BP$11,MAPPING!$H$3:$J$131,3,0),'CFBG New Line Form'!$G$7:$EQ$7,0)),""))</f>
        <v/>
      </c>
      <c r="BQ42" s="84" t="str">
        <f>IF(IFERROR(INDEX('CFBG New Line Form'!$G$9:$EQ$105,MATCH(B42,'CFBG New Line Form'!$B$9:$B$105,0),MATCH(VLOOKUP($BQ$11,MAPPING!$H$3:$J$131,3,0),'CFBG New Line Form'!$G$7:$EQ$7,0)),"")=0,"",IFERROR(INDEX('CFBG New Line Form'!$G$9:$EQ$105,MATCH(B42,'CFBG New Line Form'!$B$9:$B$105,0),MATCH(VLOOKUP($BQ$11,MAPPING!$H$3:$J$131,3,0),'CFBG New Line Form'!$G$7:$EQ$7,0)),""))</f>
        <v/>
      </c>
      <c r="BR42" s="84" t="str">
        <f>IF(IFERROR(INDEX('CFBG New Line Form'!$G$9:$EQ$105,MATCH(B42,'CFBG New Line Form'!$B$9:$B$105,0),MATCH(VLOOKUP($BR$11,MAPPING!$H$3:$J$131,3,0),'CFBG New Line Form'!$G$7:$EQ$7,0)),"")=0,"",IFERROR(INDEX('CFBG New Line Form'!$G$9:$EQ$105,MATCH(B42,'CFBG New Line Form'!$B$9:$B$105,0),MATCH(VLOOKUP($BR$11,MAPPING!$H$3:$J$131,3,0),'CFBG New Line Form'!$G$7:$EQ$7,0)),""))</f>
        <v/>
      </c>
      <c r="BS42" s="84" t="str">
        <f>IF(IFERROR(INDEX('CFBG New Line Form'!$G$9:$EQ$105,MATCH(B42,'CFBG New Line Form'!$B$9:$B$105,0),MATCH(VLOOKUP($BS$11,MAPPING!$H$3:$J$131,3,0),'CFBG New Line Form'!$G$7:$EQ$7,0)),"")=0,"",IFERROR(INDEX('CFBG New Line Form'!$G$9:$EQ$105,MATCH(B42,'CFBG New Line Form'!$B$9:$B$105,0),MATCH(VLOOKUP($BS$11,MAPPING!$H$3:$J$131,3,0),'CFBG New Line Form'!$G$7:$EQ$7,0)),""))</f>
        <v/>
      </c>
      <c r="BT42" s="84" t="str">
        <f>IF(IFERROR(INDEX('CFBG New Line Form'!$G$9:$EQ$105,MATCH(B42,'CFBG New Line Form'!$B$9:$B$105,0),MATCH(VLOOKUP($BT$11,MAPPING!$H$3:$J$131,3,0),'CFBG New Line Form'!$G$7:$EQ$7,0)),"")=0,"",IFERROR(INDEX('CFBG New Line Form'!$G$9:$EQ$105,MATCH(B42,'CFBG New Line Form'!$B$9:$B$105,0),MATCH(VLOOKUP($BT$11,MAPPING!$H$3:$J$131,3,0),'CFBG New Line Form'!$G$7:$EQ$7,0)),""))</f>
        <v/>
      </c>
      <c r="BU42" s="84" t="str">
        <f>IF(IFERROR(INDEX('CFBG New Line Form'!$G$9:$EQ$105,MATCH(B42,'CFBG New Line Form'!$B$9:$B$105,0),MATCH(VLOOKUP($BU$11,MAPPING!$H$3:$J$131,3,0),'CFBG New Line Form'!$G$7:$EQ$7,0)),"")=0,"",IFERROR(INDEX('CFBG New Line Form'!$G$9:$EQ$105,MATCH(B42,'CFBG New Line Form'!$B$9:$B$105,0),MATCH(VLOOKUP($BU$11,MAPPING!$H$3:$J$131,3,0),'CFBG New Line Form'!$G$7:$EQ$7,0)),""))</f>
        <v/>
      </c>
      <c r="BV42" s="84" t="str">
        <f>IF(IFERROR(INDEX('CFBG New Line Form'!$G$9:$EQ$105,MATCH(B42,'CFBG New Line Form'!$B$9:$B$105,0),MATCH(VLOOKUP($BV$11,MAPPING!$H$3:$J$131,3,0),'CFBG New Line Form'!$G$7:$EQ$7,0)),"")=0,"",IFERROR(INDEX('CFBG New Line Form'!$G$9:$EQ$105,MATCH(B42,'CFBG New Line Form'!$B$9:$B$105,0),MATCH(VLOOKUP($BV$11,MAPPING!$H$3:$J$131,3,0),'CFBG New Line Form'!$G$7:$EQ$7,0)),""))</f>
        <v/>
      </c>
      <c r="BW42" s="84" t="str">
        <f>IF(IFERROR(INDEX('CFBG New Line Form'!$G$9:$EQ$105,MATCH(B42,'CFBG New Line Form'!$B$9:$B$105,0),MATCH(VLOOKUP($BW$11,MAPPING!$H$3:$J$131,3,0),'CFBG New Line Form'!$G$7:$EQ$7,0)),"")=0,"",IFERROR(INDEX('CFBG New Line Form'!$G$9:$EQ$105,MATCH(B42,'CFBG New Line Form'!$B$9:$B$105,0),MATCH(VLOOKUP($BW$11,MAPPING!$H$3:$J$131,3,0),'CFBG New Line Form'!$G$7:$EQ$7,0)),""))</f>
        <v/>
      </c>
      <c r="BX42" s="84" t="str">
        <f>IF(IFERROR(INDEX('CFBG New Line Form'!$G$9:$EQ$105,MATCH(B42,'CFBG New Line Form'!$B$9:$B$105,0),MATCH(VLOOKUP($BX$11,MAPPING!$H$3:$J$131,3,0),'CFBG New Line Form'!$G$7:$EQ$7,0)),"")=0,"",IFERROR(INDEX('CFBG New Line Form'!$G$9:$EQ$105,MATCH(B42,'CFBG New Line Form'!$B$9:$B$105,0),MATCH(VLOOKUP($BX$11,MAPPING!$H$3:$J$131,3,0),'CFBG New Line Form'!$G$7:$EQ$7,0)),""))</f>
        <v/>
      </c>
      <c r="BY42" s="84" t="str">
        <f>IF(IFERROR(INDEX('CFBG New Line Form'!$G$9:$EQ$105,MATCH(B42,'CFBG New Line Form'!$B$9:$B$105,0),MATCH(VLOOKUP($BY$11,MAPPING!$H$3:$J$131,3,0),'CFBG New Line Form'!$G$7:$EQ$7,0)),"")=0,"",IFERROR(INDEX('CFBG New Line Form'!$G$9:$EQ$105,MATCH(B42,'CFBG New Line Form'!$B$9:$B$105,0),MATCH(VLOOKUP($BY$11,MAPPING!$H$3:$J$131,3,0),'CFBG New Line Form'!$G$7:$EQ$7,0)),""))</f>
        <v/>
      </c>
      <c r="BZ42" s="84" t="str">
        <f>IF(IFERROR(INDEX('CFBG New Line Form'!$G$9:$EQ$105,MATCH(B42,'CFBG New Line Form'!$B$9:$B$105,0),MATCH(VLOOKUP($BZ$11,MAPPING!$H$3:$J$131,3,0),'CFBG New Line Form'!$G$7:$EQ$7,0)),"")=0,"",IFERROR(INDEX('CFBG New Line Form'!$G$9:$EQ$105,MATCH(B42,'CFBG New Line Form'!$B$9:$B$105,0),MATCH(VLOOKUP($BZ$11,MAPPING!$H$3:$J$131,3,0),'CFBG New Line Form'!$G$7:$EQ$7,0)),""))</f>
        <v/>
      </c>
      <c r="CA42" s="84" t="str">
        <f>IF(IFERROR(INDEX('CFBG New Line Form'!$G$9:$EQ$105,MATCH(B42,'CFBG New Line Form'!$B$9:$B$105,0),MATCH(VLOOKUP($CA$11,MAPPING!$H$3:$J$131,3,0),'CFBG New Line Form'!$G$7:$EQ$7,0)),"")=0,"",IFERROR(INDEX('CFBG New Line Form'!$G$9:$EQ$105,MATCH(B42,'CFBG New Line Form'!$B$9:$B$105,0),MATCH(VLOOKUP($CA$11,MAPPING!$H$3:$J$131,3,0),'CFBG New Line Form'!$G$7:$EQ$7,0)),""))</f>
        <v/>
      </c>
      <c r="CB42" s="84" t="str">
        <f>IF(IFERROR(INDEX('CFBG New Line Form'!$G$9:$EQ$105,MATCH(B42,'CFBG New Line Form'!$B$9:$B$105,0),MATCH(VLOOKUP($CB$11,MAPPING!$H$3:$J$131,3,0),'CFBG New Line Form'!$G$7:$EQ$7,0)),"")=0,"",IFERROR(INDEX('CFBG New Line Form'!$G$9:$EQ$105,MATCH(B42,'CFBG New Line Form'!$B$9:$B$105,0),MATCH(VLOOKUP($CB$11,MAPPING!$H$3:$J$131,3,0),'CFBG New Line Form'!$G$7:$EQ$7,0)),""))</f>
        <v/>
      </c>
      <c r="CC42" s="84" t="str">
        <f>IF(IFERROR(INDEX('CFBG New Line Form'!$G$9:$EQ$105,MATCH(B42,'CFBG New Line Form'!$B$9:$B$105,0),MATCH(VLOOKUP($CC$11,MAPPING!$H$3:$J$131,3,0),'CFBG New Line Form'!$G$7:$EQ$7,0)),"")=0,"",IFERROR(INDEX('CFBG New Line Form'!$G$9:$EQ$105,MATCH(B42,'CFBG New Line Form'!$B$9:$B$105,0),MATCH(VLOOKUP($CC$11,MAPPING!$H$3:$J$131,3,0),'CFBG New Line Form'!$G$7:$EQ$7,0)),""))</f>
        <v/>
      </c>
      <c r="CD42" s="84" t="str">
        <f>IF(IFERROR(INDEX('CFBG New Line Form'!$G$9:$EQ$105,MATCH(B42,'CFBG New Line Form'!$B$9:$B$105,0),MATCH(VLOOKUP($CD$11,MAPPING!$H$3:$J$131,3,0),'CFBG New Line Form'!$G$7:$EQ$7,0)),"")=0,"",IFERROR(INDEX('CFBG New Line Form'!$G$9:$EQ$105,MATCH(B42,'CFBG New Line Form'!$B$9:$B$105,0),MATCH(VLOOKUP($CD$11,MAPPING!$H$3:$J$131,3,0),'CFBG New Line Form'!$G$7:$EQ$7,0)),""))</f>
        <v/>
      </c>
      <c r="CE42" s="84" t="str">
        <f>IF(IFERROR(INDEX('CFBG New Line Form'!$G$9:$EQ$105,MATCH(B42,'CFBG New Line Form'!$B$9:$B$105,0),MATCH(VLOOKUP($CE$11,MAPPING!$H$3:$J$131,3,0),'CFBG New Line Form'!$G$7:$EQ$7,0)),"")=0,"",IFERROR(INDEX('CFBG New Line Form'!$G$9:$EQ$105,MATCH(B42,'CFBG New Line Form'!$B$9:$B$105,0),MATCH(VLOOKUP($CE$11,MAPPING!$H$3:$J$131,3,0),'CFBG New Line Form'!$G$7:$EQ$7,0)),""))</f>
        <v/>
      </c>
      <c r="CF42" s="84" t="str">
        <f>IF(IFERROR(INDEX('CFBG New Line Form'!$G$9:$EQ$105,MATCH(B42,'CFBG New Line Form'!$B$9:$B$105,0),MATCH(VLOOKUP($CF$11,MAPPING!$H$3:$J$131,3,0),'CFBG New Line Form'!$G$7:$EQ$7,0)),"")=0,"",IFERROR(INDEX('CFBG New Line Form'!$G$9:$EQ$105,MATCH(B42,'CFBG New Line Form'!$B$9:$B$105,0),MATCH(VLOOKUP($CF$11,MAPPING!$H$3:$J$131,3,0),'CFBG New Line Form'!$G$7:$EQ$7,0)),""))</f>
        <v/>
      </c>
      <c r="CG42" s="84" t="str">
        <f>IF(IFERROR(INDEX('CFBG New Line Form'!$G$9:$EQ$105,MATCH(B42,'CFBG New Line Form'!$B$9:$B$105,0),MATCH(VLOOKUP($CG$11,MAPPING!$H$3:$J$131,3,0),'CFBG New Line Form'!$G$7:$EQ$7,0)),"")=0,"",IFERROR(INDEX('CFBG New Line Form'!$G$9:$EQ$105,MATCH(B42,'CFBG New Line Form'!$B$9:$B$105,0),MATCH(VLOOKUP($CG$11,MAPPING!$H$3:$J$131,3,0),'CFBG New Line Form'!$G$7:$EQ$7,0)),""))</f>
        <v/>
      </c>
      <c r="CH42" s="84" t="str">
        <f>IF(IFERROR(INDEX('CFBG New Line Form'!$G$9:$EQ$105,MATCH(B42,'CFBG New Line Form'!$B$9:$B$105,0),MATCH(VLOOKUP($CH$11,MAPPING!$H$3:$J$131,3,0),'CFBG New Line Form'!$G$7:$EQ$7,0)),"")=0,"",IFERROR(INDEX('CFBG New Line Form'!$G$9:$EQ$105,MATCH(B42,'CFBG New Line Form'!$B$9:$B$105,0),MATCH(VLOOKUP($CH$11,MAPPING!$H$3:$J$131,3,0),'CFBG New Line Form'!$G$7:$EQ$7,0)),""))</f>
        <v/>
      </c>
      <c r="CI42" s="84" t="str">
        <f>IF(IFERROR(INDEX('CFBG New Line Form'!$G$9:$EQ$105,MATCH(B42,'CFBG New Line Form'!$B$9:$B$105,0),MATCH(VLOOKUP($CI$11,MAPPING!$H$3:$J$131,3,0),'CFBG New Line Form'!$G$7:$EQ$7,0)),"")=0,"",IFERROR(INDEX('CFBG New Line Form'!$G$9:$EQ$105,MATCH(B42,'CFBG New Line Form'!$B$9:$B$105,0),MATCH(VLOOKUP($CI$11,MAPPING!$H$3:$J$131,3,0),'CFBG New Line Form'!$G$7:$EQ$7,0)),""))</f>
        <v/>
      </c>
      <c r="CJ42" s="84" t="str">
        <f>IF(IFERROR(INDEX('CFBG New Line Form'!$G$9:$EQ$105,MATCH(B42,'CFBG New Line Form'!$B$9:$B$105,0),MATCH(VLOOKUP($CJ$11,MAPPING!$H$3:$J$131,3,0),'CFBG New Line Form'!$G$7:$EQ$7,0)),"")=0,"",IFERROR(INDEX('CFBG New Line Form'!$G$9:$EQ$105,MATCH(B42,'CFBG New Line Form'!$B$9:$B$105,0),MATCH(VLOOKUP($CJ$11,MAPPING!$H$3:$J$131,3,0),'CFBG New Line Form'!$G$7:$EQ$7,0)),""))</f>
        <v/>
      </c>
      <c r="CK42" s="84" t="str">
        <f>IF(IFERROR(INDEX('CFBG New Line Form'!$G$9:$EQ$105,MATCH(B42,'CFBG New Line Form'!$B$9:$B$105,0),MATCH(VLOOKUP($CK$11,MAPPING!$H$3:$J$131,3,0),'CFBG New Line Form'!$G$7:$EQ$7,0)),"")=0,"",IFERROR(INDEX('CFBG New Line Form'!$G$9:$EQ$105,MATCH(B42,'CFBG New Line Form'!$B$9:$B$105,0),MATCH(VLOOKUP($CK$11,MAPPING!$H$3:$J$131,3,0),'CFBG New Line Form'!$G$7:$EQ$7,0)),""))</f>
        <v/>
      </c>
      <c r="CL42" s="84" t="str">
        <f>IF(IFERROR(INDEX('CFBG New Line Form'!$G$9:$EQ$105,MATCH(B42,'CFBG New Line Form'!$B$9:$B$105,0),MATCH(VLOOKUP($CL$11,MAPPING!$H$3:$J$131,3,0),'CFBG New Line Form'!$G$7:$EQ$7,0)),"")=0,"",IFERROR(INDEX('CFBG New Line Form'!$G$9:$EQ$105,MATCH(B42,'CFBG New Line Form'!$B$9:$B$105,0),MATCH(VLOOKUP($CL$11,MAPPING!$H$3:$J$131,3,0),'CFBG New Line Form'!$G$7:$EQ$7,0)),""))</f>
        <v/>
      </c>
      <c r="CM42" s="84" t="str">
        <f>IF(IFERROR(INDEX('CFBG New Line Form'!$G$9:$EQ$105,MATCH(B42,'CFBG New Line Form'!$B$9:$B$105,0),MATCH(VLOOKUP($CM$11,MAPPING!$H$3:$J$131,3,0),'CFBG New Line Form'!$G$7:$EQ$7,0)),"")=0,"",IFERROR(INDEX('CFBG New Line Form'!$G$9:$EQ$105,MATCH(B42,'CFBG New Line Form'!$B$9:$B$105,0),MATCH(VLOOKUP($CM$11,MAPPING!$H$3:$J$131,3,0),'CFBG New Line Form'!$G$7:$EQ$7,0)),""))</f>
        <v/>
      </c>
      <c r="CN42" s="84" t="str">
        <f>IF(IFERROR(INDEX('CFBG New Line Form'!$G$9:$EQ$105,MATCH(B42,'CFBG New Line Form'!$B$9:$B$105,0),MATCH(VLOOKUP($CN$11,MAPPING!$H$3:$J$131,3,0),'CFBG New Line Form'!$G$7:$EQ$7,0)),"")=0,"",IFERROR(INDEX('CFBG New Line Form'!$G$9:$EQ$105,MATCH(B42,'CFBG New Line Form'!$B$9:$B$105,0),MATCH(VLOOKUP($CN$11,MAPPING!$H$3:$J$131,3,0),'CFBG New Line Form'!$G$7:$EQ$7,0)),""))</f>
        <v/>
      </c>
      <c r="CO42" s="84" t="str">
        <f>IF(IFERROR(INDEX('CFBG New Line Form'!$G$9:$EQ$105,MATCH(B42,'CFBG New Line Form'!$B$9:$B$105,0),MATCH(VLOOKUP($CO$11,MAPPING!$H$3:$J$131,3,0),'CFBG New Line Form'!$G$7:$EQ$7,0)),"")=0,"",IFERROR(INDEX('CFBG New Line Form'!$G$9:$EQ$105,MATCH(B42,'CFBG New Line Form'!$B$9:$B$105,0),MATCH(VLOOKUP($CO$11,MAPPING!$H$3:$J$131,3,0),'CFBG New Line Form'!$G$7:$EQ$7,0)),""))</f>
        <v/>
      </c>
      <c r="CP42" s="84" t="str">
        <f>IF(IFERROR(INDEX('CFBG New Line Form'!$G$9:$EQ$105,MATCH(B42,'CFBG New Line Form'!$B$9:$B$105,0),MATCH(VLOOKUP($CP$11,MAPPING!$H$3:$J$131,3,0),'CFBG New Line Form'!$G$7:$EQ$7,0)),"")=0,"",IFERROR(INDEX('CFBG New Line Form'!$G$9:$EQ$105,MATCH(B42,'CFBG New Line Form'!$B$9:$B$105,0),MATCH(VLOOKUP($CP$11,MAPPING!$H$3:$J$131,3,0),'CFBG New Line Form'!$G$7:$EQ$7,0)),""))</f>
        <v/>
      </c>
      <c r="CQ42" s="84" t="str">
        <f>IF(IFERROR(INDEX('CFBG New Line Form'!$G$9:$EQ$105,MATCH(B42,'CFBG New Line Form'!$B$9:$B$105,0),MATCH(VLOOKUP($CQ$11,MAPPING!$H$3:$J$131,3,0),'CFBG New Line Form'!$G$7:$EQ$7,0)),"")=0,"",IFERROR(INDEX('CFBG New Line Form'!$G$9:$EQ$105,MATCH(B42,'CFBG New Line Form'!$B$9:$B$105,0),MATCH(VLOOKUP($CQ$11,MAPPING!$H$3:$J$131,3,0),'CFBG New Line Form'!$G$7:$EQ$7,0)),""))</f>
        <v/>
      </c>
      <c r="CR42" s="84"/>
      <c r="CS42" s="84"/>
      <c r="CT42" s="84"/>
    </row>
    <row r="43" spans="1:98" s="55" customFormat="1">
      <c r="A43" s="84" t="str">
        <f>IF(
IFERROR(INDEX('CFBG New Line Form'!$G$9:$EQ$105,MATCH(B43,'CFBG New Line Form'!$B$9:$B$105,0),MATCH(VLOOKUP($A$11,MAPPING!$H$3:$J$131,3,0),'CFBG New Line Form'!$G$7:$EQ$7,0)),"")=0,"", IFERROR(INDEX('CFBG New Line Form'!$G$9:$EQ$105,MATCH(B43,'CFBG New Line Form'!$B$9:$B$105,0),MATCH(VLOOKUP($A$11,MAPPING!$H$3:$J$131,3,0),'CFBG New Line Form'!$G$7:$EQ$7,0)),""))</f>
        <v/>
      </c>
      <c r="B43" s="84"/>
      <c r="C43" s="84" t="str">
        <f>IF(
IFERROR(INDEX('CFBG New Line Form'!$G$9:$EQ$105,MATCH(B43,'CFBG New Line Form'!$B$9:$B$105,0),MATCH(VLOOKUP($C$11,MAPPING!$H$3:$J$131,3,0),'CFBG New Line Form'!$G$7:$EQ$7,0)),"")=0,"", IFERROR(INDEX('CFBG New Line Form'!$G$9:$EQ$105,MATCH(B43,'CFBG New Line Form'!$B$9:$B$105,0),MATCH(VLOOKUP($C$11,MAPPING!$H$3:$J$131,3,0),'CFBG New Line Form'!$G$7:$EQ$7,0)),""))</f>
        <v/>
      </c>
      <c r="D43" s="84" t="str">
        <f>IF(
IFERROR(INDEX('CFBG New Line Form'!$G$9:$EQ$105,MATCH(B43,'CFBG New Line Form'!$B$9:$B$105,0),MATCH(VLOOKUP($D$11,MAPPING!$H$3:$J$131,3,0),'CFBG New Line Form'!$G$7:$EQ$7,0)),"")=0,"", IFERROR(INDEX('CFBG New Line Form'!$G$9:$EQ$105,MATCH(B43,'CFBG New Line Form'!$B$9:$B$105,0),MATCH(VLOOKUP($D$11,MAPPING!$H$3:$J$131,3,0),'CFBG New Line Form'!$G$7:$EQ$7,0)),""))</f>
        <v/>
      </c>
      <c r="E43" s="84" t="str">
        <f>IF(IFERROR(INDEX('CFBG New Line Form'!$G$9:$EQ$105,MATCH(B43,'CFBG New Line Form'!$B$9:$B$105,0),MATCH(VLOOKUP($E$11,MAPPING!$H$3:$J$131,3,0),'CFBG New Line Form'!$G$7:$EQ$7,0)),"")=0,"",IFERROR(INDEX('CFBG New Line Form'!$G$9:$EQ$105,MATCH(B43,'CFBG New Line Form'!$B$9:$B$105,0),MATCH(VLOOKUP($E$11,MAPPING!$H$3:$J$131,3,0),'CFBG New Line Form'!$G$7:$EQ$7,0)),""))</f>
        <v/>
      </c>
      <c r="F43" s="84" t="str">
        <f>IF(IFERROR(INDEX('CFBG New Line Form'!$G$9:$EQ$105,MATCH(B43,'CFBG New Line Form'!$B$9:$B$105,0),MATCH(VLOOKUP($F$11,MAPPING!$H$3:$J$131,3,0),'CFBG New Line Form'!$G$7:$EQ$7,0)),"")=0,"",IFERROR(INDEX('CFBG New Line Form'!$G$9:$EQ$105,MATCH(B43,'CFBG New Line Form'!$B$9:$B$105,0),MATCH(VLOOKUP($F$11,MAPPING!$H$3:$J$131,3,0),'CFBG New Line Form'!$G$7:$EQ$7,0)),""))</f>
        <v/>
      </c>
      <c r="G43" s="130" t="str">
        <f>IF(IFERROR(INDEX('CFBG New Line Form'!$G$9:$EQ$105,MATCH(B43,'CFBG New Line Form'!$B$9:$B$105,0),MATCH(VLOOKUP($G$11,MAPPING!$H$3:$J$131,3,0),'CFBG New Line Form'!$G$7:$EQ$7,0)),"")=0,"",IFERROR(INDEX('CFBG New Line Form'!$G$9:$EQ$105,MATCH(B43,'CFBG New Line Form'!$B$9:$B$105,0),MATCH(VLOOKUP($G$11,MAPPING!$H$3:$J$131,3,0),'CFBG New Line Form'!$G$7:$EQ$7,0)),""))</f>
        <v/>
      </c>
      <c r="H43" s="160" t="str">
        <f>IF(IFERROR(INDEX('CFBG New Line Form'!$G$9:$EQ$105,MATCH(B43,'CFBG New Line Form'!$B$9:$B$105,0),MATCH(VLOOKUP($H$11,MAPPING!$H$3:$J$131,3,0),'CFBG New Line Form'!$G$7:$EQ$7,0)),"")=0,"",IFERROR(INDEX('CFBG New Line Form'!$G$9:$EQ$105,MATCH(B43,'CFBG New Line Form'!$B$9:$B$105,0),MATCH(VLOOKUP($H$11,MAPPING!$H$3:$J$131,3,0),'CFBG New Line Form'!$G$7:$EQ$7,0)),""))</f>
        <v/>
      </c>
      <c r="I43" s="161" t="str">
        <f>IF(IFERROR(INDEX('CFBG New Line Form'!$G$9:$EQ$105,MATCH(B43,'CFBG New Line Form'!$B$9:$B$105,0),MATCH(VLOOKUP($I$11,MAPPING!$H$3:$J$131,3,0),'CFBG New Line Form'!$G$7:$EQ$7,0)),"")=0,"",IFERROR(INDEX('CFBG New Line Form'!$G$9:$EQ$105,MATCH(B43,'CFBG New Line Form'!$B$9:$B$105,0),MATCH(VLOOKUP($I$11,MAPPING!$H$3:$J$131,3,0),'CFBG New Line Form'!$G$7:$EQ$7,0)),""))</f>
        <v/>
      </c>
      <c r="J43" s="84" t="str">
        <f>IF(IFERROR(INDEX('CFBG New Line Form'!$G$9:$EQ$105,MATCH(B43,'CFBG New Line Form'!$B$9:$B$105,0),MATCH(VLOOKUP($J$11,MAPPING!$H$3:$J$131,3,0),'CFBG New Line Form'!$G$7:$EQ$7,0)),"")=0,"",IFERROR(INDEX('CFBG New Line Form'!$G$9:$EQ$105,MATCH(B43,'CFBG New Line Form'!$B$9:$B$105,0),MATCH(VLOOKUP($J$11,MAPPING!$H$3:$J$131,3,0),'CFBG New Line Form'!$G$7:$EQ$7,0)),""))</f>
        <v/>
      </c>
      <c r="K43" s="84" t="e">
        <v>#N/A</v>
      </c>
      <c r="L43" s="84" t="e">
        <v>#N/A</v>
      </c>
      <c r="M43" s="84" t="e">
        <v>#N/A</v>
      </c>
      <c r="N43" s="84" t="e">
        <v>#N/A</v>
      </c>
      <c r="O43" s="84" t="e">
        <v>#N/A</v>
      </c>
      <c r="P43" s="84" t="e">
        <v>#N/A</v>
      </c>
      <c r="Q43" s="84" t="e">
        <v>#N/A</v>
      </c>
      <c r="R43" s="162" t="str">
        <f>IF(IFERROR(INDEX('CFBG New Line Form'!$G$9:$EQ$105,MATCH(B43,'CFBG New Line Form'!$B$9:$B$105,0),MATCH(VLOOKUP($R$11,MAPPING!$H$3:$J$131,3,0),'CFBG New Line Form'!$G$7:$EQ$7,0)),"")=0,"",IFERROR(INDEX('CFBG New Line Form'!$G$9:$EQ$105,MATCH(B43,'CFBG New Line Form'!$B$9:$B$105,0),MATCH(VLOOKUP($R$11,MAPPING!$H$3:$J$131,3,0),'CFBG New Line Form'!$G$7:$EQ$7,0)),""))</f>
        <v/>
      </c>
      <c r="S43" s="84" t="str">
        <f>IF(IFERROR(INDEX('CFBG New Line Form'!$G$9:$EQ$105,MATCH(B43,'CFBG New Line Form'!$B$9:$B$105,0),MATCH(VLOOKUP($S$11,MAPPING!$H$3:$J$131,3,0),'CFBG New Line Form'!$G$7:$EQ$7,0)),"")=0,"",IFERROR(INDEX('CFBG New Line Form'!$G$9:$EQ$105,MATCH(B43,'CFBG New Line Form'!$B$9:$B$105,0),MATCH(VLOOKUP($S$11,MAPPING!$H$3:$J$131,3,0),'CFBG New Line Form'!$G$7:$EQ$7,0)),""))</f>
        <v/>
      </c>
      <c r="T43" s="84" t="e">
        <v>#N/A</v>
      </c>
      <c r="U43" s="84" t="e">
        <v>#N/A</v>
      </c>
      <c r="V43" s="84" t="e">
        <v>#N/A</v>
      </c>
      <c r="W43" s="84" t="e">
        <v>#N/A</v>
      </c>
      <c r="X43" s="84" t="e">
        <v>#N/A</v>
      </c>
      <c r="Y43" s="84" t="e">
        <v>#N/A</v>
      </c>
      <c r="Z43" s="84" t="e">
        <v>#N/A</v>
      </c>
      <c r="AA43" s="84" t="e">
        <v>#N/A</v>
      </c>
      <c r="AB43" s="84" t="e">
        <v>#N/A</v>
      </c>
      <c r="AC43" s="84" t="e">
        <v>#N/A</v>
      </c>
      <c r="AD43" s="84" t="e">
        <v>#N/A</v>
      </c>
      <c r="AE43" s="160" t="str">
        <f>IF(IFERROR(INDEX('CFBG New Line Form'!$G$9:$EQ$105,MATCH(B43,'CFBG New Line Form'!$B$9:$B$105,0),MATCH(VLOOKUP($AE$11,MAPPING!$H$3:$J$131,3,0),'CFBG New Line Form'!$G$7:$EQ$7,0)),"")=0,"",IFERROR(INDEX('CFBG New Line Form'!$G$9:$EQ$105,MATCH(B43,'CFBG New Line Form'!$B$9:$B$105,0),MATCH(VLOOKUP($AE$11,MAPPING!$H$3:$J$131,3,0),'CFBG New Line Form'!$G$7:$EQ$7,0)),""))</f>
        <v/>
      </c>
      <c r="AF43" s="84" t="e">
        <v>#N/A</v>
      </c>
      <c r="AG43" s="84" t="e">
        <v>#N/A</v>
      </c>
      <c r="AH43" s="84" t="str">
        <f>IF(IFERROR(INDEX('CFBG New Line Form'!$G$9:$EQ$105,MATCH(B43,'CFBG New Line Form'!$B$9:$B$105,0),MATCH(VLOOKUP($AH$11,MAPPING!$H$3:$J$131,3,0),'CFBG New Line Form'!$G$7:$EQ$7,0)),"")=0,"",IFERROR(INDEX('CFBG New Line Form'!$G$9:$EQ$105,MATCH(B43,'CFBG New Line Form'!$B$9:$B$105,0),MATCH(VLOOKUP($AH$11,MAPPING!$H$3:$J$131,3,0),'CFBG New Line Form'!$G$7:$EQ$7,0)),""))</f>
        <v/>
      </c>
      <c r="AI43" s="84" t="str">
        <f>IF(IFERROR(INDEX('CFBG New Line Form'!$G$9:$EQ$105,MATCH(B43,'CFBG New Line Form'!$B$9:$B$105,0),MATCH(VLOOKUP($AI$11,MAPPING!$H$3:$J$131,3,0),'CFBG New Line Form'!$G$7:$EQ$7,0)),"")=0,"",IFERROR(INDEX('CFBG New Line Form'!$G$9:$EQ$105,MATCH(B43,'CFBG New Line Form'!$B$9:$B$105,0),MATCH(VLOOKUP($AI$11,MAPPING!$H$3:$J$131,3,0),'CFBG New Line Form'!$G$7:$EQ$7,0)),""))</f>
        <v/>
      </c>
      <c r="AJ43" s="84" t="str">
        <f>IF(IFERROR(INDEX('CFBG New Line Form'!$G$9:$EQ$105,MATCH(B43,'CFBG New Line Form'!$B$9:$B$105,0),MATCH(VLOOKUP($AJ$11,MAPPING!$H$3:$J$131,3,0),'CFBG New Line Form'!$G$7:$EQ$7,0)),"")=0,"",IFERROR(INDEX('CFBG New Line Form'!$G$9:$EQ$105,MATCH(B43,'CFBG New Line Form'!$B$9:$B$105,0),MATCH(VLOOKUP($AJ$11,MAPPING!$H$3:$J$131,3,0),'CFBG New Line Form'!$G$7:$EQ$7,0)),""))</f>
        <v/>
      </c>
      <c r="AK43" s="84" t="str">
        <f>IF(IFERROR(INDEX('CFBG New Line Form'!$G$9:$EQ$105,MATCH(B43,'CFBG New Line Form'!$B$9:$B$105,0),MATCH(VLOOKUP($AK$11,MAPPING!$H$3:$J$131,3,0),'CFBG New Line Form'!$G$7:$EQ$7,0)),"")=0,"",IFERROR(INDEX('CFBG New Line Form'!$G$9:$EQ$105,MATCH(B43,'CFBG New Line Form'!$B$9:$B$105,0),MATCH(VLOOKUP($AK$11,MAPPING!$H$3:$J$131,3,0),'CFBG New Line Form'!$G$7:$EQ$7,0)),""))</f>
        <v/>
      </c>
      <c r="AL43" s="84" t="str">
        <f>IF(IFERROR(INDEX('CFBG New Line Form'!$G$9:$EQ$105,MATCH(B43,'CFBG New Line Form'!$B$9:$B$105,0),MATCH(VLOOKUP($AL$11,MAPPING!$H$3:$J$131,3,0),'CFBG New Line Form'!$G$7:$EQ$7,0)),"")=0,"",IFERROR(INDEX('CFBG New Line Form'!$G$9:$EQ$105,MATCH(B43,'CFBG New Line Form'!$B$9:$B$105,0),MATCH(VLOOKUP($AL$11,MAPPING!$H$3:$J$131,3,0),'CFBG New Line Form'!$G$7:$EQ$7,0)),""))</f>
        <v/>
      </c>
      <c r="AM43" s="84" t="str">
        <f>IF(IFERROR(INDEX('CFBG New Line Form'!$G$9:$EQ$105,MATCH(B43,'CFBG New Line Form'!$B$9:$B$105,0),MATCH(VLOOKUP($AM$11,MAPPING!$H$3:$J$131,3,0),'CFBG New Line Form'!$G$7:$EQ$7,0)),"")=0,"",IFERROR(INDEX('CFBG New Line Form'!$G$9:$EQ$105,MATCH(B43,'CFBG New Line Form'!$B$9:$B$105,0),MATCH(VLOOKUP($AM$11,MAPPING!$H$3:$J$131,3,0),'CFBG New Line Form'!$G$7:$EQ$7,0)),""))</f>
        <v/>
      </c>
      <c r="AN43" s="84" t="str">
        <f>IF(IFERROR(INDEX('CFBG New Line Form'!$G$9:$EQ$105,MATCH(B43,'CFBG New Line Form'!$B$9:$B$105,0),MATCH(VLOOKUP($AN$11,MAPPING!$H$3:$J$131,3,0),'CFBG New Line Form'!$G$7:$EQ$7,0)),"")=0,"",IFERROR(INDEX('CFBG New Line Form'!$G$9:$EQ$105,MATCH(B43,'CFBG New Line Form'!$B$9:$B$105,0),MATCH(VLOOKUP($AN$11,MAPPING!$H$3:$J$131,3,0),'CFBG New Line Form'!$G$7:$EQ$7,0)),""))</f>
        <v/>
      </c>
      <c r="AO43" s="84" t="str">
        <f>IF(IFERROR(INDEX('CFBG New Line Form'!$G$9:$EQ$105,MATCH(B43,'CFBG New Line Form'!$B$9:$B$105,0),MATCH(VLOOKUP($AO$11,MAPPING!$H$3:$J$131,3,0),'CFBG New Line Form'!$G$7:$EQ$7,0)),"")=0,"",IFERROR(INDEX('CFBG New Line Form'!$G$9:$EQ$105,MATCH(B43,'CFBG New Line Form'!$B$9:$B$105,0),MATCH(VLOOKUP($AO$11,MAPPING!$H$3:$J$131,3,0),'CFBG New Line Form'!$G$7:$EQ$7,0)),""))</f>
        <v/>
      </c>
      <c r="AP43" s="84" t="str">
        <f>IF(IFERROR(INDEX('CFBG New Line Form'!$G$9:$EQ$105,MATCH(B43,'CFBG New Line Form'!$B$9:$B$105,0),MATCH(VLOOKUP($AP$11,MAPPING!$H$3:$J$131,3,0),'CFBG New Line Form'!$G$7:$EQ$7,0)),"")=0,"",IFERROR(INDEX('CFBG New Line Form'!$G$9:$EQ$105,MATCH(B43,'CFBG New Line Form'!$B$9:$B$105,0),MATCH(VLOOKUP($AP$11,MAPPING!$H$3:$J$131,3,0),'CFBG New Line Form'!$G$7:$EQ$7,0)),""))</f>
        <v/>
      </c>
      <c r="AQ43" s="84" t="str">
        <f>IF(IFERROR(INDEX('CFBG New Line Form'!$G$9:$EQ$105,MATCH(B43,'CFBG New Line Form'!$B$9:$B$105,0),MATCH(VLOOKUP($AQ$11,MAPPING!$H$3:$J$131,3,0),'CFBG New Line Form'!$G$7:$EQ$7,0)),"")=0,"",IFERROR(INDEX('CFBG New Line Form'!$G$9:$EQ$105,MATCH(B43,'CFBG New Line Form'!$B$9:$B$105,0),MATCH(VLOOKUP($AQ$11,MAPPING!$H$3:$J$131,3,0),'CFBG New Line Form'!$G$7:$EQ$7,0)),""))</f>
        <v/>
      </c>
      <c r="AR43" s="84" t="str">
        <f>IF(IFERROR(INDEX('CFBG New Line Form'!$G$9:$EQ$105,MATCH(B43,'CFBG New Line Form'!$B$9:$B$105,0),MATCH(VLOOKUP($AR$11,MAPPING!$H$3:$J$131,3,0),'CFBG New Line Form'!$G$7:$EQ$7,0)),"")=0,"",IFERROR(INDEX('CFBG New Line Form'!$G$9:$EQ$105,MATCH(B43,'CFBG New Line Form'!$B$9:$B$105,0),MATCH(VLOOKUP($AR$11,MAPPING!$H$3:$J$131,3,0),'CFBG New Line Form'!$G$7:$EQ$7,0)),""))</f>
        <v/>
      </c>
      <c r="AS43" s="84" t="str">
        <f>IF(IFERROR(INDEX('CFBG New Line Form'!$G$9:$EQ$105,MATCH(B43,'CFBG New Line Form'!$B$9:$B$105,0),MATCH(VLOOKUP($AS$11,MAPPING!$H$3:$J$131,3,0),'CFBG New Line Form'!$G$7:$EQ$7,0)),"")=0,"",IFERROR(INDEX('CFBG New Line Form'!$G$9:$EQ$105,MATCH(B43,'CFBG New Line Form'!$B$9:$B$105,0),MATCH(VLOOKUP($AS$11,MAPPING!$H$3:$J$131,3,0),'CFBG New Line Form'!$G$7:$EQ$7,0)),""))</f>
        <v/>
      </c>
      <c r="AT43" s="84" t="str">
        <f>IF(IFERROR(INDEX('CFBG New Line Form'!$G$9:$EQ$105,MATCH(B43,'CFBG New Line Form'!$B$9:$B$105,0),MATCH(VLOOKUP($AT$11,MAPPING!$H$3:$J$131,3,0),'CFBG New Line Form'!$G$7:$EQ$7,0)),"")=0,"",IFERROR(INDEX('CFBG New Line Form'!$G$9:$EQ$105,MATCH(B43,'CFBG New Line Form'!$B$9:$B$105,0),MATCH(VLOOKUP($AT$11,MAPPING!$H$3:$J$131,3,0),'CFBG New Line Form'!$G$7:$EQ$7,0)),""))</f>
        <v/>
      </c>
      <c r="AU43" s="84" t="str">
        <f>IF(IFERROR(INDEX('CFBG New Line Form'!$G$9:$EQ$105,MATCH(B43,'CFBG New Line Form'!$B$9:$B$105,0),MATCH(VLOOKUP($AU$11,MAPPING!$H$3:$J$131,3,0),'CFBG New Line Form'!$G$7:$EQ$7,0)),"")=0,"",IFERROR(INDEX('CFBG New Line Form'!$G$9:$EQ$105,MATCH(B43,'CFBG New Line Form'!$B$9:$B$105,0),MATCH(VLOOKUP($AU$11,MAPPING!$H$3:$J$131,3,0),'CFBG New Line Form'!$G$7:$EQ$7,0)),""))</f>
        <v/>
      </c>
      <c r="AV43" s="84" t="str">
        <f>IF(IFERROR(INDEX('CFBG New Line Form'!$G$9:$EQ$105,MATCH(B43,'CFBG New Line Form'!$B$9:$B$105,0),MATCH(VLOOKUP($AV$11,MAPPING!$H$3:$J$131,3,0),'CFBG New Line Form'!$G$7:$EQ$7,0)),"")=0,"",IFERROR(INDEX('CFBG New Line Form'!$G$9:$EQ$105,MATCH(B43,'CFBG New Line Form'!$B$9:$B$105,0),MATCH(VLOOKUP($AV$11,MAPPING!$H$3:$J$131,3,0),'CFBG New Line Form'!$G$7:$EQ$7,0)),""))</f>
        <v/>
      </c>
      <c r="AW43" s="84" t="str">
        <f>IF(IFERROR(INDEX('CFBG New Line Form'!$G$9:$EQ$105,MATCH(B43,'CFBG New Line Form'!$B$9:$B$105,0),MATCH(VLOOKUP($AW$11,MAPPING!$H$3:$J$131,3,0),'CFBG New Line Form'!$G$7:$EQ$7,0)),"")=0,"",IFERROR(INDEX('CFBG New Line Form'!$G$9:$EQ$105,MATCH(B43,'CFBG New Line Form'!$B$9:$B$105,0),MATCH(VLOOKUP($AW$11,MAPPING!$H$3:$J$131,3,0),'CFBG New Line Form'!$G$7:$EQ$7,0)),""))</f>
        <v/>
      </c>
      <c r="AX43" s="84" t="str">
        <f>IF(IFERROR(INDEX('CFBG New Line Form'!$G$9:$EQ$105,MATCH(B43,'CFBG New Line Form'!$B$9:$B$105,0),MATCH(VLOOKUP($AX$11,MAPPING!$H$3:$J$131,3,0),'CFBG New Line Form'!$G$7:$EQ$7,0)),"")=0,"",IFERROR(INDEX('CFBG New Line Form'!$G$9:$EQ$105,MATCH(B43,'CFBG New Line Form'!$B$9:$B$105,0),MATCH(VLOOKUP($AX$11,MAPPING!$H$3:$J$131,3,0),'CFBG New Line Form'!$G$7:$EQ$7,0)),""))</f>
        <v/>
      </c>
      <c r="AY43" s="84" t="str">
        <f>IF(IFERROR(INDEX('CFBG New Line Form'!$G$9:$EQ$105,MATCH(B43,'CFBG New Line Form'!$B$9:$B$105,0),MATCH(VLOOKUP($AY$11,MAPPING!$H$3:$J$131,3,0),'CFBG New Line Form'!$G$7:$EQ$7,0)),"")=0,"",IFERROR(INDEX('CFBG New Line Form'!$G$9:$EQ$105,MATCH(B43,'CFBG New Line Form'!$B$9:$B$105,0),MATCH(VLOOKUP($AY$11,MAPPING!$H$3:$J$131,3,0),'CFBG New Line Form'!$G$7:$EQ$7,0)),""))</f>
        <v/>
      </c>
      <c r="AZ43" s="84" t="str">
        <f>IF(IFERROR(INDEX('CFBG New Line Form'!$G$9:$EQ$105,MATCH(B43,'CFBG New Line Form'!$B$9:$B$105,0),MATCH(VLOOKUP($AZ$11,MAPPING!$H$3:$J$131,3,0),'CFBG New Line Form'!$G$7:$EQ$7,0)),"")=0,"",IFERROR(INDEX('CFBG New Line Form'!$G$9:$EQ$105,MATCH(B43,'CFBG New Line Form'!$B$9:$B$105,0),MATCH(VLOOKUP($AZ$11,MAPPING!$H$3:$J$131,3,0),'CFBG New Line Form'!$G$7:$EQ$7,0)),""))</f>
        <v/>
      </c>
      <c r="BA43" s="84" t="str">
        <f>IF(IFERROR(INDEX('CFBG New Line Form'!$G$9:$EQ$105,MATCH(B43,'CFBG New Line Form'!$B$9:$B$105,0),MATCH(VLOOKUP($BA$11,MAPPING!$H$3:$J$131,3,0),'CFBG New Line Form'!$G$7:$EQ$7,0)),"")=0,"",IFERROR(INDEX('CFBG New Line Form'!$G$9:$EQ$105,MATCH(B43,'CFBG New Line Form'!$B$9:$B$105,0),MATCH(VLOOKUP($BA$11,MAPPING!$H$3:$J$131,3,0),'CFBG New Line Form'!$G$7:$EQ$7,0)),""))</f>
        <v/>
      </c>
      <c r="BB43" s="84" t="str">
        <f>IF(IFERROR(INDEX('CFBG New Line Form'!$G$9:$EQ$105,MATCH(B43,'CFBG New Line Form'!$B$9:$B$105,0),MATCH(VLOOKUP($BB$11,MAPPING!$H$3:$J$131,3,0),'CFBG New Line Form'!$G$7:$EQ$7,0)),"")=0,"",IFERROR(INDEX('CFBG New Line Form'!$G$9:$EQ$105,MATCH(B43,'CFBG New Line Form'!$B$9:$B$105,0),MATCH(VLOOKUP($BB$11,MAPPING!$H$3:$J$131,3,0),'CFBG New Line Form'!$G$7:$EQ$7,0)),""))</f>
        <v/>
      </c>
      <c r="BC43" s="84" t="str">
        <f>IF(IFERROR(INDEX('CFBG New Line Form'!$G$9:$EQ$105,MATCH(B43,'CFBG New Line Form'!$B$9:$B$105,0),MATCH(VLOOKUP($BC$11,MAPPING!$H$3:$J$131,3,0),'CFBG New Line Form'!$G$7:$EQ$7,0)),"")=0,"",IFERROR(INDEX('CFBG New Line Form'!$G$9:$EQ$105,MATCH(B43,'CFBG New Line Form'!$B$9:$B$105,0),MATCH(VLOOKUP($BC$11,MAPPING!$H$3:$J$131,3,0),'CFBG New Line Form'!$G$7:$EQ$7,0)),""))</f>
        <v/>
      </c>
      <c r="BD43" s="84" t="str">
        <f>IF(IFERROR(INDEX('CFBG New Line Form'!$G$9:$EQ$105,MATCH(B43,'CFBG New Line Form'!$B$9:$B$105,0),MATCH(VLOOKUP($BD$11,MAPPING!$H$3:$J$131,3,0),'CFBG New Line Form'!$G$7:$EQ$7,0)),"")=0,"",IFERROR(INDEX('CFBG New Line Form'!$G$9:$EQ$105,MATCH(B43,'CFBG New Line Form'!$B$9:$B$105,0),MATCH(VLOOKUP($BD$11,MAPPING!$H$3:$J$131,3,0),'CFBG New Line Form'!$G$7:$EQ$7,0)),""))</f>
        <v/>
      </c>
      <c r="BE43" s="84" t="str">
        <f>IF(IFERROR(INDEX('CFBG New Line Form'!$G$9:$EQ$105,MATCH(B43,'CFBG New Line Form'!$B$9:$B$105,0),MATCH(VLOOKUP($BE$11,MAPPING!$H$3:$J$131,3,0),'CFBG New Line Form'!$G$7:$EQ$7,0)),"")=0,"",IFERROR(INDEX('CFBG New Line Form'!$G$9:$EQ$105,MATCH(B43,'CFBG New Line Form'!$B$9:$B$105,0),MATCH(VLOOKUP($BE$11,MAPPING!$H$3:$J$131,3,0),'CFBG New Line Form'!$G$7:$EQ$7,0)),""))</f>
        <v/>
      </c>
      <c r="BF43" s="84" t="str">
        <f>IF(IFERROR(INDEX('CFBG New Line Form'!$G$9:$EQ$105,MATCH(B43,'CFBG New Line Form'!$B$9:$B$105,0),MATCH(VLOOKUP($BE$11,MAPPING!$H$3:$J$131,3,0),'CFBG New Line Form'!$G$7:$EQ$7,0)),"")=0,"",IFERROR(INDEX('CFBG New Line Form'!$G$9:$EQ$105,MATCH(B43,'CFBG New Line Form'!$B$9:$B$105,0),MATCH(VLOOKUP($BE$11,MAPPING!$H$3:$J$131,3,0),'CFBG New Line Form'!$G$7:$EQ$7,0)),""))</f>
        <v/>
      </c>
      <c r="BG43" s="84" t="str">
        <f>IF(IFERROR(INDEX('CFBG New Line Form'!$G$9:$EQ$105,MATCH(B43,'CFBG New Line Form'!$B$9:$B$105,0),MATCH(VLOOKUP($BG$11,MAPPING!$H$3:$J$131,3,0),'CFBG New Line Form'!$G$7:$EQ$7,0)),"")=0,"",IFERROR(INDEX('CFBG New Line Form'!$G$9:$EQ$105,MATCH(B43,'CFBG New Line Form'!$B$9:$B$105,0),MATCH(VLOOKUP($BG$11,MAPPING!$H$3:$J$131,3,0),'CFBG New Line Form'!$G$7:$EQ$7,0)),""))</f>
        <v/>
      </c>
      <c r="BH43" s="84" t="str">
        <f>IF(IFERROR(INDEX('CFBG New Line Form'!$G$9:$EQ$105,MATCH(B43,'CFBG New Line Form'!$B$9:$B$105,0),MATCH(VLOOKUP($BH$11,MAPPING!$H$3:$J$131,3,0),'CFBG New Line Form'!$G$7:$EQ$7,0)),"")=0,"",IFERROR(INDEX('CFBG New Line Form'!$G$9:$EQ$105,MATCH(B43,'CFBG New Line Form'!$B$9:$B$105,0),MATCH(VLOOKUP($BH$11,MAPPING!$H$3:$J$131,3,0),'CFBG New Line Form'!$G$7:$EQ$7,0)),""))</f>
        <v/>
      </c>
      <c r="BI43" s="84" t="str">
        <f>IF(IFERROR(INDEX('CFBG New Line Form'!$G$9:$EQ$105,MATCH(B43,'CFBG New Line Form'!$B$9:$B$105,0),MATCH(VLOOKUP($BI$11,MAPPING!$H$3:$J$131,3,0),'CFBG New Line Form'!$G$7:$EQ$7,0)),"")=0,"",IFERROR(INDEX('CFBG New Line Form'!$G$9:$EQ$105,MATCH(B43,'CFBG New Line Form'!$B$9:$B$105,0),MATCH(VLOOKUP($BI$11,MAPPING!$H$3:$J$131,3,0),'CFBG New Line Form'!$G$7:$EQ$7,0)),""))</f>
        <v/>
      </c>
      <c r="BJ43" s="84" t="str">
        <f>IF(IFERROR(INDEX('CFBG New Line Form'!$G$9:$EQ$105,MATCH(B43,'CFBG New Line Form'!$B$9:$B$105,0),MATCH(VLOOKUP($BJ$11,MAPPING!$H$3:$J$131,3,0),'CFBG New Line Form'!$G$7:$EQ$7,0)),"")=0,"",IFERROR(INDEX('CFBG New Line Form'!$G$9:$EQ$105,MATCH(B43,'CFBG New Line Form'!$B$9:$B$105,0),MATCH(VLOOKUP($BJ$11,MAPPING!$H$3:$J$131,3,0),'CFBG New Line Form'!$G$7:$EQ$7,0)),""))</f>
        <v/>
      </c>
      <c r="BK43" s="84" t="str">
        <f>IF(IFERROR(INDEX('CFBG New Line Form'!$G$9:$EQ$105,MATCH(B43,'CFBG New Line Form'!$B$9:$B$105,0),MATCH(VLOOKUP($BK$11,MAPPING!$H$3:$J$131,3,0),'CFBG New Line Form'!$G$7:$EQ$7,0)),"")=0,"",IFERROR(INDEX('CFBG New Line Form'!$G$9:$EQ$105,MATCH(B43,'CFBG New Line Form'!$B$9:$B$105,0),MATCH(VLOOKUP($BK$11,MAPPING!$H$3:$J$131,3,0),'CFBG New Line Form'!$G$7:$EQ$7,0)),""))</f>
        <v/>
      </c>
      <c r="BL43" s="84" t="str">
        <f>IF(IFERROR(INDEX('CFBG New Line Form'!$G$9:$EQ$105,MATCH(B43,'CFBG New Line Form'!$B$9:$B$105,0),MATCH(VLOOKUP($BL$11,MAPPING!$H$3:$J$131,3,0),'CFBG New Line Form'!$G$7:$EQ$7,0)),"")=0,"",IFERROR(INDEX('CFBG New Line Form'!$G$9:$EQ$105,MATCH(B43,'CFBG New Line Form'!$B$9:$B$105,0),MATCH(VLOOKUP($BL$11,MAPPING!$H$3:$J$131,3,0),'CFBG New Line Form'!$G$7:$EQ$7,0)),""))</f>
        <v/>
      </c>
      <c r="BM43" s="84" t="str">
        <f>IF(IFERROR(INDEX('CFBG New Line Form'!$G$9:$EQ$105,MATCH(B43,'CFBG New Line Form'!$B$9:$B$105,0),MATCH(VLOOKUP($BM$11,MAPPING!$H$3:$J$131,3,0),'CFBG New Line Form'!$G$7:$EQ$7,0)),"")=0,"",IFERROR(INDEX('CFBG New Line Form'!$G$9:$EQ$105,MATCH(B43,'CFBG New Line Form'!$B$9:$B$105,0),MATCH(VLOOKUP($BM$11,MAPPING!$H$3:$J$131,3,0),'CFBG New Line Form'!$G$7:$EQ$7,0)),""))</f>
        <v/>
      </c>
      <c r="BN43" s="84" t="str">
        <f>IF(IFERROR(INDEX('CFBG New Line Form'!$G$9:$EQ$105,MATCH(B43,'CFBG New Line Form'!$B$9:$B$105,0),MATCH(VLOOKUP($BN$11,MAPPING!$H$3:$J$131,3,0),'CFBG New Line Form'!$G$7:$EQ$7,0)),"")=0,"",IFERROR(INDEX('CFBG New Line Form'!$G$9:$EQ$105,MATCH(B43,'CFBG New Line Form'!$B$9:$B$105,0),MATCH(VLOOKUP($BN$11,MAPPING!$H$3:$J$131,3,0),'CFBG New Line Form'!$G$7:$EQ$7,0)),""))</f>
        <v/>
      </c>
      <c r="BO43" s="84" t="str">
        <f>IF(IFERROR(INDEX('CFBG New Line Form'!$G$9:$EQ$105,MATCH(B43,'CFBG New Line Form'!$B$9:$B$105,0),MATCH(VLOOKUP($BO$11,MAPPING!$H$3:$J$131,3,0),'CFBG New Line Form'!$G$7:$EQ$7,0)),"")=0,"",IFERROR(INDEX('CFBG New Line Form'!$G$9:$EQ$105,MATCH(B43,'CFBG New Line Form'!$B$9:$B$105,0),MATCH(VLOOKUP($BO$11,MAPPING!$H$3:$J$131,3,0),'CFBG New Line Form'!$G$7:$EQ$7,0)),""))</f>
        <v/>
      </c>
      <c r="BP43" s="84" t="str">
        <f>IF(IFERROR(INDEX('CFBG New Line Form'!$G$9:$EQ$105,MATCH(B43,'CFBG New Line Form'!$B$9:$B$105,0),MATCH(VLOOKUP($BP$11,MAPPING!$H$3:$J$131,3,0),'CFBG New Line Form'!$G$7:$EQ$7,0)),"")=0,"",IFERROR(INDEX('CFBG New Line Form'!$G$9:$EQ$105,MATCH(B43,'CFBG New Line Form'!$B$9:$B$105,0),MATCH(VLOOKUP($BP$11,MAPPING!$H$3:$J$131,3,0),'CFBG New Line Form'!$G$7:$EQ$7,0)),""))</f>
        <v/>
      </c>
      <c r="BQ43" s="84" t="str">
        <f>IF(IFERROR(INDEX('CFBG New Line Form'!$G$9:$EQ$105,MATCH(B43,'CFBG New Line Form'!$B$9:$B$105,0),MATCH(VLOOKUP($BQ$11,MAPPING!$H$3:$J$131,3,0),'CFBG New Line Form'!$G$7:$EQ$7,0)),"")=0,"",IFERROR(INDEX('CFBG New Line Form'!$G$9:$EQ$105,MATCH(B43,'CFBG New Line Form'!$B$9:$B$105,0),MATCH(VLOOKUP($BQ$11,MAPPING!$H$3:$J$131,3,0),'CFBG New Line Form'!$G$7:$EQ$7,0)),""))</f>
        <v/>
      </c>
      <c r="BR43" s="84" t="str">
        <f>IF(IFERROR(INDEX('CFBG New Line Form'!$G$9:$EQ$105,MATCH(B43,'CFBG New Line Form'!$B$9:$B$105,0),MATCH(VLOOKUP($BR$11,MAPPING!$H$3:$J$131,3,0),'CFBG New Line Form'!$G$7:$EQ$7,0)),"")=0,"",IFERROR(INDEX('CFBG New Line Form'!$G$9:$EQ$105,MATCH(B43,'CFBG New Line Form'!$B$9:$B$105,0),MATCH(VLOOKUP($BR$11,MAPPING!$H$3:$J$131,3,0),'CFBG New Line Form'!$G$7:$EQ$7,0)),""))</f>
        <v/>
      </c>
      <c r="BS43" s="84" t="str">
        <f>IF(IFERROR(INDEX('CFBG New Line Form'!$G$9:$EQ$105,MATCH(B43,'CFBG New Line Form'!$B$9:$B$105,0),MATCH(VLOOKUP($BS$11,MAPPING!$H$3:$J$131,3,0),'CFBG New Line Form'!$G$7:$EQ$7,0)),"")=0,"",IFERROR(INDEX('CFBG New Line Form'!$G$9:$EQ$105,MATCH(B43,'CFBG New Line Form'!$B$9:$B$105,0),MATCH(VLOOKUP($BS$11,MAPPING!$H$3:$J$131,3,0),'CFBG New Line Form'!$G$7:$EQ$7,0)),""))</f>
        <v/>
      </c>
      <c r="BT43" s="84" t="str">
        <f>IF(IFERROR(INDEX('CFBG New Line Form'!$G$9:$EQ$105,MATCH(B43,'CFBG New Line Form'!$B$9:$B$105,0),MATCH(VLOOKUP($BT$11,MAPPING!$H$3:$J$131,3,0),'CFBG New Line Form'!$G$7:$EQ$7,0)),"")=0,"",IFERROR(INDEX('CFBG New Line Form'!$G$9:$EQ$105,MATCH(B43,'CFBG New Line Form'!$B$9:$B$105,0),MATCH(VLOOKUP($BT$11,MAPPING!$H$3:$J$131,3,0),'CFBG New Line Form'!$G$7:$EQ$7,0)),""))</f>
        <v/>
      </c>
      <c r="BU43" s="84" t="str">
        <f>IF(IFERROR(INDEX('CFBG New Line Form'!$G$9:$EQ$105,MATCH(B43,'CFBG New Line Form'!$B$9:$B$105,0),MATCH(VLOOKUP($BU$11,MAPPING!$H$3:$J$131,3,0),'CFBG New Line Form'!$G$7:$EQ$7,0)),"")=0,"",IFERROR(INDEX('CFBG New Line Form'!$G$9:$EQ$105,MATCH(B43,'CFBG New Line Form'!$B$9:$B$105,0),MATCH(VLOOKUP($BU$11,MAPPING!$H$3:$J$131,3,0),'CFBG New Line Form'!$G$7:$EQ$7,0)),""))</f>
        <v/>
      </c>
      <c r="BV43" s="84" t="str">
        <f>IF(IFERROR(INDEX('CFBG New Line Form'!$G$9:$EQ$105,MATCH(B43,'CFBG New Line Form'!$B$9:$B$105,0),MATCH(VLOOKUP($BV$11,MAPPING!$H$3:$J$131,3,0),'CFBG New Line Form'!$G$7:$EQ$7,0)),"")=0,"",IFERROR(INDEX('CFBG New Line Form'!$G$9:$EQ$105,MATCH(B43,'CFBG New Line Form'!$B$9:$B$105,0),MATCH(VLOOKUP($BV$11,MAPPING!$H$3:$J$131,3,0),'CFBG New Line Form'!$G$7:$EQ$7,0)),""))</f>
        <v/>
      </c>
      <c r="BW43" s="84" t="str">
        <f>IF(IFERROR(INDEX('CFBG New Line Form'!$G$9:$EQ$105,MATCH(B43,'CFBG New Line Form'!$B$9:$B$105,0),MATCH(VLOOKUP($BW$11,MAPPING!$H$3:$J$131,3,0),'CFBG New Line Form'!$G$7:$EQ$7,0)),"")=0,"",IFERROR(INDEX('CFBG New Line Form'!$G$9:$EQ$105,MATCH(B43,'CFBG New Line Form'!$B$9:$B$105,0),MATCH(VLOOKUP($BW$11,MAPPING!$H$3:$J$131,3,0),'CFBG New Line Form'!$G$7:$EQ$7,0)),""))</f>
        <v/>
      </c>
      <c r="BX43" s="84" t="str">
        <f>IF(IFERROR(INDEX('CFBG New Line Form'!$G$9:$EQ$105,MATCH(B43,'CFBG New Line Form'!$B$9:$B$105,0),MATCH(VLOOKUP($BX$11,MAPPING!$H$3:$J$131,3,0),'CFBG New Line Form'!$G$7:$EQ$7,0)),"")=0,"",IFERROR(INDEX('CFBG New Line Form'!$G$9:$EQ$105,MATCH(B43,'CFBG New Line Form'!$B$9:$B$105,0),MATCH(VLOOKUP($BX$11,MAPPING!$H$3:$J$131,3,0),'CFBG New Line Form'!$G$7:$EQ$7,0)),""))</f>
        <v/>
      </c>
      <c r="BY43" s="84" t="str">
        <f>IF(IFERROR(INDEX('CFBG New Line Form'!$G$9:$EQ$105,MATCH(B43,'CFBG New Line Form'!$B$9:$B$105,0),MATCH(VLOOKUP($BY$11,MAPPING!$H$3:$J$131,3,0),'CFBG New Line Form'!$G$7:$EQ$7,0)),"")=0,"",IFERROR(INDEX('CFBG New Line Form'!$G$9:$EQ$105,MATCH(B43,'CFBG New Line Form'!$B$9:$B$105,0),MATCH(VLOOKUP($BY$11,MAPPING!$H$3:$J$131,3,0),'CFBG New Line Form'!$G$7:$EQ$7,0)),""))</f>
        <v/>
      </c>
      <c r="BZ43" s="84" t="str">
        <f>IF(IFERROR(INDEX('CFBG New Line Form'!$G$9:$EQ$105,MATCH(B43,'CFBG New Line Form'!$B$9:$B$105,0),MATCH(VLOOKUP($BZ$11,MAPPING!$H$3:$J$131,3,0),'CFBG New Line Form'!$G$7:$EQ$7,0)),"")=0,"",IFERROR(INDEX('CFBG New Line Form'!$G$9:$EQ$105,MATCH(B43,'CFBG New Line Form'!$B$9:$B$105,0),MATCH(VLOOKUP($BZ$11,MAPPING!$H$3:$J$131,3,0),'CFBG New Line Form'!$G$7:$EQ$7,0)),""))</f>
        <v/>
      </c>
      <c r="CA43" s="84" t="str">
        <f>IF(IFERROR(INDEX('CFBG New Line Form'!$G$9:$EQ$105,MATCH(B43,'CFBG New Line Form'!$B$9:$B$105,0),MATCH(VLOOKUP($CA$11,MAPPING!$H$3:$J$131,3,0),'CFBG New Line Form'!$G$7:$EQ$7,0)),"")=0,"",IFERROR(INDEX('CFBG New Line Form'!$G$9:$EQ$105,MATCH(B43,'CFBG New Line Form'!$B$9:$B$105,0),MATCH(VLOOKUP($CA$11,MAPPING!$H$3:$J$131,3,0),'CFBG New Line Form'!$G$7:$EQ$7,0)),""))</f>
        <v/>
      </c>
      <c r="CB43" s="84" t="str">
        <f>IF(IFERROR(INDEX('CFBG New Line Form'!$G$9:$EQ$105,MATCH(B43,'CFBG New Line Form'!$B$9:$B$105,0),MATCH(VLOOKUP($CB$11,MAPPING!$H$3:$J$131,3,0),'CFBG New Line Form'!$G$7:$EQ$7,0)),"")=0,"",IFERROR(INDEX('CFBG New Line Form'!$G$9:$EQ$105,MATCH(B43,'CFBG New Line Form'!$B$9:$B$105,0),MATCH(VLOOKUP($CB$11,MAPPING!$H$3:$J$131,3,0),'CFBG New Line Form'!$G$7:$EQ$7,0)),""))</f>
        <v/>
      </c>
      <c r="CC43" s="84" t="str">
        <f>IF(IFERROR(INDEX('CFBG New Line Form'!$G$9:$EQ$105,MATCH(B43,'CFBG New Line Form'!$B$9:$B$105,0),MATCH(VLOOKUP($CC$11,MAPPING!$H$3:$J$131,3,0),'CFBG New Line Form'!$G$7:$EQ$7,0)),"")=0,"",IFERROR(INDEX('CFBG New Line Form'!$G$9:$EQ$105,MATCH(B43,'CFBG New Line Form'!$B$9:$B$105,0),MATCH(VLOOKUP($CC$11,MAPPING!$H$3:$J$131,3,0),'CFBG New Line Form'!$G$7:$EQ$7,0)),""))</f>
        <v/>
      </c>
      <c r="CD43" s="84" t="str">
        <f>IF(IFERROR(INDEX('CFBG New Line Form'!$G$9:$EQ$105,MATCH(B43,'CFBG New Line Form'!$B$9:$B$105,0),MATCH(VLOOKUP($CD$11,MAPPING!$H$3:$J$131,3,0),'CFBG New Line Form'!$G$7:$EQ$7,0)),"")=0,"",IFERROR(INDEX('CFBG New Line Form'!$G$9:$EQ$105,MATCH(B43,'CFBG New Line Form'!$B$9:$B$105,0),MATCH(VLOOKUP($CD$11,MAPPING!$H$3:$J$131,3,0),'CFBG New Line Form'!$G$7:$EQ$7,0)),""))</f>
        <v/>
      </c>
      <c r="CE43" s="84" t="str">
        <f>IF(IFERROR(INDEX('CFBG New Line Form'!$G$9:$EQ$105,MATCH(B43,'CFBG New Line Form'!$B$9:$B$105,0),MATCH(VLOOKUP($CE$11,MAPPING!$H$3:$J$131,3,0),'CFBG New Line Form'!$G$7:$EQ$7,0)),"")=0,"",IFERROR(INDEX('CFBG New Line Form'!$G$9:$EQ$105,MATCH(B43,'CFBG New Line Form'!$B$9:$B$105,0),MATCH(VLOOKUP($CE$11,MAPPING!$H$3:$J$131,3,0),'CFBG New Line Form'!$G$7:$EQ$7,0)),""))</f>
        <v/>
      </c>
      <c r="CF43" s="84" t="str">
        <f>IF(IFERROR(INDEX('CFBG New Line Form'!$G$9:$EQ$105,MATCH(B43,'CFBG New Line Form'!$B$9:$B$105,0),MATCH(VLOOKUP($CF$11,MAPPING!$H$3:$J$131,3,0),'CFBG New Line Form'!$G$7:$EQ$7,0)),"")=0,"",IFERROR(INDEX('CFBG New Line Form'!$G$9:$EQ$105,MATCH(B43,'CFBG New Line Form'!$B$9:$B$105,0),MATCH(VLOOKUP($CF$11,MAPPING!$H$3:$J$131,3,0),'CFBG New Line Form'!$G$7:$EQ$7,0)),""))</f>
        <v/>
      </c>
      <c r="CG43" s="84" t="str">
        <f>IF(IFERROR(INDEX('CFBG New Line Form'!$G$9:$EQ$105,MATCH(B43,'CFBG New Line Form'!$B$9:$B$105,0),MATCH(VLOOKUP($CG$11,MAPPING!$H$3:$J$131,3,0),'CFBG New Line Form'!$G$7:$EQ$7,0)),"")=0,"",IFERROR(INDEX('CFBG New Line Form'!$G$9:$EQ$105,MATCH(B43,'CFBG New Line Form'!$B$9:$B$105,0),MATCH(VLOOKUP($CG$11,MAPPING!$H$3:$J$131,3,0),'CFBG New Line Form'!$G$7:$EQ$7,0)),""))</f>
        <v/>
      </c>
      <c r="CH43" s="84" t="str">
        <f>IF(IFERROR(INDEX('CFBG New Line Form'!$G$9:$EQ$105,MATCH(B43,'CFBG New Line Form'!$B$9:$B$105,0),MATCH(VLOOKUP($CH$11,MAPPING!$H$3:$J$131,3,0),'CFBG New Line Form'!$G$7:$EQ$7,0)),"")=0,"",IFERROR(INDEX('CFBG New Line Form'!$G$9:$EQ$105,MATCH(B43,'CFBG New Line Form'!$B$9:$B$105,0),MATCH(VLOOKUP($CH$11,MAPPING!$H$3:$J$131,3,0),'CFBG New Line Form'!$G$7:$EQ$7,0)),""))</f>
        <v/>
      </c>
      <c r="CI43" s="84" t="str">
        <f>IF(IFERROR(INDEX('CFBG New Line Form'!$G$9:$EQ$105,MATCH(B43,'CFBG New Line Form'!$B$9:$B$105,0),MATCH(VLOOKUP($CI$11,MAPPING!$H$3:$J$131,3,0),'CFBG New Line Form'!$G$7:$EQ$7,0)),"")=0,"",IFERROR(INDEX('CFBG New Line Form'!$G$9:$EQ$105,MATCH(B43,'CFBG New Line Form'!$B$9:$B$105,0),MATCH(VLOOKUP($CI$11,MAPPING!$H$3:$J$131,3,0),'CFBG New Line Form'!$G$7:$EQ$7,0)),""))</f>
        <v/>
      </c>
      <c r="CJ43" s="84" t="str">
        <f>IF(IFERROR(INDEX('CFBG New Line Form'!$G$9:$EQ$105,MATCH(B43,'CFBG New Line Form'!$B$9:$B$105,0),MATCH(VLOOKUP($CJ$11,MAPPING!$H$3:$J$131,3,0),'CFBG New Line Form'!$G$7:$EQ$7,0)),"")=0,"",IFERROR(INDEX('CFBG New Line Form'!$G$9:$EQ$105,MATCH(B43,'CFBG New Line Form'!$B$9:$B$105,0),MATCH(VLOOKUP($CJ$11,MAPPING!$H$3:$J$131,3,0),'CFBG New Line Form'!$G$7:$EQ$7,0)),""))</f>
        <v/>
      </c>
      <c r="CK43" s="84" t="str">
        <f>IF(IFERROR(INDEX('CFBG New Line Form'!$G$9:$EQ$105,MATCH(B43,'CFBG New Line Form'!$B$9:$B$105,0),MATCH(VLOOKUP($CK$11,MAPPING!$H$3:$J$131,3,0),'CFBG New Line Form'!$G$7:$EQ$7,0)),"")=0,"",IFERROR(INDEX('CFBG New Line Form'!$G$9:$EQ$105,MATCH(B43,'CFBG New Line Form'!$B$9:$B$105,0),MATCH(VLOOKUP($CK$11,MAPPING!$H$3:$J$131,3,0),'CFBG New Line Form'!$G$7:$EQ$7,0)),""))</f>
        <v/>
      </c>
      <c r="CL43" s="84" t="str">
        <f>IF(IFERROR(INDEX('CFBG New Line Form'!$G$9:$EQ$105,MATCH(B43,'CFBG New Line Form'!$B$9:$B$105,0),MATCH(VLOOKUP($CL$11,MAPPING!$H$3:$J$131,3,0),'CFBG New Line Form'!$G$7:$EQ$7,0)),"")=0,"",IFERROR(INDEX('CFBG New Line Form'!$G$9:$EQ$105,MATCH(B43,'CFBG New Line Form'!$B$9:$B$105,0),MATCH(VLOOKUP($CL$11,MAPPING!$H$3:$J$131,3,0),'CFBG New Line Form'!$G$7:$EQ$7,0)),""))</f>
        <v/>
      </c>
      <c r="CM43" s="84" t="str">
        <f>IF(IFERROR(INDEX('CFBG New Line Form'!$G$9:$EQ$105,MATCH(B43,'CFBG New Line Form'!$B$9:$B$105,0),MATCH(VLOOKUP($CM$11,MAPPING!$H$3:$J$131,3,0),'CFBG New Line Form'!$G$7:$EQ$7,0)),"")=0,"",IFERROR(INDEX('CFBG New Line Form'!$G$9:$EQ$105,MATCH(B43,'CFBG New Line Form'!$B$9:$B$105,0),MATCH(VLOOKUP($CM$11,MAPPING!$H$3:$J$131,3,0),'CFBG New Line Form'!$G$7:$EQ$7,0)),""))</f>
        <v/>
      </c>
      <c r="CN43" s="84" t="str">
        <f>IF(IFERROR(INDEX('CFBG New Line Form'!$G$9:$EQ$105,MATCH(B43,'CFBG New Line Form'!$B$9:$B$105,0),MATCH(VLOOKUP($CN$11,MAPPING!$H$3:$J$131,3,0),'CFBG New Line Form'!$G$7:$EQ$7,0)),"")=0,"",IFERROR(INDEX('CFBG New Line Form'!$G$9:$EQ$105,MATCH(B43,'CFBG New Line Form'!$B$9:$B$105,0),MATCH(VLOOKUP($CN$11,MAPPING!$H$3:$J$131,3,0),'CFBG New Line Form'!$G$7:$EQ$7,0)),""))</f>
        <v/>
      </c>
      <c r="CO43" s="84" t="str">
        <f>IF(IFERROR(INDEX('CFBG New Line Form'!$G$9:$EQ$105,MATCH(B43,'CFBG New Line Form'!$B$9:$B$105,0),MATCH(VLOOKUP($CO$11,MAPPING!$H$3:$J$131,3,0),'CFBG New Line Form'!$G$7:$EQ$7,0)),"")=0,"",IFERROR(INDEX('CFBG New Line Form'!$G$9:$EQ$105,MATCH(B43,'CFBG New Line Form'!$B$9:$B$105,0),MATCH(VLOOKUP($CO$11,MAPPING!$H$3:$J$131,3,0),'CFBG New Line Form'!$G$7:$EQ$7,0)),""))</f>
        <v/>
      </c>
      <c r="CP43" s="84" t="str">
        <f>IF(IFERROR(INDEX('CFBG New Line Form'!$G$9:$EQ$105,MATCH(B43,'CFBG New Line Form'!$B$9:$B$105,0),MATCH(VLOOKUP($CP$11,MAPPING!$H$3:$J$131,3,0),'CFBG New Line Form'!$G$7:$EQ$7,0)),"")=0,"",IFERROR(INDEX('CFBG New Line Form'!$G$9:$EQ$105,MATCH(B43,'CFBG New Line Form'!$B$9:$B$105,0),MATCH(VLOOKUP($CP$11,MAPPING!$H$3:$J$131,3,0),'CFBG New Line Form'!$G$7:$EQ$7,0)),""))</f>
        <v/>
      </c>
      <c r="CQ43" s="84" t="str">
        <f>IF(IFERROR(INDEX('CFBG New Line Form'!$G$9:$EQ$105,MATCH(B43,'CFBG New Line Form'!$B$9:$B$105,0),MATCH(VLOOKUP($CQ$11,MAPPING!$H$3:$J$131,3,0),'CFBG New Line Form'!$G$7:$EQ$7,0)),"")=0,"",IFERROR(INDEX('CFBG New Line Form'!$G$9:$EQ$105,MATCH(B43,'CFBG New Line Form'!$B$9:$B$105,0),MATCH(VLOOKUP($CQ$11,MAPPING!$H$3:$J$131,3,0),'CFBG New Line Form'!$G$7:$EQ$7,0)),""))</f>
        <v/>
      </c>
      <c r="CR43" s="84"/>
      <c r="CS43" s="84"/>
      <c r="CT43" s="84"/>
    </row>
    <row r="44" spans="1:98" s="55" customFormat="1">
      <c r="A44" s="84" t="str">
        <f>IF(
IFERROR(INDEX('CFBG New Line Form'!$G$9:$EQ$105,MATCH(B44,'CFBG New Line Form'!$B$9:$B$105,0),MATCH(VLOOKUP($A$11,MAPPING!$H$3:$J$131,3,0),'CFBG New Line Form'!$G$7:$EQ$7,0)),"")=0,"", IFERROR(INDEX('CFBG New Line Form'!$G$9:$EQ$105,MATCH(B44,'CFBG New Line Form'!$B$9:$B$105,0),MATCH(VLOOKUP($A$11,MAPPING!$H$3:$J$131,3,0),'CFBG New Line Form'!$G$7:$EQ$7,0)),""))</f>
        <v/>
      </c>
      <c r="B44" s="84"/>
      <c r="C44" s="84" t="str">
        <f>IF(
IFERROR(INDEX('CFBG New Line Form'!$G$9:$EQ$105,MATCH(B44,'CFBG New Line Form'!$B$9:$B$105,0),MATCH(VLOOKUP($C$11,MAPPING!$H$3:$J$131,3,0),'CFBG New Line Form'!$G$7:$EQ$7,0)),"")=0,"", IFERROR(INDEX('CFBG New Line Form'!$G$9:$EQ$105,MATCH(B44,'CFBG New Line Form'!$B$9:$B$105,0),MATCH(VLOOKUP($C$11,MAPPING!$H$3:$J$131,3,0),'CFBG New Line Form'!$G$7:$EQ$7,0)),""))</f>
        <v/>
      </c>
      <c r="D44" s="84" t="str">
        <f>IF(
IFERROR(INDEX('CFBG New Line Form'!$G$9:$EQ$105,MATCH(B44,'CFBG New Line Form'!$B$9:$B$105,0),MATCH(VLOOKUP($D$11,MAPPING!$H$3:$J$131,3,0),'CFBG New Line Form'!$G$7:$EQ$7,0)),"")=0,"", IFERROR(INDEX('CFBG New Line Form'!$G$9:$EQ$105,MATCH(B44,'CFBG New Line Form'!$B$9:$B$105,0),MATCH(VLOOKUP($D$11,MAPPING!$H$3:$J$131,3,0),'CFBG New Line Form'!$G$7:$EQ$7,0)),""))</f>
        <v/>
      </c>
      <c r="E44" s="84" t="str">
        <f>IF(IFERROR(INDEX('CFBG New Line Form'!$G$9:$EQ$105,MATCH(B44,'CFBG New Line Form'!$B$9:$B$105,0),MATCH(VLOOKUP($E$11,MAPPING!$H$3:$J$131,3,0),'CFBG New Line Form'!$G$7:$EQ$7,0)),"")=0,"",IFERROR(INDEX('CFBG New Line Form'!$G$9:$EQ$105,MATCH(B44,'CFBG New Line Form'!$B$9:$B$105,0),MATCH(VLOOKUP($E$11,MAPPING!$H$3:$J$131,3,0),'CFBG New Line Form'!$G$7:$EQ$7,0)),""))</f>
        <v/>
      </c>
      <c r="F44" s="84" t="str">
        <f>IF(IFERROR(INDEX('CFBG New Line Form'!$G$9:$EQ$105,MATCH(B44,'CFBG New Line Form'!$B$9:$B$105,0),MATCH(VLOOKUP($F$11,MAPPING!$H$3:$J$131,3,0),'CFBG New Line Form'!$G$7:$EQ$7,0)),"")=0,"",IFERROR(INDEX('CFBG New Line Form'!$G$9:$EQ$105,MATCH(B44,'CFBG New Line Form'!$B$9:$B$105,0),MATCH(VLOOKUP($F$11,MAPPING!$H$3:$J$131,3,0),'CFBG New Line Form'!$G$7:$EQ$7,0)),""))</f>
        <v/>
      </c>
      <c r="G44" s="130" t="str">
        <f>IF(IFERROR(INDEX('CFBG New Line Form'!$G$9:$EQ$105,MATCH(B44,'CFBG New Line Form'!$B$9:$B$105,0),MATCH(VLOOKUP($G$11,MAPPING!$H$3:$J$131,3,0),'CFBG New Line Form'!$G$7:$EQ$7,0)),"")=0,"",IFERROR(INDEX('CFBG New Line Form'!$G$9:$EQ$105,MATCH(B44,'CFBG New Line Form'!$B$9:$B$105,0),MATCH(VLOOKUP($G$11,MAPPING!$H$3:$J$131,3,0),'CFBG New Line Form'!$G$7:$EQ$7,0)),""))</f>
        <v/>
      </c>
      <c r="H44" s="160" t="str">
        <f>IF(IFERROR(INDEX('CFBG New Line Form'!$G$9:$EQ$105,MATCH(B44,'CFBG New Line Form'!$B$9:$B$105,0),MATCH(VLOOKUP($H$11,MAPPING!$H$3:$J$131,3,0),'CFBG New Line Form'!$G$7:$EQ$7,0)),"")=0,"",IFERROR(INDEX('CFBG New Line Form'!$G$9:$EQ$105,MATCH(B44,'CFBG New Line Form'!$B$9:$B$105,0),MATCH(VLOOKUP($H$11,MAPPING!$H$3:$J$131,3,0),'CFBG New Line Form'!$G$7:$EQ$7,0)),""))</f>
        <v/>
      </c>
      <c r="I44" s="161" t="str">
        <f>IF(IFERROR(INDEX('CFBG New Line Form'!$G$9:$EQ$105,MATCH(B44,'CFBG New Line Form'!$B$9:$B$105,0),MATCH(VLOOKUP($I$11,MAPPING!$H$3:$J$131,3,0),'CFBG New Line Form'!$G$7:$EQ$7,0)),"")=0,"",IFERROR(INDEX('CFBG New Line Form'!$G$9:$EQ$105,MATCH(B44,'CFBG New Line Form'!$B$9:$B$105,0),MATCH(VLOOKUP($I$11,MAPPING!$H$3:$J$131,3,0),'CFBG New Line Form'!$G$7:$EQ$7,0)),""))</f>
        <v/>
      </c>
      <c r="J44" s="84" t="str">
        <f>IF(IFERROR(INDEX('CFBG New Line Form'!$G$9:$EQ$105,MATCH(B44,'CFBG New Line Form'!$B$9:$B$105,0),MATCH(VLOOKUP($J$11,MAPPING!$H$3:$J$131,3,0),'CFBG New Line Form'!$G$7:$EQ$7,0)),"")=0,"",IFERROR(INDEX('CFBG New Line Form'!$G$9:$EQ$105,MATCH(B44,'CFBG New Line Form'!$B$9:$B$105,0),MATCH(VLOOKUP($J$11,MAPPING!$H$3:$J$131,3,0),'CFBG New Line Form'!$G$7:$EQ$7,0)),""))</f>
        <v/>
      </c>
      <c r="K44" s="84" t="e">
        <v>#N/A</v>
      </c>
      <c r="L44" s="84" t="e">
        <v>#N/A</v>
      </c>
      <c r="M44" s="84" t="e">
        <v>#N/A</v>
      </c>
      <c r="N44" s="84" t="e">
        <v>#N/A</v>
      </c>
      <c r="O44" s="84" t="e">
        <v>#N/A</v>
      </c>
      <c r="P44" s="84" t="e">
        <v>#N/A</v>
      </c>
      <c r="Q44" s="84" t="e">
        <v>#N/A</v>
      </c>
      <c r="R44" s="162" t="str">
        <f>IF(IFERROR(INDEX('CFBG New Line Form'!$G$9:$EQ$105,MATCH(B44,'CFBG New Line Form'!$B$9:$B$105,0),MATCH(VLOOKUP($R$11,MAPPING!$H$3:$J$131,3,0),'CFBG New Line Form'!$G$7:$EQ$7,0)),"")=0,"",IFERROR(INDEX('CFBG New Line Form'!$G$9:$EQ$105,MATCH(B44,'CFBG New Line Form'!$B$9:$B$105,0),MATCH(VLOOKUP($R$11,MAPPING!$H$3:$J$131,3,0),'CFBG New Line Form'!$G$7:$EQ$7,0)),""))</f>
        <v/>
      </c>
      <c r="S44" s="84" t="str">
        <f>IF(IFERROR(INDEX('CFBG New Line Form'!$G$9:$EQ$105,MATCH(B44,'CFBG New Line Form'!$B$9:$B$105,0),MATCH(VLOOKUP($S$11,MAPPING!$H$3:$J$131,3,0),'CFBG New Line Form'!$G$7:$EQ$7,0)),"")=0,"",IFERROR(INDEX('CFBG New Line Form'!$G$9:$EQ$105,MATCH(B44,'CFBG New Line Form'!$B$9:$B$105,0),MATCH(VLOOKUP($S$11,MAPPING!$H$3:$J$131,3,0),'CFBG New Line Form'!$G$7:$EQ$7,0)),""))</f>
        <v/>
      </c>
      <c r="T44" s="84" t="e">
        <v>#N/A</v>
      </c>
      <c r="U44" s="84" t="e">
        <v>#N/A</v>
      </c>
      <c r="V44" s="84" t="e">
        <v>#N/A</v>
      </c>
      <c r="W44" s="84" t="e">
        <v>#N/A</v>
      </c>
      <c r="X44" s="84" t="e">
        <v>#N/A</v>
      </c>
      <c r="Y44" s="84" t="e">
        <v>#N/A</v>
      </c>
      <c r="Z44" s="84" t="e">
        <v>#N/A</v>
      </c>
      <c r="AA44" s="84" t="e">
        <v>#N/A</v>
      </c>
      <c r="AB44" s="84" t="e">
        <v>#N/A</v>
      </c>
      <c r="AC44" s="84" t="e">
        <v>#N/A</v>
      </c>
      <c r="AD44" s="84" t="e">
        <v>#N/A</v>
      </c>
      <c r="AE44" s="160" t="str">
        <f>IF(IFERROR(INDEX('CFBG New Line Form'!$G$9:$EQ$105,MATCH(B44,'CFBG New Line Form'!$B$9:$B$105,0),MATCH(VLOOKUP($AE$11,MAPPING!$H$3:$J$131,3,0),'CFBG New Line Form'!$G$7:$EQ$7,0)),"")=0,"",IFERROR(INDEX('CFBG New Line Form'!$G$9:$EQ$105,MATCH(B44,'CFBG New Line Form'!$B$9:$B$105,0),MATCH(VLOOKUP($AE$11,MAPPING!$H$3:$J$131,3,0),'CFBG New Line Form'!$G$7:$EQ$7,0)),""))</f>
        <v/>
      </c>
      <c r="AF44" s="84" t="e">
        <v>#N/A</v>
      </c>
      <c r="AG44" s="84" t="e">
        <v>#N/A</v>
      </c>
      <c r="AH44" s="84" t="str">
        <f>IF(IFERROR(INDEX('CFBG New Line Form'!$G$9:$EQ$105,MATCH(B44,'CFBG New Line Form'!$B$9:$B$105,0),MATCH(VLOOKUP($AH$11,MAPPING!$H$3:$J$131,3,0),'CFBG New Line Form'!$G$7:$EQ$7,0)),"")=0,"",IFERROR(INDEX('CFBG New Line Form'!$G$9:$EQ$105,MATCH(B44,'CFBG New Line Form'!$B$9:$B$105,0),MATCH(VLOOKUP($AH$11,MAPPING!$H$3:$J$131,3,0),'CFBG New Line Form'!$G$7:$EQ$7,0)),""))</f>
        <v/>
      </c>
      <c r="AI44" s="84" t="str">
        <f>IF(IFERROR(INDEX('CFBG New Line Form'!$G$9:$EQ$105,MATCH(B44,'CFBG New Line Form'!$B$9:$B$105,0),MATCH(VLOOKUP($AI$11,MAPPING!$H$3:$J$131,3,0),'CFBG New Line Form'!$G$7:$EQ$7,0)),"")=0,"",IFERROR(INDEX('CFBG New Line Form'!$G$9:$EQ$105,MATCH(B44,'CFBG New Line Form'!$B$9:$B$105,0),MATCH(VLOOKUP($AI$11,MAPPING!$H$3:$J$131,3,0),'CFBG New Line Form'!$G$7:$EQ$7,0)),""))</f>
        <v/>
      </c>
      <c r="AJ44" s="84" t="str">
        <f>IF(IFERROR(INDEX('CFBG New Line Form'!$G$9:$EQ$105,MATCH(B44,'CFBG New Line Form'!$B$9:$B$105,0),MATCH(VLOOKUP($AJ$11,MAPPING!$H$3:$J$131,3,0),'CFBG New Line Form'!$G$7:$EQ$7,0)),"")=0,"",IFERROR(INDEX('CFBG New Line Form'!$G$9:$EQ$105,MATCH(B44,'CFBG New Line Form'!$B$9:$B$105,0),MATCH(VLOOKUP($AJ$11,MAPPING!$H$3:$J$131,3,0),'CFBG New Line Form'!$G$7:$EQ$7,0)),""))</f>
        <v/>
      </c>
      <c r="AK44" s="84" t="str">
        <f>IF(IFERROR(INDEX('CFBG New Line Form'!$G$9:$EQ$105,MATCH(B44,'CFBG New Line Form'!$B$9:$B$105,0),MATCH(VLOOKUP($AK$11,MAPPING!$H$3:$J$131,3,0),'CFBG New Line Form'!$G$7:$EQ$7,0)),"")=0,"",IFERROR(INDEX('CFBG New Line Form'!$G$9:$EQ$105,MATCH(B44,'CFBG New Line Form'!$B$9:$B$105,0),MATCH(VLOOKUP($AK$11,MAPPING!$H$3:$J$131,3,0),'CFBG New Line Form'!$G$7:$EQ$7,0)),""))</f>
        <v/>
      </c>
      <c r="AL44" s="84" t="str">
        <f>IF(IFERROR(INDEX('CFBG New Line Form'!$G$9:$EQ$105,MATCH(B44,'CFBG New Line Form'!$B$9:$B$105,0),MATCH(VLOOKUP($AL$11,MAPPING!$H$3:$J$131,3,0),'CFBG New Line Form'!$G$7:$EQ$7,0)),"")=0,"",IFERROR(INDEX('CFBG New Line Form'!$G$9:$EQ$105,MATCH(B44,'CFBG New Line Form'!$B$9:$B$105,0),MATCH(VLOOKUP($AL$11,MAPPING!$H$3:$J$131,3,0),'CFBG New Line Form'!$G$7:$EQ$7,0)),""))</f>
        <v/>
      </c>
      <c r="AM44" s="84" t="str">
        <f>IF(IFERROR(INDEX('CFBG New Line Form'!$G$9:$EQ$105,MATCH(B44,'CFBG New Line Form'!$B$9:$B$105,0),MATCH(VLOOKUP($AM$11,MAPPING!$H$3:$J$131,3,0),'CFBG New Line Form'!$G$7:$EQ$7,0)),"")=0,"",IFERROR(INDEX('CFBG New Line Form'!$G$9:$EQ$105,MATCH(B44,'CFBG New Line Form'!$B$9:$B$105,0),MATCH(VLOOKUP($AM$11,MAPPING!$H$3:$J$131,3,0),'CFBG New Line Form'!$G$7:$EQ$7,0)),""))</f>
        <v/>
      </c>
      <c r="AN44" s="84" t="str">
        <f>IF(IFERROR(INDEX('CFBG New Line Form'!$G$9:$EQ$105,MATCH(B44,'CFBG New Line Form'!$B$9:$B$105,0),MATCH(VLOOKUP($AN$11,MAPPING!$H$3:$J$131,3,0),'CFBG New Line Form'!$G$7:$EQ$7,0)),"")=0,"",IFERROR(INDEX('CFBG New Line Form'!$G$9:$EQ$105,MATCH(B44,'CFBG New Line Form'!$B$9:$B$105,0),MATCH(VLOOKUP($AN$11,MAPPING!$H$3:$J$131,3,0),'CFBG New Line Form'!$G$7:$EQ$7,0)),""))</f>
        <v/>
      </c>
      <c r="AO44" s="84" t="str">
        <f>IF(IFERROR(INDEX('CFBG New Line Form'!$G$9:$EQ$105,MATCH(B44,'CFBG New Line Form'!$B$9:$B$105,0),MATCH(VLOOKUP($AO$11,MAPPING!$H$3:$J$131,3,0),'CFBG New Line Form'!$G$7:$EQ$7,0)),"")=0,"",IFERROR(INDEX('CFBG New Line Form'!$G$9:$EQ$105,MATCH(B44,'CFBG New Line Form'!$B$9:$B$105,0),MATCH(VLOOKUP($AO$11,MAPPING!$H$3:$J$131,3,0),'CFBG New Line Form'!$G$7:$EQ$7,0)),""))</f>
        <v/>
      </c>
      <c r="AP44" s="84" t="str">
        <f>IF(IFERROR(INDEX('CFBG New Line Form'!$G$9:$EQ$105,MATCH(B44,'CFBG New Line Form'!$B$9:$B$105,0),MATCH(VLOOKUP($AP$11,MAPPING!$H$3:$J$131,3,0),'CFBG New Line Form'!$G$7:$EQ$7,0)),"")=0,"",IFERROR(INDEX('CFBG New Line Form'!$G$9:$EQ$105,MATCH(B44,'CFBG New Line Form'!$B$9:$B$105,0),MATCH(VLOOKUP($AP$11,MAPPING!$H$3:$J$131,3,0),'CFBG New Line Form'!$G$7:$EQ$7,0)),""))</f>
        <v/>
      </c>
      <c r="AQ44" s="84" t="str">
        <f>IF(IFERROR(INDEX('CFBG New Line Form'!$G$9:$EQ$105,MATCH(B44,'CFBG New Line Form'!$B$9:$B$105,0),MATCH(VLOOKUP($AQ$11,MAPPING!$H$3:$J$131,3,0),'CFBG New Line Form'!$G$7:$EQ$7,0)),"")=0,"",IFERROR(INDEX('CFBG New Line Form'!$G$9:$EQ$105,MATCH(B44,'CFBG New Line Form'!$B$9:$B$105,0),MATCH(VLOOKUP($AQ$11,MAPPING!$H$3:$J$131,3,0),'CFBG New Line Form'!$G$7:$EQ$7,0)),""))</f>
        <v/>
      </c>
      <c r="AR44" s="84" t="str">
        <f>IF(IFERROR(INDEX('CFBG New Line Form'!$G$9:$EQ$105,MATCH(B44,'CFBG New Line Form'!$B$9:$B$105,0),MATCH(VLOOKUP($AR$11,MAPPING!$H$3:$J$131,3,0),'CFBG New Line Form'!$G$7:$EQ$7,0)),"")=0,"",IFERROR(INDEX('CFBG New Line Form'!$G$9:$EQ$105,MATCH(B44,'CFBG New Line Form'!$B$9:$B$105,0),MATCH(VLOOKUP($AR$11,MAPPING!$H$3:$J$131,3,0),'CFBG New Line Form'!$G$7:$EQ$7,0)),""))</f>
        <v/>
      </c>
      <c r="AS44" s="84" t="str">
        <f>IF(IFERROR(INDEX('CFBG New Line Form'!$G$9:$EQ$105,MATCH(B44,'CFBG New Line Form'!$B$9:$B$105,0),MATCH(VLOOKUP($AS$11,MAPPING!$H$3:$J$131,3,0),'CFBG New Line Form'!$G$7:$EQ$7,0)),"")=0,"",IFERROR(INDEX('CFBG New Line Form'!$G$9:$EQ$105,MATCH(B44,'CFBG New Line Form'!$B$9:$B$105,0),MATCH(VLOOKUP($AS$11,MAPPING!$H$3:$J$131,3,0),'CFBG New Line Form'!$G$7:$EQ$7,0)),""))</f>
        <v/>
      </c>
      <c r="AT44" s="84" t="str">
        <f>IF(IFERROR(INDEX('CFBG New Line Form'!$G$9:$EQ$105,MATCH(B44,'CFBG New Line Form'!$B$9:$B$105,0),MATCH(VLOOKUP($AT$11,MAPPING!$H$3:$J$131,3,0),'CFBG New Line Form'!$G$7:$EQ$7,0)),"")=0,"",IFERROR(INDEX('CFBG New Line Form'!$G$9:$EQ$105,MATCH(B44,'CFBG New Line Form'!$B$9:$B$105,0),MATCH(VLOOKUP($AT$11,MAPPING!$H$3:$J$131,3,0),'CFBG New Line Form'!$G$7:$EQ$7,0)),""))</f>
        <v/>
      </c>
      <c r="AU44" s="84" t="str">
        <f>IF(IFERROR(INDEX('CFBG New Line Form'!$G$9:$EQ$105,MATCH(B44,'CFBG New Line Form'!$B$9:$B$105,0),MATCH(VLOOKUP($AU$11,MAPPING!$H$3:$J$131,3,0),'CFBG New Line Form'!$G$7:$EQ$7,0)),"")=0,"",IFERROR(INDEX('CFBG New Line Form'!$G$9:$EQ$105,MATCH(B44,'CFBG New Line Form'!$B$9:$B$105,0),MATCH(VLOOKUP($AU$11,MAPPING!$H$3:$J$131,3,0),'CFBG New Line Form'!$G$7:$EQ$7,0)),""))</f>
        <v/>
      </c>
      <c r="AV44" s="84" t="str">
        <f>IF(IFERROR(INDEX('CFBG New Line Form'!$G$9:$EQ$105,MATCH(B44,'CFBG New Line Form'!$B$9:$B$105,0),MATCH(VLOOKUP($AV$11,MAPPING!$H$3:$J$131,3,0),'CFBG New Line Form'!$G$7:$EQ$7,0)),"")=0,"",IFERROR(INDEX('CFBG New Line Form'!$G$9:$EQ$105,MATCH(B44,'CFBG New Line Form'!$B$9:$B$105,0),MATCH(VLOOKUP($AV$11,MAPPING!$H$3:$J$131,3,0),'CFBG New Line Form'!$G$7:$EQ$7,0)),""))</f>
        <v/>
      </c>
      <c r="AW44" s="84" t="str">
        <f>IF(IFERROR(INDEX('CFBG New Line Form'!$G$9:$EQ$105,MATCH(B44,'CFBG New Line Form'!$B$9:$B$105,0),MATCH(VLOOKUP($AW$11,MAPPING!$H$3:$J$131,3,0),'CFBG New Line Form'!$G$7:$EQ$7,0)),"")=0,"",IFERROR(INDEX('CFBG New Line Form'!$G$9:$EQ$105,MATCH(B44,'CFBG New Line Form'!$B$9:$B$105,0),MATCH(VLOOKUP($AW$11,MAPPING!$H$3:$J$131,3,0),'CFBG New Line Form'!$G$7:$EQ$7,0)),""))</f>
        <v/>
      </c>
      <c r="AX44" s="84" t="str">
        <f>IF(IFERROR(INDEX('CFBG New Line Form'!$G$9:$EQ$105,MATCH(B44,'CFBG New Line Form'!$B$9:$B$105,0),MATCH(VLOOKUP($AX$11,MAPPING!$H$3:$J$131,3,0),'CFBG New Line Form'!$G$7:$EQ$7,0)),"")=0,"",IFERROR(INDEX('CFBG New Line Form'!$G$9:$EQ$105,MATCH(B44,'CFBG New Line Form'!$B$9:$B$105,0),MATCH(VLOOKUP($AX$11,MAPPING!$H$3:$J$131,3,0),'CFBG New Line Form'!$G$7:$EQ$7,0)),""))</f>
        <v/>
      </c>
      <c r="AY44" s="84" t="str">
        <f>IF(IFERROR(INDEX('CFBG New Line Form'!$G$9:$EQ$105,MATCH(B44,'CFBG New Line Form'!$B$9:$B$105,0),MATCH(VLOOKUP($AY$11,MAPPING!$H$3:$J$131,3,0),'CFBG New Line Form'!$G$7:$EQ$7,0)),"")=0,"",IFERROR(INDEX('CFBG New Line Form'!$G$9:$EQ$105,MATCH(B44,'CFBG New Line Form'!$B$9:$B$105,0),MATCH(VLOOKUP($AY$11,MAPPING!$H$3:$J$131,3,0),'CFBG New Line Form'!$G$7:$EQ$7,0)),""))</f>
        <v/>
      </c>
      <c r="AZ44" s="84" t="str">
        <f>IF(IFERROR(INDEX('CFBG New Line Form'!$G$9:$EQ$105,MATCH(B44,'CFBG New Line Form'!$B$9:$B$105,0),MATCH(VLOOKUP($AZ$11,MAPPING!$H$3:$J$131,3,0),'CFBG New Line Form'!$G$7:$EQ$7,0)),"")=0,"",IFERROR(INDEX('CFBG New Line Form'!$G$9:$EQ$105,MATCH(B44,'CFBG New Line Form'!$B$9:$B$105,0),MATCH(VLOOKUP($AZ$11,MAPPING!$H$3:$J$131,3,0),'CFBG New Line Form'!$G$7:$EQ$7,0)),""))</f>
        <v/>
      </c>
      <c r="BA44" s="84" t="str">
        <f>IF(IFERROR(INDEX('CFBG New Line Form'!$G$9:$EQ$105,MATCH(B44,'CFBG New Line Form'!$B$9:$B$105,0),MATCH(VLOOKUP($BA$11,MAPPING!$H$3:$J$131,3,0),'CFBG New Line Form'!$G$7:$EQ$7,0)),"")=0,"",IFERROR(INDEX('CFBG New Line Form'!$G$9:$EQ$105,MATCH(B44,'CFBG New Line Form'!$B$9:$B$105,0),MATCH(VLOOKUP($BA$11,MAPPING!$H$3:$J$131,3,0),'CFBG New Line Form'!$G$7:$EQ$7,0)),""))</f>
        <v/>
      </c>
      <c r="BB44" s="84" t="str">
        <f>IF(IFERROR(INDEX('CFBG New Line Form'!$G$9:$EQ$105,MATCH(B44,'CFBG New Line Form'!$B$9:$B$105,0),MATCH(VLOOKUP($BB$11,MAPPING!$H$3:$J$131,3,0),'CFBG New Line Form'!$G$7:$EQ$7,0)),"")=0,"",IFERROR(INDEX('CFBG New Line Form'!$G$9:$EQ$105,MATCH(B44,'CFBG New Line Form'!$B$9:$B$105,0),MATCH(VLOOKUP($BB$11,MAPPING!$H$3:$J$131,3,0),'CFBG New Line Form'!$G$7:$EQ$7,0)),""))</f>
        <v/>
      </c>
      <c r="BC44" s="84" t="str">
        <f>IF(IFERROR(INDEX('CFBG New Line Form'!$G$9:$EQ$105,MATCH(B44,'CFBG New Line Form'!$B$9:$B$105,0),MATCH(VLOOKUP($BC$11,MAPPING!$H$3:$J$131,3,0),'CFBG New Line Form'!$G$7:$EQ$7,0)),"")=0,"",IFERROR(INDEX('CFBG New Line Form'!$G$9:$EQ$105,MATCH(B44,'CFBG New Line Form'!$B$9:$B$105,0),MATCH(VLOOKUP($BC$11,MAPPING!$H$3:$J$131,3,0),'CFBG New Line Form'!$G$7:$EQ$7,0)),""))</f>
        <v/>
      </c>
      <c r="BD44" s="84" t="str">
        <f>IF(IFERROR(INDEX('CFBG New Line Form'!$G$9:$EQ$105,MATCH(B44,'CFBG New Line Form'!$B$9:$B$105,0),MATCH(VLOOKUP($BD$11,MAPPING!$H$3:$J$131,3,0),'CFBG New Line Form'!$G$7:$EQ$7,0)),"")=0,"",IFERROR(INDEX('CFBG New Line Form'!$G$9:$EQ$105,MATCH(B44,'CFBG New Line Form'!$B$9:$B$105,0),MATCH(VLOOKUP($BD$11,MAPPING!$H$3:$J$131,3,0),'CFBG New Line Form'!$G$7:$EQ$7,0)),""))</f>
        <v/>
      </c>
      <c r="BE44" s="84" t="str">
        <f>IF(IFERROR(INDEX('CFBG New Line Form'!$G$9:$EQ$105,MATCH(B44,'CFBG New Line Form'!$B$9:$B$105,0),MATCH(VLOOKUP($BE$11,MAPPING!$H$3:$J$131,3,0),'CFBG New Line Form'!$G$7:$EQ$7,0)),"")=0,"",IFERROR(INDEX('CFBG New Line Form'!$G$9:$EQ$105,MATCH(B44,'CFBG New Line Form'!$B$9:$B$105,0),MATCH(VLOOKUP($BE$11,MAPPING!$H$3:$J$131,3,0),'CFBG New Line Form'!$G$7:$EQ$7,0)),""))</f>
        <v/>
      </c>
      <c r="BF44" s="84" t="str">
        <f>IF(IFERROR(INDEX('CFBG New Line Form'!$G$9:$EQ$105,MATCH(B44,'CFBG New Line Form'!$B$9:$B$105,0),MATCH(VLOOKUP($BE$11,MAPPING!$H$3:$J$131,3,0),'CFBG New Line Form'!$G$7:$EQ$7,0)),"")=0,"",IFERROR(INDEX('CFBG New Line Form'!$G$9:$EQ$105,MATCH(B44,'CFBG New Line Form'!$B$9:$B$105,0),MATCH(VLOOKUP($BE$11,MAPPING!$H$3:$J$131,3,0),'CFBG New Line Form'!$G$7:$EQ$7,0)),""))</f>
        <v/>
      </c>
      <c r="BG44" s="84" t="str">
        <f>IF(IFERROR(INDEX('CFBG New Line Form'!$G$9:$EQ$105,MATCH(B44,'CFBG New Line Form'!$B$9:$B$105,0),MATCH(VLOOKUP($BG$11,MAPPING!$H$3:$J$131,3,0),'CFBG New Line Form'!$G$7:$EQ$7,0)),"")=0,"",IFERROR(INDEX('CFBG New Line Form'!$G$9:$EQ$105,MATCH(B44,'CFBG New Line Form'!$B$9:$B$105,0),MATCH(VLOOKUP($BG$11,MAPPING!$H$3:$J$131,3,0),'CFBG New Line Form'!$G$7:$EQ$7,0)),""))</f>
        <v/>
      </c>
      <c r="BH44" s="84" t="str">
        <f>IF(IFERROR(INDEX('CFBG New Line Form'!$G$9:$EQ$105,MATCH(B44,'CFBG New Line Form'!$B$9:$B$105,0),MATCH(VLOOKUP($BH$11,MAPPING!$H$3:$J$131,3,0),'CFBG New Line Form'!$G$7:$EQ$7,0)),"")=0,"",IFERROR(INDEX('CFBG New Line Form'!$G$9:$EQ$105,MATCH(B44,'CFBG New Line Form'!$B$9:$B$105,0),MATCH(VLOOKUP($BH$11,MAPPING!$H$3:$J$131,3,0),'CFBG New Line Form'!$G$7:$EQ$7,0)),""))</f>
        <v/>
      </c>
      <c r="BI44" s="84" t="str">
        <f>IF(IFERROR(INDEX('CFBG New Line Form'!$G$9:$EQ$105,MATCH(B44,'CFBG New Line Form'!$B$9:$B$105,0),MATCH(VLOOKUP($BI$11,MAPPING!$H$3:$J$131,3,0),'CFBG New Line Form'!$G$7:$EQ$7,0)),"")=0,"",IFERROR(INDEX('CFBG New Line Form'!$G$9:$EQ$105,MATCH(B44,'CFBG New Line Form'!$B$9:$B$105,0),MATCH(VLOOKUP($BI$11,MAPPING!$H$3:$J$131,3,0),'CFBG New Line Form'!$G$7:$EQ$7,0)),""))</f>
        <v/>
      </c>
      <c r="BJ44" s="84" t="str">
        <f>IF(IFERROR(INDEX('CFBG New Line Form'!$G$9:$EQ$105,MATCH(B44,'CFBG New Line Form'!$B$9:$B$105,0),MATCH(VLOOKUP($BJ$11,MAPPING!$H$3:$J$131,3,0),'CFBG New Line Form'!$G$7:$EQ$7,0)),"")=0,"",IFERROR(INDEX('CFBG New Line Form'!$G$9:$EQ$105,MATCH(B44,'CFBG New Line Form'!$B$9:$B$105,0),MATCH(VLOOKUP($BJ$11,MAPPING!$H$3:$J$131,3,0),'CFBG New Line Form'!$G$7:$EQ$7,0)),""))</f>
        <v/>
      </c>
      <c r="BK44" s="84" t="str">
        <f>IF(IFERROR(INDEX('CFBG New Line Form'!$G$9:$EQ$105,MATCH(B44,'CFBG New Line Form'!$B$9:$B$105,0),MATCH(VLOOKUP($BK$11,MAPPING!$H$3:$J$131,3,0),'CFBG New Line Form'!$G$7:$EQ$7,0)),"")=0,"",IFERROR(INDEX('CFBG New Line Form'!$G$9:$EQ$105,MATCH(B44,'CFBG New Line Form'!$B$9:$B$105,0),MATCH(VLOOKUP($BK$11,MAPPING!$H$3:$J$131,3,0),'CFBG New Line Form'!$G$7:$EQ$7,0)),""))</f>
        <v/>
      </c>
      <c r="BL44" s="84" t="str">
        <f>IF(IFERROR(INDEX('CFBG New Line Form'!$G$9:$EQ$105,MATCH(B44,'CFBG New Line Form'!$B$9:$B$105,0),MATCH(VLOOKUP($BL$11,MAPPING!$H$3:$J$131,3,0),'CFBG New Line Form'!$G$7:$EQ$7,0)),"")=0,"",IFERROR(INDEX('CFBG New Line Form'!$G$9:$EQ$105,MATCH(B44,'CFBG New Line Form'!$B$9:$B$105,0),MATCH(VLOOKUP($BL$11,MAPPING!$H$3:$J$131,3,0),'CFBG New Line Form'!$G$7:$EQ$7,0)),""))</f>
        <v/>
      </c>
      <c r="BM44" s="84" t="str">
        <f>IF(IFERROR(INDEX('CFBG New Line Form'!$G$9:$EQ$105,MATCH(B44,'CFBG New Line Form'!$B$9:$B$105,0),MATCH(VLOOKUP($BM$11,MAPPING!$H$3:$J$131,3,0),'CFBG New Line Form'!$G$7:$EQ$7,0)),"")=0,"",IFERROR(INDEX('CFBG New Line Form'!$G$9:$EQ$105,MATCH(B44,'CFBG New Line Form'!$B$9:$B$105,0),MATCH(VLOOKUP($BM$11,MAPPING!$H$3:$J$131,3,0),'CFBG New Line Form'!$G$7:$EQ$7,0)),""))</f>
        <v/>
      </c>
      <c r="BN44" s="84" t="str">
        <f>IF(IFERROR(INDEX('CFBG New Line Form'!$G$9:$EQ$105,MATCH(B44,'CFBG New Line Form'!$B$9:$B$105,0),MATCH(VLOOKUP($BN$11,MAPPING!$H$3:$J$131,3,0),'CFBG New Line Form'!$G$7:$EQ$7,0)),"")=0,"",IFERROR(INDEX('CFBG New Line Form'!$G$9:$EQ$105,MATCH(B44,'CFBG New Line Form'!$B$9:$B$105,0),MATCH(VLOOKUP($BN$11,MAPPING!$H$3:$J$131,3,0),'CFBG New Line Form'!$G$7:$EQ$7,0)),""))</f>
        <v/>
      </c>
      <c r="BO44" s="84" t="str">
        <f>IF(IFERROR(INDEX('CFBG New Line Form'!$G$9:$EQ$105,MATCH(B44,'CFBG New Line Form'!$B$9:$B$105,0),MATCH(VLOOKUP($BO$11,MAPPING!$H$3:$J$131,3,0),'CFBG New Line Form'!$G$7:$EQ$7,0)),"")=0,"",IFERROR(INDEX('CFBG New Line Form'!$G$9:$EQ$105,MATCH(B44,'CFBG New Line Form'!$B$9:$B$105,0),MATCH(VLOOKUP($BO$11,MAPPING!$H$3:$J$131,3,0),'CFBG New Line Form'!$G$7:$EQ$7,0)),""))</f>
        <v/>
      </c>
      <c r="BP44" s="84" t="str">
        <f>IF(IFERROR(INDEX('CFBG New Line Form'!$G$9:$EQ$105,MATCH(B44,'CFBG New Line Form'!$B$9:$B$105,0),MATCH(VLOOKUP($BP$11,MAPPING!$H$3:$J$131,3,0),'CFBG New Line Form'!$G$7:$EQ$7,0)),"")=0,"",IFERROR(INDEX('CFBG New Line Form'!$G$9:$EQ$105,MATCH(B44,'CFBG New Line Form'!$B$9:$B$105,0),MATCH(VLOOKUP($BP$11,MAPPING!$H$3:$J$131,3,0),'CFBG New Line Form'!$G$7:$EQ$7,0)),""))</f>
        <v/>
      </c>
      <c r="BQ44" s="84" t="str">
        <f>IF(IFERROR(INDEX('CFBG New Line Form'!$G$9:$EQ$105,MATCH(B44,'CFBG New Line Form'!$B$9:$B$105,0),MATCH(VLOOKUP($BQ$11,MAPPING!$H$3:$J$131,3,0),'CFBG New Line Form'!$G$7:$EQ$7,0)),"")=0,"",IFERROR(INDEX('CFBG New Line Form'!$G$9:$EQ$105,MATCH(B44,'CFBG New Line Form'!$B$9:$B$105,0),MATCH(VLOOKUP($BQ$11,MAPPING!$H$3:$J$131,3,0),'CFBG New Line Form'!$G$7:$EQ$7,0)),""))</f>
        <v/>
      </c>
      <c r="BR44" s="84" t="str">
        <f>IF(IFERROR(INDEX('CFBG New Line Form'!$G$9:$EQ$105,MATCH(B44,'CFBG New Line Form'!$B$9:$B$105,0),MATCH(VLOOKUP($BR$11,MAPPING!$H$3:$J$131,3,0),'CFBG New Line Form'!$G$7:$EQ$7,0)),"")=0,"",IFERROR(INDEX('CFBG New Line Form'!$G$9:$EQ$105,MATCH(B44,'CFBG New Line Form'!$B$9:$B$105,0),MATCH(VLOOKUP($BR$11,MAPPING!$H$3:$J$131,3,0),'CFBG New Line Form'!$G$7:$EQ$7,0)),""))</f>
        <v/>
      </c>
      <c r="BS44" s="84" t="str">
        <f>IF(IFERROR(INDEX('CFBG New Line Form'!$G$9:$EQ$105,MATCH(B44,'CFBG New Line Form'!$B$9:$B$105,0),MATCH(VLOOKUP($BS$11,MAPPING!$H$3:$J$131,3,0),'CFBG New Line Form'!$G$7:$EQ$7,0)),"")=0,"",IFERROR(INDEX('CFBG New Line Form'!$G$9:$EQ$105,MATCH(B44,'CFBG New Line Form'!$B$9:$B$105,0),MATCH(VLOOKUP($BS$11,MAPPING!$H$3:$J$131,3,0),'CFBG New Line Form'!$G$7:$EQ$7,0)),""))</f>
        <v/>
      </c>
      <c r="BT44" s="84" t="str">
        <f>IF(IFERROR(INDEX('CFBG New Line Form'!$G$9:$EQ$105,MATCH(B44,'CFBG New Line Form'!$B$9:$B$105,0),MATCH(VLOOKUP($BT$11,MAPPING!$H$3:$J$131,3,0),'CFBG New Line Form'!$G$7:$EQ$7,0)),"")=0,"",IFERROR(INDEX('CFBG New Line Form'!$G$9:$EQ$105,MATCH(B44,'CFBG New Line Form'!$B$9:$B$105,0),MATCH(VLOOKUP($BT$11,MAPPING!$H$3:$J$131,3,0),'CFBG New Line Form'!$G$7:$EQ$7,0)),""))</f>
        <v/>
      </c>
      <c r="BU44" s="84" t="str">
        <f>IF(IFERROR(INDEX('CFBG New Line Form'!$G$9:$EQ$105,MATCH(B44,'CFBG New Line Form'!$B$9:$B$105,0),MATCH(VLOOKUP($BU$11,MAPPING!$H$3:$J$131,3,0),'CFBG New Line Form'!$G$7:$EQ$7,0)),"")=0,"",IFERROR(INDEX('CFBG New Line Form'!$G$9:$EQ$105,MATCH(B44,'CFBG New Line Form'!$B$9:$B$105,0),MATCH(VLOOKUP($BU$11,MAPPING!$H$3:$J$131,3,0),'CFBG New Line Form'!$G$7:$EQ$7,0)),""))</f>
        <v/>
      </c>
      <c r="BV44" s="84" t="str">
        <f>IF(IFERROR(INDEX('CFBG New Line Form'!$G$9:$EQ$105,MATCH(B44,'CFBG New Line Form'!$B$9:$B$105,0),MATCH(VLOOKUP($BV$11,MAPPING!$H$3:$J$131,3,0),'CFBG New Line Form'!$G$7:$EQ$7,0)),"")=0,"",IFERROR(INDEX('CFBG New Line Form'!$G$9:$EQ$105,MATCH(B44,'CFBG New Line Form'!$B$9:$B$105,0),MATCH(VLOOKUP($BV$11,MAPPING!$H$3:$J$131,3,0),'CFBG New Line Form'!$G$7:$EQ$7,0)),""))</f>
        <v/>
      </c>
      <c r="BW44" s="84" t="str">
        <f>IF(IFERROR(INDEX('CFBG New Line Form'!$G$9:$EQ$105,MATCH(B44,'CFBG New Line Form'!$B$9:$B$105,0),MATCH(VLOOKUP($BW$11,MAPPING!$H$3:$J$131,3,0),'CFBG New Line Form'!$G$7:$EQ$7,0)),"")=0,"",IFERROR(INDEX('CFBG New Line Form'!$G$9:$EQ$105,MATCH(B44,'CFBG New Line Form'!$B$9:$B$105,0),MATCH(VLOOKUP($BW$11,MAPPING!$H$3:$J$131,3,0),'CFBG New Line Form'!$G$7:$EQ$7,0)),""))</f>
        <v/>
      </c>
      <c r="BX44" s="84" t="str">
        <f>IF(IFERROR(INDEX('CFBG New Line Form'!$G$9:$EQ$105,MATCH(B44,'CFBG New Line Form'!$B$9:$B$105,0),MATCH(VLOOKUP($BX$11,MAPPING!$H$3:$J$131,3,0),'CFBG New Line Form'!$G$7:$EQ$7,0)),"")=0,"",IFERROR(INDEX('CFBG New Line Form'!$G$9:$EQ$105,MATCH(B44,'CFBG New Line Form'!$B$9:$B$105,0),MATCH(VLOOKUP($BX$11,MAPPING!$H$3:$J$131,3,0),'CFBG New Line Form'!$G$7:$EQ$7,0)),""))</f>
        <v/>
      </c>
      <c r="BY44" s="84" t="str">
        <f>IF(IFERROR(INDEX('CFBG New Line Form'!$G$9:$EQ$105,MATCH(B44,'CFBG New Line Form'!$B$9:$B$105,0),MATCH(VLOOKUP($BY$11,MAPPING!$H$3:$J$131,3,0),'CFBG New Line Form'!$G$7:$EQ$7,0)),"")=0,"",IFERROR(INDEX('CFBG New Line Form'!$G$9:$EQ$105,MATCH(B44,'CFBG New Line Form'!$B$9:$B$105,0),MATCH(VLOOKUP($BY$11,MAPPING!$H$3:$J$131,3,0),'CFBG New Line Form'!$G$7:$EQ$7,0)),""))</f>
        <v/>
      </c>
      <c r="BZ44" s="84" t="str">
        <f>IF(IFERROR(INDEX('CFBG New Line Form'!$G$9:$EQ$105,MATCH(B44,'CFBG New Line Form'!$B$9:$B$105,0),MATCH(VLOOKUP($BZ$11,MAPPING!$H$3:$J$131,3,0),'CFBG New Line Form'!$G$7:$EQ$7,0)),"")=0,"",IFERROR(INDEX('CFBG New Line Form'!$G$9:$EQ$105,MATCH(B44,'CFBG New Line Form'!$B$9:$B$105,0),MATCH(VLOOKUP($BZ$11,MAPPING!$H$3:$J$131,3,0),'CFBG New Line Form'!$G$7:$EQ$7,0)),""))</f>
        <v/>
      </c>
      <c r="CA44" s="84" t="str">
        <f>IF(IFERROR(INDEX('CFBG New Line Form'!$G$9:$EQ$105,MATCH(B44,'CFBG New Line Form'!$B$9:$B$105,0),MATCH(VLOOKUP($CA$11,MAPPING!$H$3:$J$131,3,0),'CFBG New Line Form'!$G$7:$EQ$7,0)),"")=0,"",IFERROR(INDEX('CFBG New Line Form'!$G$9:$EQ$105,MATCH(B44,'CFBG New Line Form'!$B$9:$B$105,0),MATCH(VLOOKUP($CA$11,MAPPING!$H$3:$J$131,3,0),'CFBG New Line Form'!$G$7:$EQ$7,0)),""))</f>
        <v/>
      </c>
      <c r="CB44" s="84" t="str">
        <f>IF(IFERROR(INDEX('CFBG New Line Form'!$G$9:$EQ$105,MATCH(B44,'CFBG New Line Form'!$B$9:$B$105,0),MATCH(VLOOKUP($CB$11,MAPPING!$H$3:$J$131,3,0),'CFBG New Line Form'!$G$7:$EQ$7,0)),"")=0,"",IFERROR(INDEX('CFBG New Line Form'!$G$9:$EQ$105,MATCH(B44,'CFBG New Line Form'!$B$9:$B$105,0),MATCH(VLOOKUP($CB$11,MAPPING!$H$3:$J$131,3,0),'CFBG New Line Form'!$G$7:$EQ$7,0)),""))</f>
        <v/>
      </c>
      <c r="CC44" s="84" t="str">
        <f>IF(IFERROR(INDEX('CFBG New Line Form'!$G$9:$EQ$105,MATCH(B44,'CFBG New Line Form'!$B$9:$B$105,0),MATCH(VLOOKUP($CC$11,MAPPING!$H$3:$J$131,3,0),'CFBG New Line Form'!$G$7:$EQ$7,0)),"")=0,"",IFERROR(INDEX('CFBG New Line Form'!$G$9:$EQ$105,MATCH(B44,'CFBG New Line Form'!$B$9:$B$105,0),MATCH(VLOOKUP($CC$11,MAPPING!$H$3:$J$131,3,0),'CFBG New Line Form'!$G$7:$EQ$7,0)),""))</f>
        <v/>
      </c>
      <c r="CD44" s="84" t="str">
        <f>IF(IFERROR(INDEX('CFBG New Line Form'!$G$9:$EQ$105,MATCH(B44,'CFBG New Line Form'!$B$9:$B$105,0),MATCH(VLOOKUP($CD$11,MAPPING!$H$3:$J$131,3,0),'CFBG New Line Form'!$G$7:$EQ$7,0)),"")=0,"",IFERROR(INDEX('CFBG New Line Form'!$G$9:$EQ$105,MATCH(B44,'CFBG New Line Form'!$B$9:$B$105,0),MATCH(VLOOKUP($CD$11,MAPPING!$H$3:$J$131,3,0),'CFBG New Line Form'!$G$7:$EQ$7,0)),""))</f>
        <v/>
      </c>
      <c r="CE44" s="84" t="str">
        <f>IF(IFERROR(INDEX('CFBG New Line Form'!$G$9:$EQ$105,MATCH(B44,'CFBG New Line Form'!$B$9:$B$105,0),MATCH(VLOOKUP($CE$11,MAPPING!$H$3:$J$131,3,0),'CFBG New Line Form'!$G$7:$EQ$7,0)),"")=0,"",IFERROR(INDEX('CFBG New Line Form'!$G$9:$EQ$105,MATCH(B44,'CFBG New Line Form'!$B$9:$B$105,0),MATCH(VLOOKUP($CE$11,MAPPING!$H$3:$J$131,3,0),'CFBG New Line Form'!$G$7:$EQ$7,0)),""))</f>
        <v/>
      </c>
      <c r="CF44" s="84" t="str">
        <f>IF(IFERROR(INDEX('CFBG New Line Form'!$G$9:$EQ$105,MATCH(B44,'CFBG New Line Form'!$B$9:$B$105,0),MATCH(VLOOKUP($CF$11,MAPPING!$H$3:$J$131,3,0),'CFBG New Line Form'!$G$7:$EQ$7,0)),"")=0,"",IFERROR(INDEX('CFBG New Line Form'!$G$9:$EQ$105,MATCH(B44,'CFBG New Line Form'!$B$9:$B$105,0),MATCH(VLOOKUP($CF$11,MAPPING!$H$3:$J$131,3,0),'CFBG New Line Form'!$G$7:$EQ$7,0)),""))</f>
        <v/>
      </c>
      <c r="CG44" s="84" t="str">
        <f>IF(IFERROR(INDEX('CFBG New Line Form'!$G$9:$EQ$105,MATCH(B44,'CFBG New Line Form'!$B$9:$B$105,0),MATCH(VLOOKUP($CG$11,MAPPING!$H$3:$J$131,3,0),'CFBG New Line Form'!$G$7:$EQ$7,0)),"")=0,"",IFERROR(INDEX('CFBG New Line Form'!$G$9:$EQ$105,MATCH(B44,'CFBG New Line Form'!$B$9:$B$105,0),MATCH(VLOOKUP($CG$11,MAPPING!$H$3:$J$131,3,0),'CFBG New Line Form'!$G$7:$EQ$7,0)),""))</f>
        <v/>
      </c>
      <c r="CH44" s="84" t="str">
        <f>IF(IFERROR(INDEX('CFBG New Line Form'!$G$9:$EQ$105,MATCH(B44,'CFBG New Line Form'!$B$9:$B$105,0),MATCH(VLOOKUP($CH$11,MAPPING!$H$3:$J$131,3,0),'CFBG New Line Form'!$G$7:$EQ$7,0)),"")=0,"",IFERROR(INDEX('CFBG New Line Form'!$G$9:$EQ$105,MATCH(B44,'CFBG New Line Form'!$B$9:$B$105,0),MATCH(VLOOKUP($CH$11,MAPPING!$H$3:$J$131,3,0),'CFBG New Line Form'!$G$7:$EQ$7,0)),""))</f>
        <v/>
      </c>
      <c r="CI44" s="84" t="str">
        <f>IF(IFERROR(INDEX('CFBG New Line Form'!$G$9:$EQ$105,MATCH(B44,'CFBG New Line Form'!$B$9:$B$105,0),MATCH(VLOOKUP($CI$11,MAPPING!$H$3:$J$131,3,0),'CFBG New Line Form'!$G$7:$EQ$7,0)),"")=0,"",IFERROR(INDEX('CFBG New Line Form'!$G$9:$EQ$105,MATCH(B44,'CFBG New Line Form'!$B$9:$B$105,0),MATCH(VLOOKUP($CI$11,MAPPING!$H$3:$J$131,3,0),'CFBG New Line Form'!$G$7:$EQ$7,0)),""))</f>
        <v/>
      </c>
      <c r="CJ44" s="84" t="str">
        <f>IF(IFERROR(INDEX('CFBG New Line Form'!$G$9:$EQ$105,MATCH(B44,'CFBG New Line Form'!$B$9:$B$105,0),MATCH(VLOOKUP($CJ$11,MAPPING!$H$3:$J$131,3,0),'CFBG New Line Form'!$G$7:$EQ$7,0)),"")=0,"",IFERROR(INDEX('CFBG New Line Form'!$G$9:$EQ$105,MATCH(B44,'CFBG New Line Form'!$B$9:$B$105,0),MATCH(VLOOKUP($CJ$11,MAPPING!$H$3:$J$131,3,0),'CFBG New Line Form'!$G$7:$EQ$7,0)),""))</f>
        <v/>
      </c>
      <c r="CK44" s="84" t="str">
        <f>IF(IFERROR(INDEX('CFBG New Line Form'!$G$9:$EQ$105,MATCH(B44,'CFBG New Line Form'!$B$9:$B$105,0),MATCH(VLOOKUP($CK$11,MAPPING!$H$3:$J$131,3,0),'CFBG New Line Form'!$G$7:$EQ$7,0)),"")=0,"",IFERROR(INDEX('CFBG New Line Form'!$G$9:$EQ$105,MATCH(B44,'CFBG New Line Form'!$B$9:$B$105,0),MATCH(VLOOKUP($CK$11,MAPPING!$H$3:$J$131,3,0),'CFBG New Line Form'!$G$7:$EQ$7,0)),""))</f>
        <v/>
      </c>
      <c r="CL44" s="84" t="str">
        <f>IF(IFERROR(INDEX('CFBG New Line Form'!$G$9:$EQ$105,MATCH(B44,'CFBG New Line Form'!$B$9:$B$105,0),MATCH(VLOOKUP($CL$11,MAPPING!$H$3:$J$131,3,0),'CFBG New Line Form'!$G$7:$EQ$7,0)),"")=0,"",IFERROR(INDEX('CFBG New Line Form'!$G$9:$EQ$105,MATCH(B44,'CFBG New Line Form'!$B$9:$B$105,0),MATCH(VLOOKUP($CL$11,MAPPING!$H$3:$J$131,3,0),'CFBG New Line Form'!$G$7:$EQ$7,0)),""))</f>
        <v/>
      </c>
      <c r="CM44" s="84" t="str">
        <f>IF(IFERROR(INDEX('CFBG New Line Form'!$G$9:$EQ$105,MATCH(B44,'CFBG New Line Form'!$B$9:$B$105,0),MATCH(VLOOKUP($CM$11,MAPPING!$H$3:$J$131,3,0),'CFBG New Line Form'!$G$7:$EQ$7,0)),"")=0,"",IFERROR(INDEX('CFBG New Line Form'!$G$9:$EQ$105,MATCH(B44,'CFBG New Line Form'!$B$9:$B$105,0),MATCH(VLOOKUP($CM$11,MAPPING!$H$3:$J$131,3,0),'CFBG New Line Form'!$G$7:$EQ$7,0)),""))</f>
        <v/>
      </c>
      <c r="CN44" s="84" t="str">
        <f>IF(IFERROR(INDEX('CFBG New Line Form'!$G$9:$EQ$105,MATCH(B44,'CFBG New Line Form'!$B$9:$B$105,0),MATCH(VLOOKUP($CN$11,MAPPING!$H$3:$J$131,3,0),'CFBG New Line Form'!$G$7:$EQ$7,0)),"")=0,"",IFERROR(INDEX('CFBG New Line Form'!$G$9:$EQ$105,MATCH(B44,'CFBG New Line Form'!$B$9:$B$105,0),MATCH(VLOOKUP($CN$11,MAPPING!$H$3:$J$131,3,0),'CFBG New Line Form'!$G$7:$EQ$7,0)),""))</f>
        <v/>
      </c>
      <c r="CO44" s="84" t="str">
        <f>IF(IFERROR(INDEX('CFBG New Line Form'!$G$9:$EQ$105,MATCH(B44,'CFBG New Line Form'!$B$9:$B$105,0),MATCH(VLOOKUP($CO$11,MAPPING!$H$3:$J$131,3,0),'CFBG New Line Form'!$G$7:$EQ$7,0)),"")=0,"",IFERROR(INDEX('CFBG New Line Form'!$G$9:$EQ$105,MATCH(B44,'CFBG New Line Form'!$B$9:$B$105,0),MATCH(VLOOKUP($CO$11,MAPPING!$H$3:$J$131,3,0),'CFBG New Line Form'!$G$7:$EQ$7,0)),""))</f>
        <v/>
      </c>
      <c r="CP44" s="84" t="str">
        <f>IF(IFERROR(INDEX('CFBG New Line Form'!$G$9:$EQ$105,MATCH(B44,'CFBG New Line Form'!$B$9:$B$105,0),MATCH(VLOOKUP($CP$11,MAPPING!$H$3:$J$131,3,0),'CFBG New Line Form'!$G$7:$EQ$7,0)),"")=0,"",IFERROR(INDEX('CFBG New Line Form'!$G$9:$EQ$105,MATCH(B44,'CFBG New Line Form'!$B$9:$B$105,0),MATCH(VLOOKUP($CP$11,MAPPING!$H$3:$J$131,3,0),'CFBG New Line Form'!$G$7:$EQ$7,0)),""))</f>
        <v/>
      </c>
      <c r="CQ44" s="84" t="str">
        <f>IF(IFERROR(INDEX('CFBG New Line Form'!$G$9:$EQ$105,MATCH(B44,'CFBG New Line Form'!$B$9:$B$105,0),MATCH(VLOOKUP($CQ$11,MAPPING!$H$3:$J$131,3,0),'CFBG New Line Form'!$G$7:$EQ$7,0)),"")=0,"",IFERROR(INDEX('CFBG New Line Form'!$G$9:$EQ$105,MATCH(B44,'CFBG New Line Form'!$B$9:$B$105,0),MATCH(VLOOKUP($CQ$11,MAPPING!$H$3:$J$131,3,0),'CFBG New Line Form'!$G$7:$EQ$7,0)),""))</f>
        <v/>
      </c>
      <c r="CR44" s="84"/>
      <c r="CS44" s="84"/>
      <c r="CT44" s="84"/>
    </row>
    <row r="45" spans="1:98" s="55" customFormat="1">
      <c r="A45" s="84" t="str">
        <f>IF(
IFERROR(INDEX('CFBG New Line Form'!$G$9:$EQ$105,MATCH(B45,'CFBG New Line Form'!$B$9:$B$105,0),MATCH(VLOOKUP($A$11,MAPPING!$H$3:$J$131,3,0),'CFBG New Line Form'!$G$7:$EQ$7,0)),"")=0,"", IFERROR(INDEX('CFBG New Line Form'!$G$9:$EQ$105,MATCH(B45,'CFBG New Line Form'!$B$9:$B$105,0),MATCH(VLOOKUP($A$11,MAPPING!$H$3:$J$131,3,0),'CFBG New Line Form'!$G$7:$EQ$7,0)),""))</f>
        <v/>
      </c>
      <c r="B45" s="84"/>
      <c r="C45" s="84" t="str">
        <f>IF(
IFERROR(INDEX('CFBG New Line Form'!$G$9:$EQ$105,MATCH(B45,'CFBG New Line Form'!$B$9:$B$105,0),MATCH(VLOOKUP($C$11,MAPPING!$H$3:$J$131,3,0),'CFBG New Line Form'!$G$7:$EQ$7,0)),"")=0,"", IFERROR(INDEX('CFBG New Line Form'!$G$9:$EQ$105,MATCH(B45,'CFBG New Line Form'!$B$9:$B$105,0),MATCH(VLOOKUP($C$11,MAPPING!$H$3:$J$131,3,0),'CFBG New Line Form'!$G$7:$EQ$7,0)),""))</f>
        <v/>
      </c>
      <c r="D45" s="84" t="str">
        <f>IF(
IFERROR(INDEX('CFBG New Line Form'!$G$9:$EQ$105,MATCH(B45,'CFBG New Line Form'!$B$9:$B$105,0),MATCH(VLOOKUP($D$11,MAPPING!$H$3:$J$131,3,0),'CFBG New Line Form'!$G$7:$EQ$7,0)),"")=0,"", IFERROR(INDEX('CFBG New Line Form'!$G$9:$EQ$105,MATCH(B45,'CFBG New Line Form'!$B$9:$B$105,0),MATCH(VLOOKUP($D$11,MAPPING!$H$3:$J$131,3,0),'CFBG New Line Form'!$G$7:$EQ$7,0)),""))</f>
        <v/>
      </c>
      <c r="E45" s="84" t="str">
        <f>IF(IFERROR(INDEX('CFBG New Line Form'!$G$9:$EQ$105,MATCH(B45,'CFBG New Line Form'!$B$9:$B$105,0),MATCH(VLOOKUP($E$11,MAPPING!$H$3:$J$131,3,0),'CFBG New Line Form'!$G$7:$EQ$7,0)),"")=0,"",IFERROR(INDEX('CFBG New Line Form'!$G$9:$EQ$105,MATCH(B45,'CFBG New Line Form'!$B$9:$B$105,0),MATCH(VLOOKUP($E$11,MAPPING!$H$3:$J$131,3,0),'CFBG New Line Form'!$G$7:$EQ$7,0)),""))</f>
        <v/>
      </c>
      <c r="F45" s="84" t="str">
        <f>IF(IFERROR(INDEX('CFBG New Line Form'!$G$9:$EQ$105,MATCH(B45,'CFBG New Line Form'!$B$9:$B$105,0),MATCH(VLOOKUP($F$11,MAPPING!$H$3:$J$131,3,0),'CFBG New Line Form'!$G$7:$EQ$7,0)),"")=0,"",IFERROR(INDEX('CFBG New Line Form'!$G$9:$EQ$105,MATCH(B45,'CFBG New Line Form'!$B$9:$B$105,0),MATCH(VLOOKUP($F$11,MAPPING!$H$3:$J$131,3,0),'CFBG New Line Form'!$G$7:$EQ$7,0)),""))</f>
        <v/>
      </c>
      <c r="G45" s="130" t="str">
        <f>IF(IFERROR(INDEX('CFBG New Line Form'!$G$9:$EQ$105,MATCH(B45,'CFBG New Line Form'!$B$9:$B$105,0),MATCH(VLOOKUP($G$11,MAPPING!$H$3:$J$131,3,0),'CFBG New Line Form'!$G$7:$EQ$7,0)),"")=0,"",IFERROR(INDEX('CFBG New Line Form'!$G$9:$EQ$105,MATCH(B45,'CFBG New Line Form'!$B$9:$B$105,0),MATCH(VLOOKUP($G$11,MAPPING!$H$3:$J$131,3,0),'CFBG New Line Form'!$G$7:$EQ$7,0)),""))</f>
        <v/>
      </c>
      <c r="H45" s="160" t="str">
        <f>IF(IFERROR(INDEX('CFBG New Line Form'!$G$9:$EQ$105,MATCH(B45,'CFBG New Line Form'!$B$9:$B$105,0),MATCH(VLOOKUP($H$11,MAPPING!$H$3:$J$131,3,0),'CFBG New Line Form'!$G$7:$EQ$7,0)),"")=0,"",IFERROR(INDEX('CFBG New Line Form'!$G$9:$EQ$105,MATCH(B45,'CFBG New Line Form'!$B$9:$B$105,0),MATCH(VLOOKUP($H$11,MAPPING!$H$3:$J$131,3,0),'CFBG New Line Form'!$G$7:$EQ$7,0)),""))</f>
        <v/>
      </c>
      <c r="I45" s="161" t="str">
        <f>IF(IFERROR(INDEX('CFBG New Line Form'!$G$9:$EQ$105,MATCH(B45,'CFBG New Line Form'!$B$9:$B$105,0),MATCH(VLOOKUP($I$11,MAPPING!$H$3:$J$131,3,0),'CFBG New Line Form'!$G$7:$EQ$7,0)),"")=0,"",IFERROR(INDEX('CFBG New Line Form'!$G$9:$EQ$105,MATCH(B45,'CFBG New Line Form'!$B$9:$B$105,0),MATCH(VLOOKUP($I$11,MAPPING!$H$3:$J$131,3,0),'CFBG New Line Form'!$G$7:$EQ$7,0)),""))</f>
        <v/>
      </c>
      <c r="J45" s="84" t="str">
        <f>IF(IFERROR(INDEX('CFBG New Line Form'!$G$9:$EQ$105,MATCH(B45,'CFBG New Line Form'!$B$9:$B$105,0),MATCH(VLOOKUP($J$11,MAPPING!$H$3:$J$131,3,0),'CFBG New Line Form'!$G$7:$EQ$7,0)),"")=0,"",IFERROR(INDEX('CFBG New Line Form'!$G$9:$EQ$105,MATCH(B45,'CFBG New Line Form'!$B$9:$B$105,0),MATCH(VLOOKUP($J$11,MAPPING!$H$3:$J$131,3,0),'CFBG New Line Form'!$G$7:$EQ$7,0)),""))</f>
        <v/>
      </c>
      <c r="K45" s="84" t="e">
        <v>#N/A</v>
      </c>
      <c r="L45" s="84" t="e">
        <v>#N/A</v>
      </c>
      <c r="M45" s="84" t="e">
        <v>#N/A</v>
      </c>
      <c r="N45" s="84" t="e">
        <v>#N/A</v>
      </c>
      <c r="O45" s="84" t="e">
        <v>#N/A</v>
      </c>
      <c r="P45" s="84" t="e">
        <v>#N/A</v>
      </c>
      <c r="Q45" s="84" t="e">
        <v>#N/A</v>
      </c>
      <c r="R45" s="162" t="str">
        <f>IF(IFERROR(INDEX('CFBG New Line Form'!$G$9:$EQ$105,MATCH(B45,'CFBG New Line Form'!$B$9:$B$105,0),MATCH(VLOOKUP($R$11,MAPPING!$H$3:$J$131,3,0),'CFBG New Line Form'!$G$7:$EQ$7,0)),"")=0,"",IFERROR(INDEX('CFBG New Line Form'!$G$9:$EQ$105,MATCH(B45,'CFBG New Line Form'!$B$9:$B$105,0),MATCH(VLOOKUP($R$11,MAPPING!$H$3:$J$131,3,0),'CFBG New Line Form'!$G$7:$EQ$7,0)),""))</f>
        <v/>
      </c>
      <c r="S45" s="84" t="str">
        <f>IF(IFERROR(INDEX('CFBG New Line Form'!$G$9:$EQ$105,MATCH(B45,'CFBG New Line Form'!$B$9:$B$105,0),MATCH(VLOOKUP($S$11,MAPPING!$H$3:$J$131,3,0),'CFBG New Line Form'!$G$7:$EQ$7,0)),"")=0,"",IFERROR(INDEX('CFBG New Line Form'!$G$9:$EQ$105,MATCH(B45,'CFBG New Line Form'!$B$9:$B$105,0),MATCH(VLOOKUP($S$11,MAPPING!$H$3:$J$131,3,0),'CFBG New Line Form'!$G$7:$EQ$7,0)),""))</f>
        <v/>
      </c>
      <c r="T45" s="84" t="e">
        <v>#N/A</v>
      </c>
      <c r="U45" s="84" t="e">
        <v>#N/A</v>
      </c>
      <c r="V45" s="84" t="e">
        <v>#N/A</v>
      </c>
      <c r="W45" s="84" t="e">
        <v>#N/A</v>
      </c>
      <c r="X45" s="84" t="e">
        <v>#N/A</v>
      </c>
      <c r="Y45" s="84" t="e">
        <v>#N/A</v>
      </c>
      <c r="Z45" s="84" t="e">
        <v>#N/A</v>
      </c>
      <c r="AA45" s="84" t="e">
        <v>#N/A</v>
      </c>
      <c r="AB45" s="84" t="e">
        <v>#N/A</v>
      </c>
      <c r="AC45" s="84" t="e">
        <v>#N/A</v>
      </c>
      <c r="AD45" s="84" t="e">
        <v>#N/A</v>
      </c>
      <c r="AE45" s="160" t="str">
        <f>IF(IFERROR(INDEX('CFBG New Line Form'!$G$9:$EQ$105,MATCH(B45,'CFBG New Line Form'!$B$9:$B$105,0),MATCH(VLOOKUP($AE$11,MAPPING!$H$3:$J$131,3,0),'CFBG New Line Form'!$G$7:$EQ$7,0)),"")=0,"",IFERROR(INDEX('CFBG New Line Form'!$G$9:$EQ$105,MATCH(B45,'CFBG New Line Form'!$B$9:$B$105,0),MATCH(VLOOKUP($AE$11,MAPPING!$H$3:$J$131,3,0),'CFBG New Line Form'!$G$7:$EQ$7,0)),""))</f>
        <v/>
      </c>
      <c r="AF45" s="84" t="e">
        <v>#N/A</v>
      </c>
      <c r="AG45" s="84" t="e">
        <v>#N/A</v>
      </c>
      <c r="AH45" s="84" t="str">
        <f>IF(IFERROR(INDEX('CFBG New Line Form'!$G$9:$EQ$105,MATCH(B45,'CFBG New Line Form'!$B$9:$B$105,0),MATCH(VLOOKUP($AH$11,MAPPING!$H$3:$J$131,3,0),'CFBG New Line Form'!$G$7:$EQ$7,0)),"")=0,"",IFERROR(INDEX('CFBG New Line Form'!$G$9:$EQ$105,MATCH(B45,'CFBG New Line Form'!$B$9:$B$105,0),MATCH(VLOOKUP($AH$11,MAPPING!$H$3:$J$131,3,0),'CFBG New Line Form'!$G$7:$EQ$7,0)),""))</f>
        <v/>
      </c>
      <c r="AI45" s="84" t="str">
        <f>IF(IFERROR(INDEX('CFBG New Line Form'!$G$9:$EQ$105,MATCH(B45,'CFBG New Line Form'!$B$9:$B$105,0),MATCH(VLOOKUP($AI$11,MAPPING!$H$3:$J$131,3,0),'CFBG New Line Form'!$G$7:$EQ$7,0)),"")=0,"",IFERROR(INDEX('CFBG New Line Form'!$G$9:$EQ$105,MATCH(B45,'CFBG New Line Form'!$B$9:$B$105,0),MATCH(VLOOKUP($AI$11,MAPPING!$H$3:$J$131,3,0),'CFBG New Line Form'!$G$7:$EQ$7,0)),""))</f>
        <v/>
      </c>
      <c r="AJ45" s="84" t="str">
        <f>IF(IFERROR(INDEX('CFBG New Line Form'!$G$9:$EQ$105,MATCH(B45,'CFBG New Line Form'!$B$9:$B$105,0),MATCH(VLOOKUP($AJ$11,MAPPING!$H$3:$J$131,3,0),'CFBG New Line Form'!$G$7:$EQ$7,0)),"")=0,"",IFERROR(INDEX('CFBG New Line Form'!$G$9:$EQ$105,MATCH(B45,'CFBG New Line Form'!$B$9:$B$105,0),MATCH(VLOOKUP($AJ$11,MAPPING!$H$3:$J$131,3,0),'CFBG New Line Form'!$G$7:$EQ$7,0)),""))</f>
        <v/>
      </c>
      <c r="AK45" s="84" t="str">
        <f>IF(IFERROR(INDEX('CFBG New Line Form'!$G$9:$EQ$105,MATCH(B45,'CFBG New Line Form'!$B$9:$B$105,0),MATCH(VLOOKUP($AK$11,MAPPING!$H$3:$J$131,3,0),'CFBG New Line Form'!$G$7:$EQ$7,0)),"")=0,"",IFERROR(INDEX('CFBG New Line Form'!$G$9:$EQ$105,MATCH(B45,'CFBG New Line Form'!$B$9:$B$105,0),MATCH(VLOOKUP($AK$11,MAPPING!$H$3:$J$131,3,0),'CFBG New Line Form'!$G$7:$EQ$7,0)),""))</f>
        <v/>
      </c>
      <c r="AL45" s="84" t="str">
        <f>IF(IFERROR(INDEX('CFBG New Line Form'!$G$9:$EQ$105,MATCH(B45,'CFBG New Line Form'!$B$9:$B$105,0),MATCH(VLOOKUP($AL$11,MAPPING!$H$3:$J$131,3,0),'CFBG New Line Form'!$G$7:$EQ$7,0)),"")=0,"",IFERROR(INDEX('CFBG New Line Form'!$G$9:$EQ$105,MATCH(B45,'CFBG New Line Form'!$B$9:$B$105,0),MATCH(VLOOKUP($AL$11,MAPPING!$H$3:$J$131,3,0),'CFBG New Line Form'!$G$7:$EQ$7,0)),""))</f>
        <v/>
      </c>
      <c r="AM45" s="84" t="str">
        <f>IF(IFERROR(INDEX('CFBG New Line Form'!$G$9:$EQ$105,MATCH(B45,'CFBG New Line Form'!$B$9:$B$105,0),MATCH(VLOOKUP($AM$11,MAPPING!$H$3:$J$131,3,0),'CFBG New Line Form'!$G$7:$EQ$7,0)),"")=0,"",IFERROR(INDEX('CFBG New Line Form'!$G$9:$EQ$105,MATCH(B45,'CFBG New Line Form'!$B$9:$B$105,0),MATCH(VLOOKUP($AM$11,MAPPING!$H$3:$J$131,3,0),'CFBG New Line Form'!$G$7:$EQ$7,0)),""))</f>
        <v/>
      </c>
      <c r="AN45" s="84" t="str">
        <f>IF(IFERROR(INDEX('CFBG New Line Form'!$G$9:$EQ$105,MATCH(B45,'CFBG New Line Form'!$B$9:$B$105,0),MATCH(VLOOKUP($AN$11,MAPPING!$H$3:$J$131,3,0),'CFBG New Line Form'!$G$7:$EQ$7,0)),"")=0,"",IFERROR(INDEX('CFBG New Line Form'!$G$9:$EQ$105,MATCH(B45,'CFBG New Line Form'!$B$9:$B$105,0),MATCH(VLOOKUP($AN$11,MAPPING!$H$3:$J$131,3,0),'CFBG New Line Form'!$G$7:$EQ$7,0)),""))</f>
        <v/>
      </c>
      <c r="AO45" s="84" t="str">
        <f>IF(IFERROR(INDEX('CFBG New Line Form'!$G$9:$EQ$105,MATCH(B45,'CFBG New Line Form'!$B$9:$B$105,0),MATCH(VLOOKUP($AO$11,MAPPING!$H$3:$J$131,3,0),'CFBG New Line Form'!$G$7:$EQ$7,0)),"")=0,"",IFERROR(INDEX('CFBG New Line Form'!$G$9:$EQ$105,MATCH(B45,'CFBG New Line Form'!$B$9:$B$105,0),MATCH(VLOOKUP($AO$11,MAPPING!$H$3:$J$131,3,0),'CFBG New Line Form'!$G$7:$EQ$7,0)),""))</f>
        <v/>
      </c>
      <c r="AP45" s="84" t="str">
        <f>IF(IFERROR(INDEX('CFBG New Line Form'!$G$9:$EQ$105,MATCH(B45,'CFBG New Line Form'!$B$9:$B$105,0),MATCH(VLOOKUP($AP$11,MAPPING!$H$3:$J$131,3,0),'CFBG New Line Form'!$G$7:$EQ$7,0)),"")=0,"",IFERROR(INDEX('CFBG New Line Form'!$G$9:$EQ$105,MATCH(B45,'CFBG New Line Form'!$B$9:$B$105,0),MATCH(VLOOKUP($AP$11,MAPPING!$H$3:$J$131,3,0),'CFBG New Line Form'!$G$7:$EQ$7,0)),""))</f>
        <v/>
      </c>
      <c r="AQ45" s="84" t="str">
        <f>IF(IFERROR(INDEX('CFBG New Line Form'!$G$9:$EQ$105,MATCH(B45,'CFBG New Line Form'!$B$9:$B$105,0),MATCH(VLOOKUP($AQ$11,MAPPING!$H$3:$J$131,3,0),'CFBG New Line Form'!$G$7:$EQ$7,0)),"")=0,"",IFERROR(INDEX('CFBG New Line Form'!$G$9:$EQ$105,MATCH(B45,'CFBG New Line Form'!$B$9:$B$105,0),MATCH(VLOOKUP($AQ$11,MAPPING!$H$3:$J$131,3,0),'CFBG New Line Form'!$G$7:$EQ$7,0)),""))</f>
        <v/>
      </c>
      <c r="AR45" s="84" t="str">
        <f>IF(IFERROR(INDEX('CFBG New Line Form'!$G$9:$EQ$105,MATCH(B45,'CFBG New Line Form'!$B$9:$B$105,0),MATCH(VLOOKUP($AR$11,MAPPING!$H$3:$J$131,3,0),'CFBG New Line Form'!$G$7:$EQ$7,0)),"")=0,"",IFERROR(INDEX('CFBG New Line Form'!$G$9:$EQ$105,MATCH(B45,'CFBG New Line Form'!$B$9:$B$105,0),MATCH(VLOOKUP($AR$11,MAPPING!$H$3:$J$131,3,0),'CFBG New Line Form'!$G$7:$EQ$7,0)),""))</f>
        <v/>
      </c>
      <c r="AS45" s="84" t="str">
        <f>IF(IFERROR(INDEX('CFBG New Line Form'!$G$9:$EQ$105,MATCH(B45,'CFBG New Line Form'!$B$9:$B$105,0),MATCH(VLOOKUP($AS$11,MAPPING!$H$3:$J$131,3,0),'CFBG New Line Form'!$G$7:$EQ$7,0)),"")=0,"",IFERROR(INDEX('CFBG New Line Form'!$G$9:$EQ$105,MATCH(B45,'CFBG New Line Form'!$B$9:$B$105,0),MATCH(VLOOKUP($AS$11,MAPPING!$H$3:$J$131,3,0),'CFBG New Line Form'!$G$7:$EQ$7,0)),""))</f>
        <v/>
      </c>
      <c r="AT45" s="84" t="str">
        <f>IF(IFERROR(INDEX('CFBG New Line Form'!$G$9:$EQ$105,MATCH(B45,'CFBG New Line Form'!$B$9:$B$105,0),MATCH(VLOOKUP($AT$11,MAPPING!$H$3:$J$131,3,0),'CFBG New Line Form'!$G$7:$EQ$7,0)),"")=0,"",IFERROR(INDEX('CFBG New Line Form'!$G$9:$EQ$105,MATCH(B45,'CFBG New Line Form'!$B$9:$B$105,0),MATCH(VLOOKUP($AT$11,MAPPING!$H$3:$J$131,3,0),'CFBG New Line Form'!$G$7:$EQ$7,0)),""))</f>
        <v/>
      </c>
      <c r="AU45" s="84" t="str">
        <f>IF(IFERROR(INDEX('CFBG New Line Form'!$G$9:$EQ$105,MATCH(B45,'CFBG New Line Form'!$B$9:$B$105,0),MATCH(VLOOKUP($AU$11,MAPPING!$H$3:$J$131,3,0),'CFBG New Line Form'!$G$7:$EQ$7,0)),"")=0,"",IFERROR(INDEX('CFBG New Line Form'!$G$9:$EQ$105,MATCH(B45,'CFBG New Line Form'!$B$9:$B$105,0),MATCH(VLOOKUP($AU$11,MAPPING!$H$3:$J$131,3,0),'CFBG New Line Form'!$G$7:$EQ$7,0)),""))</f>
        <v/>
      </c>
      <c r="AV45" s="84" t="str">
        <f>IF(IFERROR(INDEX('CFBG New Line Form'!$G$9:$EQ$105,MATCH(B45,'CFBG New Line Form'!$B$9:$B$105,0),MATCH(VLOOKUP($AV$11,MAPPING!$H$3:$J$131,3,0),'CFBG New Line Form'!$G$7:$EQ$7,0)),"")=0,"",IFERROR(INDEX('CFBG New Line Form'!$G$9:$EQ$105,MATCH(B45,'CFBG New Line Form'!$B$9:$B$105,0),MATCH(VLOOKUP($AV$11,MAPPING!$H$3:$J$131,3,0),'CFBG New Line Form'!$G$7:$EQ$7,0)),""))</f>
        <v/>
      </c>
      <c r="AW45" s="84" t="str">
        <f>IF(IFERROR(INDEX('CFBG New Line Form'!$G$9:$EQ$105,MATCH(B45,'CFBG New Line Form'!$B$9:$B$105,0),MATCH(VLOOKUP($AW$11,MAPPING!$H$3:$J$131,3,0),'CFBG New Line Form'!$G$7:$EQ$7,0)),"")=0,"",IFERROR(INDEX('CFBG New Line Form'!$G$9:$EQ$105,MATCH(B45,'CFBG New Line Form'!$B$9:$B$105,0),MATCH(VLOOKUP($AW$11,MAPPING!$H$3:$J$131,3,0),'CFBG New Line Form'!$G$7:$EQ$7,0)),""))</f>
        <v/>
      </c>
      <c r="AX45" s="84" t="str">
        <f>IF(IFERROR(INDEX('CFBG New Line Form'!$G$9:$EQ$105,MATCH(B45,'CFBG New Line Form'!$B$9:$B$105,0),MATCH(VLOOKUP($AX$11,MAPPING!$H$3:$J$131,3,0),'CFBG New Line Form'!$G$7:$EQ$7,0)),"")=0,"",IFERROR(INDEX('CFBG New Line Form'!$G$9:$EQ$105,MATCH(B45,'CFBG New Line Form'!$B$9:$B$105,0),MATCH(VLOOKUP($AX$11,MAPPING!$H$3:$J$131,3,0),'CFBG New Line Form'!$G$7:$EQ$7,0)),""))</f>
        <v/>
      </c>
      <c r="AY45" s="84" t="str">
        <f>IF(IFERROR(INDEX('CFBG New Line Form'!$G$9:$EQ$105,MATCH(B45,'CFBG New Line Form'!$B$9:$B$105,0),MATCH(VLOOKUP($AY$11,MAPPING!$H$3:$J$131,3,0),'CFBG New Line Form'!$G$7:$EQ$7,0)),"")=0,"",IFERROR(INDEX('CFBG New Line Form'!$G$9:$EQ$105,MATCH(B45,'CFBG New Line Form'!$B$9:$B$105,0),MATCH(VLOOKUP($AY$11,MAPPING!$H$3:$J$131,3,0),'CFBG New Line Form'!$G$7:$EQ$7,0)),""))</f>
        <v/>
      </c>
      <c r="AZ45" s="84" t="str">
        <f>IF(IFERROR(INDEX('CFBG New Line Form'!$G$9:$EQ$105,MATCH(B45,'CFBG New Line Form'!$B$9:$B$105,0),MATCH(VLOOKUP($AZ$11,MAPPING!$H$3:$J$131,3,0),'CFBG New Line Form'!$G$7:$EQ$7,0)),"")=0,"",IFERROR(INDEX('CFBG New Line Form'!$G$9:$EQ$105,MATCH(B45,'CFBG New Line Form'!$B$9:$B$105,0),MATCH(VLOOKUP($AZ$11,MAPPING!$H$3:$J$131,3,0),'CFBG New Line Form'!$G$7:$EQ$7,0)),""))</f>
        <v/>
      </c>
      <c r="BA45" s="84" t="str">
        <f>IF(IFERROR(INDEX('CFBG New Line Form'!$G$9:$EQ$105,MATCH(B45,'CFBG New Line Form'!$B$9:$B$105,0),MATCH(VLOOKUP($BA$11,MAPPING!$H$3:$J$131,3,0),'CFBG New Line Form'!$G$7:$EQ$7,0)),"")=0,"",IFERROR(INDEX('CFBG New Line Form'!$G$9:$EQ$105,MATCH(B45,'CFBG New Line Form'!$B$9:$B$105,0),MATCH(VLOOKUP($BA$11,MAPPING!$H$3:$J$131,3,0),'CFBG New Line Form'!$G$7:$EQ$7,0)),""))</f>
        <v/>
      </c>
      <c r="BB45" s="84" t="str">
        <f>IF(IFERROR(INDEX('CFBG New Line Form'!$G$9:$EQ$105,MATCH(B45,'CFBG New Line Form'!$B$9:$B$105,0),MATCH(VLOOKUP($BB$11,MAPPING!$H$3:$J$131,3,0),'CFBG New Line Form'!$G$7:$EQ$7,0)),"")=0,"",IFERROR(INDEX('CFBG New Line Form'!$G$9:$EQ$105,MATCH(B45,'CFBG New Line Form'!$B$9:$B$105,0),MATCH(VLOOKUP($BB$11,MAPPING!$H$3:$J$131,3,0),'CFBG New Line Form'!$G$7:$EQ$7,0)),""))</f>
        <v/>
      </c>
      <c r="BC45" s="84" t="str">
        <f>IF(IFERROR(INDEX('CFBG New Line Form'!$G$9:$EQ$105,MATCH(B45,'CFBG New Line Form'!$B$9:$B$105,0),MATCH(VLOOKUP($BC$11,MAPPING!$H$3:$J$131,3,0),'CFBG New Line Form'!$G$7:$EQ$7,0)),"")=0,"",IFERROR(INDEX('CFBG New Line Form'!$G$9:$EQ$105,MATCH(B45,'CFBG New Line Form'!$B$9:$B$105,0),MATCH(VLOOKUP($BC$11,MAPPING!$H$3:$J$131,3,0),'CFBG New Line Form'!$G$7:$EQ$7,0)),""))</f>
        <v/>
      </c>
      <c r="BD45" s="84" t="str">
        <f>IF(IFERROR(INDEX('CFBG New Line Form'!$G$9:$EQ$105,MATCH(B45,'CFBG New Line Form'!$B$9:$B$105,0),MATCH(VLOOKUP($BD$11,MAPPING!$H$3:$J$131,3,0),'CFBG New Line Form'!$G$7:$EQ$7,0)),"")=0,"",IFERROR(INDEX('CFBG New Line Form'!$G$9:$EQ$105,MATCH(B45,'CFBG New Line Form'!$B$9:$B$105,0),MATCH(VLOOKUP($BD$11,MAPPING!$H$3:$J$131,3,0),'CFBG New Line Form'!$G$7:$EQ$7,0)),""))</f>
        <v/>
      </c>
      <c r="BE45" s="84" t="str">
        <f>IF(IFERROR(INDEX('CFBG New Line Form'!$G$9:$EQ$105,MATCH(B45,'CFBG New Line Form'!$B$9:$B$105,0),MATCH(VLOOKUP($BE$11,MAPPING!$H$3:$J$131,3,0),'CFBG New Line Form'!$G$7:$EQ$7,0)),"")=0,"",IFERROR(INDEX('CFBG New Line Form'!$G$9:$EQ$105,MATCH(B45,'CFBG New Line Form'!$B$9:$B$105,0),MATCH(VLOOKUP($BE$11,MAPPING!$H$3:$J$131,3,0),'CFBG New Line Form'!$G$7:$EQ$7,0)),""))</f>
        <v/>
      </c>
      <c r="BF45" s="84" t="str">
        <f>IF(IFERROR(INDEX('CFBG New Line Form'!$G$9:$EQ$105,MATCH(B45,'CFBG New Line Form'!$B$9:$B$105,0),MATCH(VLOOKUP($BE$11,MAPPING!$H$3:$J$131,3,0),'CFBG New Line Form'!$G$7:$EQ$7,0)),"")=0,"",IFERROR(INDEX('CFBG New Line Form'!$G$9:$EQ$105,MATCH(B45,'CFBG New Line Form'!$B$9:$B$105,0),MATCH(VLOOKUP($BE$11,MAPPING!$H$3:$J$131,3,0),'CFBG New Line Form'!$G$7:$EQ$7,0)),""))</f>
        <v/>
      </c>
      <c r="BG45" s="84" t="str">
        <f>IF(IFERROR(INDEX('CFBG New Line Form'!$G$9:$EQ$105,MATCH(B45,'CFBG New Line Form'!$B$9:$B$105,0),MATCH(VLOOKUP($BG$11,MAPPING!$H$3:$J$131,3,0),'CFBG New Line Form'!$G$7:$EQ$7,0)),"")=0,"",IFERROR(INDEX('CFBG New Line Form'!$G$9:$EQ$105,MATCH(B45,'CFBG New Line Form'!$B$9:$B$105,0),MATCH(VLOOKUP($BG$11,MAPPING!$H$3:$J$131,3,0),'CFBG New Line Form'!$G$7:$EQ$7,0)),""))</f>
        <v/>
      </c>
      <c r="BH45" s="84" t="str">
        <f>IF(IFERROR(INDEX('CFBG New Line Form'!$G$9:$EQ$105,MATCH(B45,'CFBG New Line Form'!$B$9:$B$105,0),MATCH(VLOOKUP($BH$11,MAPPING!$H$3:$J$131,3,0),'CFBG New Line Form'!$G$7:$EQ$7,0)),"")=0,"",IFERROR(INDEX('CFBG New Line Form'!$G$9:$EQ$105,MATCH(B45,'CFBG New Line Form'!$B$9:$B$105,0),MATCH(VLOOKUP($BH$11,MAPPING!$H$3:$J$131,3,0),'CFBG New Line Form'!$G$7:$EQ$7,0)),""))</f>
        <v/>
      </c>
      <c r="BI45" s="84" t="str">
        <f>IF(IFERROR(INDEX('CFBG New Line Form'!$G$9:$EQ$105,MATCH(B45,'CFBG New Line Form'!$B$9:$B$105,0),MATCH(VLOOKUP($BI$11,MAPPING!$H$3:$J$131,3,0),'CFBG New Line Form'!$G$7:$EQ$7,0)),"")=0,"",IFERROR(INDEX('CFBG New Line Form'!$G$9:$EQ$105,MATCH(B45,'CFBG New Line Form'!$B$9:$B$105,0),MATCH(VLOOKUP($BI$11,MAPPING!$H$3:$J$131,3,0),'CFBG New Line Form'!$G$7:$EQ$7,0)),""))</f>
        <v/>
      </c>
      <c r="BJ45" s="84" t="str">
        <f>IF(IFERROR(INDEX('CFBG New Line Form'!$G$9:$EQ$105,MATCH(B45,'CFBG New Line Form'!$B$9:$B$105,0),MATCH(VLOOKUP($BJ$11,MAPPING!$H$3:$J$131,3,0),'CFBG New Line Form'!$G$7:$EQ$7,0)),"")=0,"",IFERROR(INDEX('CFBG New Line Form'!$G$9:$EQ$105,MATCH(B45,'CFBG New Line Form'!$B$9:$B$105,0),MATCH(VLOOKUP($BJ$11,MAPPING!$H$3:$J$131,3,0),'CFBG New Line Form'!$G$7:$EQ$7,0)),""))</f>
        <v/>
      </c>
      <c r="BK45" s="84" t="str">
        <f>IF(IFERROR(INDEX('CFBG New Line Form'!$G$9:$EQ$105,MATCH(B45,'CFBG New Line Form'!$B$9:$B$105,0),MATCH(VLOOKUP($BK$11,MAPPING!$H$3:$J$131,3,0),'CFBG New Line Form'!$G$7:$EQ$7,0)),"")=0,"",IFERROR(INDEX('CFBG New Line Form'!$G$9:$EQ$105,MATCH(B45,'CFBG New Line Form'!$B$9:$B$105,0),MATCH(VLOOKUP($BK$11,MAPPING!$H$3:$J$131,3,0),'CFBG New Line Form'!$G$7:$EQ$7,0)),""))</f>
        <v/>
      </c>
      <c r="BL45" s="84" t="str">
        <f>IF(IFERROR(INDEX('CFBG New Line Form'!$G$9:$EQ$105,MATCH(B45,'CFBG New Line Form'!$B$9:$B$105,0),MATCH(VLOOKUP($BL$11,MAPPING!$H$3:$J$131,3,0),'CFBG New Line Form'!$G$7:$EQ$7,0)),"")=0,"",IFERROR(INDEX('CFBG New Line Form'!$G$9:$EQ$105,MATCH(B45,'CFBG New Line Form'!$B$9:$B$105,0),MATCH(VLOOKUP($BL$11,MAPPING!$H$3:$J$131,3,0),'CFBG New Line Form'!$G$7:$EQ$7,0)),""))</f>
        <v/>
      </c>
      <c r="BM45" s="84" t="str">
        <f>IF(IFERROR(INDEX('CFBG New Line Form'!$G$9:$EQ$105,MATCH(B45,'CFBG New Line Form'!$B$9:$B$105,0),MATCH(VLOOKUP($BM$11,MAPPING!$H$3:$J$131,3,0),'CFBG New Line Form'!$G$7:$EQ$7,0)),"")=0,"",IFERROR(INDEX('CFBG New Line Form'!$G$9:$EQ$105,MATCH(B45,'CFBG New Line Form'!$B$9:$B$105,0),MATCH(VLOOKUP($BM$11,MAPPING!$H$3:$J$131,3,0),'CFBG New Line Form'!$G$7:$EQ$7,0)),""))</f>
        <v/>
      </c>
      <c r="BN45" s="84" t="str">
        <f>IF(IFERROR(INDEX('CFBG New Line Form'!$G$9:$EQ$105,MATCH(B45,'CFBG New Line Form'!$B$9:$B$105,0),MATCH(VLOOKUP($BN$11,MAPPING!$H$3:$J$131,3,0),'CFBG New Line Form'!$G$7:$EQ$7,0)),"")=0,"",IFERROR(INDEX('CFBG New Line Form'!$G$9:$EQ$105,MATCH(B45,'CFBG New Line Form'!$B$9:$B$105,0),MATCH(VLOOKUP($BN$11,MAPPING!$H$3:$J$131,3,0),'CFBG New Line Form'!$G$7:$EQ$7,0)),""))</f>
        <v/>
      </c>
      <c r="BO45" s="84" t="str">
        <f>IF(IFERROR(INDEX('CFBG New Line Form'!$G$9:$EQ$105,MATCH(B45,'CFBG New Line Form'!$B$9:$B$105,0),MATCH(VLOOKUP($BO$11,MAPPING!$H$3:$J$131,3,0),'CFBG New Line Form'!$G$7:$EQ$7,0)),"")=0,"",IFERROR(INDEX('CFBG New Line Form'!$G$9:$EQ$105,MATCH(B45,'CFBG New Line Form'!$B$9:$B$105,0),MATCH(VLOOKUP($BO$11,MAPPING!$H$3:$J$131,3,0),'CFBG New Line Form'!$G$7:$EQ$7,0)),""))</f>
        <v/>
      </c>
      <c r="BP45" s="84" t="str">
        <f>IF(IFERROR(INDEX('CFBG New Line Form'!$G$9:$EQ$105,MATCH(B45,'CFBG New Line Form'!$B$9:$B$105,0),MATCH(VLOOKUP($BP$11,MAPPING!$H$3:$J$131,3,0),'CFBG New Line Form'!$G$7:$EQ$7,0)),"")=0,"",IFERROR(INDEX('CFBG New Line Form'!$G$9:$EQ$105,MATCH(B45,'CFBG New Line Form'!$B$9:$B$105,0),MATCH(VLOOKUP($BP$11,MAPPING!$H$3:$J$131,3,0),'CFBG New Line Form'!$G$7:$EQ$7,0)),""))</f>
        <v/>
      </c>
      <c r="BQ45" s="84" t="str">
        <f>IF(IFERROR(INDEX('CFBG New Line Form'!$G$9:$EQ$105,MATCH(B45,'CFBG New Line Form'!$B$9:$B$105,0),MATCH(VLOOKUP($BQ$11,MAPPING!$H$3:$J$131,3,0),'CFBG New Line Form'!$G$7:$EQ$7,0)),"")=0,"",IFERROR(INDEX('CFBG New Line Form'!$G$9:$EQ$105,MATCH(B45,'CFBG New Line Form'!$B$9:$B$105,0),MATCH(VLOOKUP($BQ$11,MAPPING!$H$3:$J$131,3,0),'CFBG New Line Form'!$G$7:$EQ$7,0)),""))</f>
        <v/>
      </c>
      <c r="BR45" s="84" t="str">
        <f>IF(IFERROR(INDEX('CFBG New Line Form'!$G$9:$EQ$105,MATCH(B45,'CFBG New Line Form'!$B$9:$B$105,0),MATCH(VLOOKUP($BR$11,MAPPING!$H$3:$J$131,3,0),'CFBG New Line Form'!$G$7:$EQ$7,0)),"")=0,"",IFERROR(INDEX('CFBG New Line Form'!$G$9:$EQ$105,MATCH(B45,'CFBG New Line Form'!$B$9:$B$105,0),MATCH(VLOOKUP($BR$11,MAPPING!$H$3:$J$131,3,0),'CFBG New Line Form'!$G$7:$EQ$7,0)),""))</f>
        <v/>
      </c>
      <c r="BS45" s="84" t="str">
        <f>IF(IFERROR(INDEX('CFBG New Line Form'!$G$9:$EQ$105,MATCH(B45,'CFBG New Line Form'!$B$9:$B$105,0),MATCH(VLOOKUP($BS$11,MAPPING!$H$3:$J$131,3,0),'CFBG New Line Form'!$G$7:$EQ$7,0)),"")=0,"",IFERROR(INDEX('CFBG New Line Form'!$G$9:$EQ$105,MATCH(B45,'CFBG New Line Form'!$B$9:$B$105,0),MATCH(VLOOKUP($BS$11,MAPPING!$H$3:$J$131,3,0),'CFBG New Line Form'!$G$7:$EQ$7,0)),""))</f>
        <v/>
      </c>
      <c r="BT45" s="84" t="str">
        <f>IF(IFERROR(INDEX('CFBG New Line Form'!$G$9:$EQ$105,MATCH(B45,'CFBG New Line Form'!$B$9:$B$105,0),MATCH(VLOOKUP($BT$11,MAPPING!$H$3:$J$131,3,0),'CFBG New Line Form'!$G$7:$EQ$7,0)),"")=0,"",IFERROR(INDEX('CFBG New Line Form'!$G$9:$EQ$105,MATCH(B45,'CFBG New Line Form'!$B$9:$B$105,0),MATCH(VLOOKUP($BT$11,MAPPING!$H$3:$J$131,3,0),'CFBG New Line Form'!$G$7:$EQ$7,0)),""))</f>
        <v/>
      </c>
      <c r="BU45" s="84" t="str">
        <f>IF(IFERROR(INDEX('CFBG New Line Form'!$G$9:$EQ$105,MATCH(B45,'CFBG New Line Form'!$B$9:$B$105,0),MATCH(VLOOKUP($BU$11,MAPPING!$H$3:$J$131,3,0),'CFBG New Line Form'!$G$7:$EQ$7,0)),"")=0,"",IFERROR(INDEX('CFBG New Line Form'!$G$9:$EQ$105,MATCH(B45,'CFBG New Line Form'!$B$9:$B$105,0),MATCH(VLOOKUP($BU$11,MAPPING!$H$3:$J$131,3,0),'CFBG New Line Form'!$G$7:$EQ$7,0)),""))</f>
        <v/>
      </c>
      <c r="BV45" s="84" t="str">
        <f>IF(IFERROR(INDEX('CFBG New Line Form'!$G$9:$EQ$105,MATCH(B45,'CFBG New Line Form'!$B$9:$B$105,0),MATCH(VLOOKUP($BV$11,MAPPING!$H$3:$J$131,3,0),'CFBG New Line Form'!$G$7:$EQ$7,0)),"")=0,"",IFERROR(INDEX('CFBG New Line Form'!$G$9:$EQ$105,MATCH(B45,'CFBG New Line Form'!$B$9:$B$105,0),MATCH(VLOOKUP($BV$11,MAPPING!$H$3:$J$131,3,0),'CFBG New Line Form'!$G$7:$EQ$7,0)),""))</f>
        <v/>
      </c>
      <c r="BW45" s="84" t="str">
        <f>IF(IFERROR(INDEX('CFBG New Line Form'!$G$9:$EQ$105,MATCH(B45,'CFBG New Line Form'!$B$9:$B$105,0),MATCH(VLOOKUP($BW$11,MAPPING!$H$3:$J$131,3,0),'CFBG New Line Form'!$G$7:$EQ$7,0)),"")=0,"",IFERROR(INDEX('CFBG New Line Form'!$G$9:$EQ$105,MATCH(B45,'CFBG New Line Form'!$B$9:$B$105,0),MATCH(VLOOKUP($BW$11,MAPPING!$H$3:$J$131,3,0),'CFBG New Line Form'!$G$7:$EQ$7,0)),""))</f>
        <v/>
      </c>
      <c r="BX45" s="84" t="str">
        <f>IF(IFERROR(INDEX('CFBG New Line Form'!$G$9:$EQ$105,MATCH(B45,'CFBG New Line Form'!$B$9:$B$105,0),MATCH(VLOOKUP($BX$11,MAPPING!$H$3:$J$131,3,0),'CFBG New Line Form'!$G$7:$EQ$7,0)),"")=0,"",IFERROR(INDEX('CFBG New Line Form'!$G$9:$EQ$105,MATCH(B45,'CFBG New Line Form'!$B$9:$B$105,0),MATCH(VLOOKUP($BX$11,MAPPING!$H$3:$J$131,3,0),'CFBG New Line Form'!$G$7:$EQ$7,0)),""))</f>
        <v/>
      </c>
      <c r="BY45" s="84" t="str">
        <f>IF(IFERROR(INDEX('CFBG New Line Form'!$G$9:$EQ$105,MATCH(B45,'CFBG New Line Form'!$B$9:$B$105,0),MATCH(VLOOKUP($BY$11,MAPPING!$H$3:$J$131,3,0),'CFBG New Line Form'!$G$7:$EQ$7,0)),"")=0,"",IFERROR(INDEX('CFBG New Line Form'!$G$9:$EQ$105,MATCH(B45,'CFBG New Line Form'!$B$9:$B$105,0),MATCH(VLOOKUP($BY$11,MAPPING!$H$3:$J$131,3,0),'CFBG New Line Form'!$G$7:$EQ$7,0)),""))</f>
        <v/>
      </c>
      <c r="BZ45" s="84" t="str">
        <f>IF(IFERROR(INDEX('CFBG New Line Form'!$G$9:$EQ$105,MATCH(B45,'CFBG New Line Form'!$B$9:$B$105,0),MATCH(VLOOKUP($BZ$11,MAPPING!$H$3:$J$131,3,0),'CFBG New Line Form'!$G$7:$EQ$7,0)),"")=0,"",IFERROR(INDEX('CFBG New Line Form'!$G$9:$EQ$105,MATCH(B45,'CFBG New Line Form'!$B$9:$B$105,0),MATCH(VLOOKUP($BZ$11,MAPPING!$H$3:$J$131,3,0),'CFBG New Line Form'!$G$7:$EQ$7,0)),""))</f>
        <v/>
      </c>
      <c r="CA45" s="84" t="str">
        <f>IF(IFERROR(INDEX('CFBG New Line Form'!$G$9:$EQ$105,MATCH(B45,'CFBG New Line Form'!$B$9:$B$105,0),MATCH(VLOOKUP($CA$11,MAPPING!$H$3:$J$131,3,0),'CFBG New Line Form'!$G$7:$EQ$7,0)),"")=0,"",IFERROR(INDEX('CFBG New Line Form'!$G$9:$EQ$105,MATCH(B45,'CFBG New Line Form'!$B$9:$B$105,0),MATCH(VLOOKUP($CA$11,MAPPING!$H$3:$J$131,3,0),'CFBG New Line Form'!$G$7:$EQ$7,0)),""))</f>
        <v/>
      </c>
      <c r="CB45" s="84" t="str">
        <f>IF(IFERROR(INDEX('CFBG New Line Form'!$G$9:$EQ$105,MATCH(B45,'CFBG New Line Form'!$B$9:$B$105,0),MATCH(VLOOKUP($CB$11,MAPPING!$H$3:$J$131,3,0),'CFBG New Line Form'!$G$7:$EQ$7,0)),"")=0,"",IFERROR(INDEX('CFBG New Line Form'!$G$9:$EQ$105,MATCH(B45,'CFBG New Line Form'!$B$9:$B$105,0),MATCH(VLOOKUP($CB$11,MAPPING!$H$3:$J$131,3,0),'CFBG New Line Form'!$G$7:$EQ$7,0)),""))</f>
        <v/>
      </c>
      <c r="CC45" s="84" t="str">
        <f>IF(IFERROR(INDEX('CFBG New Line Form'!$G$9:$EQ$105,MATCH(B45,'CFBG New Line Form'!$B$9:$B$105,0),MATCH(VLOOKUP($CC$11,MAPPING!$H$3:$J$131,3,0),'CFBG New Line Form'!$G$7:$EQ$7,0)),"")=0,"",IFERROR(INDEX('CFBG New Line Form'!$G$9:$EQ$105,MATCH(B45,'CFBG New Line Form'!$B$9:$B$105,0),MATCH(VLOOKUP($CC$11,MAPPING!$H$3:$J$131,3,0),'CFBG New Line Form'!$G$7:$EQ$7,0)),""))</f>
        <v/>
      </c>
      <c r="CD45" s="84" t="str">
        <f>IF(IFERROR(INDEX('CFBG New Line Form'!$G$9:$EQ$105,MATCH(B45,'CFBG New Line Form'!$B$9:$B$105,0),MATCH(VLOOKUP($CD$11,MAPPING!$H$3:$J$131,3,0),'CFBG New Line Form'!$G$7:$EQ$7,0)),"")=0,"",IFERROR(INDEX('CFBG New Line Form'!$G$9:$EQ$105,MATCH(B45,'CFBG New Line Form'!$B$9:$B$105,0),MATCH(VLOOKUP($CD$11,MAPPING!$H$3:$J$131,3,0),'CFBG New Line Form'!$G$7:$EQ$7,0)),""))</f>
        <v/>
      </c>
      <c r="CE45" s="84" t="str">
        <f>IF(IFERROR(INDEX('CFBG New Line Form'!$G$9:$EQ$105,MATCH(B45,'CFBG New Line Form'!$B$9:$B$105,0),MATCH(VLOOKUP($CE$11,MAPPING!$H$3:$J$131,3,0),'CFBG New Line Form'!$G$7:$EQ$7,0)),"")=0,"",IFERROR(INDEX('CFBG New Line Form'!$G$9:$EQ$105,MATCH(B45,'CFBG New Line Form'!$B$9:$B$105,0),MATCH(VLOOKUP($CE$11,MAPPING!$H$3:$J$131,3,0),'CFBG New Line Form'!$G$7:$EQ$7,0)),""))</f>
        <v/>
      </c>
      <c r="CF45" s="84" t="str">
        <f>IF(IFERROR(INDEX('CFBG New Line Form'!$G$9:$EQ$105,MATCH(B45,'CFBG New Line Form'!$B$9:$B$105,0),MATCH(VLOOKUP($CF$11,MAPPING!$H$3:$J$131,3,0),'CFBG New Line Form'!$G$7:$EQ$7,0)),"")=0,"",IFERROR(INDEX('CFBG New Line Form'!$G$9:$EQ$105,MATCH(B45,'CFBG New Line Form'!$B$9:$B$105,0),MATCH(VLOOKUP($CF$11,MAPPING!$H$3:$J$131,3,0),'CFBG New Line Form'!$G$7:$EQ$7,0)),""))</f>
        <v/>
      </c>
      <c r="CG45" s="84" t="str">
        <f>IF(IFERROR(INDEX('CFBG New Line Form'!$G$9:$EQ$105,MATCH(B45,'CFBG New Line Form'!$B$9:$B$105,0),MATCH(VLOOKUP($CG$11,MAPPING!$H$3:$J$131,3,0),'CFBG New Line Form'!$G$7:$EQ$7,0)),"")=0,"",IFERROR(INDEX('CFBG New Line Form'!$G$9:$EQ$105,MATCH(B45,'CFBG New Line Form'!$B$9:$B$105,0),MATCH(VLOOKUP($CG$11,MAPPING!$H$3:$J$131,3,0),'CFBG New Line Form'!$G$7:$EQ$7,0)),""))</f>
        <v/>
      </c>
      <c r="CH45" s="84" t="str">
        <f>IF(IFERROR(INDEX('CFBG New Line Form'!$G$9:$EQ$105,MATCH(B45,'CFBG New Line Form'!$B$9:$B$105,0),MATCH(VLOOKUP($CH$11,MAPPING!$H$3:$J$131,3,0),'CFBG New Line Form'!$G$7:$EQ$7,0)),"")=0,"",IFERROR(INDEX('CFBG New Line Form'!$G$9:$EQ$105,MATCH(B45,'CFBG New Line Form'!$B$9:$B$105,0),MATCH(VLOOKUP($CH$11,MAPPING!$H$3:$J$131,3,0),'CFBG New Line Form'!$G$7:$EQ$7,0)),""))</f>
        <v/>
      </c>
      <c r="CI45" s="84" t="str">
        <f>IF(IFERROR(INDEX('CFBG New Line Form'!$G$9:$EQ$105,MATCH(B45,'CFBG New Line Form'!$B$9:$B$105,0),MATCH(VLOOKUP($CI$11,MAPPING!$H$3:$J$131,3,0),'CFBG New Line Form'!$G$7:$EQ$7,0)),"")=0,"",IFERROR(INDEX('CFBG New Line Form'!$G$9:$EQ$105,MATCH(B45,'CFBG New Line Form'!$B$9:$B$105,0),MATCH(VLOOKUP($CI$11,MAPPING!$H$3:$J$131,3,0),'CFBG New Line Form'!$G$7:$EQ$7,0)),""))</f>
        <v/>
      </c>
      <c r="CJ45" s="84" t="str">
        <f>IF(IFERROR(INDEX('CFBG New Line Form'!$G$9:$EQ$105,MATCH(B45,'CFBG New Line Form'!$B$9:$B$105,0),MATCH(VLOOKUP($CJ$11,MAPPING!$H$3:$J$131,3,0),'CFBG New Line Form'!$G$7:$EQ$7,0)),"")=0,"",IFERROR(INDEX('CFBG New Line Form'!$G$9:$EQ$105,MATCH(B45,'CFBG New Line Form'!$B$9:$B$105,0),MATCH(VLOOKUP($CJ$11,MAPPING!$H$3:$J$131,3,0),'CFBG New Line Form'!$G$7:$EQ$7,0)),""))</f>
        <v/>
      </c>
      <c r="CK45" s="84" t="str">
        <f>IF(IFERROR(INDEX('CFBG New Line Form'!$G$9:$EQ$105,MATCH(B45,'CFBG New Line Form'!$B$9:$B$105,0),MATCH(VLOOKUP($CK$11,MAPPING!$H$3:$J$131,3,0),'CFBG New Line Form'!$G$7:$EQ$7,0)),"")=0,"",IFERROR(INDEX('CFBG New Line Form'!$G$9:$EQ$105,MATCH(B45,'CFBG New Line Form'!$B$9:$B$105,0),MATCH(VLOOKUP($CK$11,MAPPING!$H$3:$J$131,3,0),'CFBG New Line Form'!$G$7:$EQ$7,0)),""))</f>
        <v/>
      </c>
      <c r="CL45" s="84" t="str">
        <f>IF(IFERROR(INDEX('CFBG New Line Form'!$G$9:$EQ$105,MATCH(B45,'CFBG New Line Form'!$B$9:$B$105,0),MATCH(VLOOKUP($CL$11,MAPPING!$H$3:$J$131,3,0),'CFBG New Line Form'!$G$7:$EQ$7,0)),"")=0,"",IFERROR(INDEX('CFBG New Line Form'!$G$9:$EQ$105,MATCH(B45,'CFBG New Line Form'!$B$9:$B$105,0),MATCH(VLOOKUP($CL$11,MAPPING!$H$3:$J$131,3,0),'CFBG New Line Form'!$G$7:$EQ$7,0)),""))</f>
        <v/>
      </c>
      <c r="CM45" s="84" t="str">
        <f>IF(IFERROR(INDEX('CFBG New Line Form'!$G$9:$EQ$105,MATCH(B45,'CFBG New Line Form'!$B$9:$B$105,0),MATCH(VLOOKUP($CM$11,MAPPING!$H$3:$J$131,3,0),'CFBG New Line Form'!$G$7:$EQ$7,0)),"")=0,"",IFERROR(INDEX('CFBG New Line Form'!$G$9:$EQ$105,MATCH(B45,'CFBG New Line Form'!$B$9:$B$105,0),MATCH(VLOOKUP($CM$11,MAPPING!$H$3:$J$131,3,0),'CFBG New Line Form'!$G$7:$EQ$7,0)),""))</f>
        <v/>
      </c>
      <c r="CN45" s="84" t="str">
        <f>IF(IFERROR(INDEX('CFBG New Line Form'!$G$9:$EQ$105,MATCH(B45,'CFBG New Line Form'!$B$9:$B$105,0),MATCH(VLOOKUP($CN$11,MAPPING!$H$3:$J$131,3,0),'CFBG New Line Form'!$G$7:$EQ$7,0)),"")=0,"",IFERROR(INDEX('CFBG New Line Form'!$G$9:$EQ$105,MATCH(B45,'CFBG New Line Form'!$B$9:$B$105,0),MATCH(VLOOKUP($CN$11,MAPPING!$H$3:$J$131,3,0),'CFBG New Line Form'!$G$7:$EQ$7,0)),""))</f>
        <v/>
      </c>
      <c r="CO45" s="84" t="str">
        <f>IF(IFERROR(INDEX('CFBG New Line Form'!$G$9:$EQ$105,MATCH(B45,'CFBG New Line Form'!$B$9:$B$105,0),MATCH(VLOOKUP($CO$11,MAPPING!$H$3:$J$131,3,0),'CFBG New Line Form'!$G$7:$EQ$7,0)),"")=0,"",IFERROR(INDEX('CFBG New Line Form'!$G$9:$EQ$105,MATCH(B45,'CFBG New Line Form'!$B$9:$B$105,0),MATCH(VLOOKUP($CO$11,MAPPING!$H$3:$J$131,3,0),'CFBG New Line Form'!$G$7:$EQ$7,0)),""))</f>
        <v/>
      </c>
      <c r="CP45" s="84" t="str">
        <f>IF(IFERROR(INDEX('CFBG New Line Form'!$G$9:$EQ$105,MATCH(B45,'CFBG New Line Form'!$B$9:$B$105,0),MATCH(VLOOKUP($CP$11,MAPPING!$H$3:$J$131,3,0),'CFBG New Line Form'!$G$7:$EQ$7,0)),"")=0,"",IFERROR(INDEX('CFBG New Line Form'!$G$9:$EQ$105,MATCH(B45,'CFBG New Line Form'!$B$9:$B$105,0),MATCH(VLOOKUP($CP$11,MAPPING!$H$3:$J$131,3,0),'CFBG New Line Form'!$G$7:$EQ$7,0)),""))</f>
        <v/>
      </c>
      <c r="CQ45" s="84" t="str">
        <f>IF(IFERROR(INDEX('CFBG New Line Form'!$G$9:$EQ$105,MATCH(B45,'CFBG New Line Form'!$B$9:$B$105,0),MATCH(VLOOKUP($CQ$11,MAPPING!$H$3:$J$131,3,0),'CFBG New Line Form'!$G$7:$EQ$7,0)),"")=0,"",IFERROR(INDEX('CFBG New Line Form'!$G$9:$EQ$105,MATCH(B45,'CFBG New Line Form'!$B$9:$B$105,0),MATCH(VLOOKUP($CQ$11,MAPPING!$H$3:$J$131,3,0),'CFBG New Line Form'!$G$7:$EQ$7,0)),""))</f>
        <v/>
      </c>
      <c r="CR45" s="84"/>
      <c r="CS45" s="84"/>
      <c r="CT45" s="84"/>
    </row>
    <row r="46" spans="1:98" s="55" customFormat="1">
      <c r="A46" s="84" t="str">
        <f>IF(
IFERROR(INDEX('CFBG New Line Form'!$G$9:$EQ$105,MATCH(B46,'CFBG New Line Form'!$B$9:$B$105,0),MATCH(VLOOKUP($A$11,MAPPING!$H$3:$J$131,3,0),'CFBG New Line Form'!$G$7:$EQ$7,0)),"")=0,"", IFERROR(INDEX('CFBG New Line Form'!$G$9:$EQ$105,MATCH(B46,'CFBG New Line Form'!$B$9:$B$105,0),MATCH(VLOOKUP($A$11,MAPPING!$H$3:$J$131,3,0),'CFBG New Line Form'!$G$7:$EQ$7,0)),""))</f>
        <v/>
      </c>
      <c r="B46" s="84"/>
      <c r="C46" s="84" t="str">
        <f>IF(
IFERROR(INDEX('CFBG New Line Form'!$G$9:$EQ$105,MATCH(B46,'CFBG New Line Form'!$B$9:$B$105,0),MATCH(VLOOKUP($C$11,MAPPING!$H$3:$J$131,3,0),'CFBG New Line Form'!$G$7:$EQ$7,0)),"")=0,"", IFERROR(INDEX('CFBG New Line Form'!$G$9:$EQ$105,MATCH(B46,'CFBG New Line Form'!$B$9:$B$105,0),MATCH(VLOOKUP($C$11,MAPPING!$H$3:$J$131,3,0),'CFBG New Line Form'!$G$7:$EQ$7,0)),""))</f>
        <v/>
      </c>
      <c r="D46" s="84" t="str">
        <f>IF(
IFERROR(INDEX('CFBG New Line Form'!$G$9:$EQ$105,MATCH(B46,'CFBG New Line Form'!$B$9:$B$105,0),MATCH(VLOOKUP($D$11,MAPPING!$H$3:$J$131,3,0),'CFBG New Line Form'!$G$7:$EQ$7,0)),"")=0,"", IFERROR(INDEX('CFBG New Line Form'!$G$9:$EQ$105,MATCH(B46,'CFBG New Line Form'!$B$9:$B$105,0),MATCH(VLOOKUP($D$11,MAPPING!$H$3:$J$131,3,0),'CFBG New Line Form'!$G$7:$EQ$7,0)),""))</f>
        <v/>
      </c>
      <c r="E46" s="84" t="str">
        <f>IF(IFERROR(INDEX('CFBG New Line Form'!$G$9:$EQ$105,MATCH(B46,'CFBG New Line Form'!$B$9:$B$105,0),MATCH(VLOOKUP($E$11,MAPPING!$H$3:$J$131,3,0),'CFBG New Line Form'!$G$7:$EQ$7,0)),"")=0,"",IFERROR(INDEX('CFBG New Line Form'!$G$9:$EQ$105,MATCH(B46,'CFBG New Line Form'!$B$9:$B$105,0),MATCH(VLOOKUP($E$11,MAPPING!$H$3:$J$131,3,0),'CFBG New Line Form'!$G$7:$EQ$7,0)),""))</f>
        <v/>
      </c>
      <c r="F46" s="84" t="str">
        <f>IF(IFERROR(INDEX('CFBG New Line Form'!$G$9:$EQ$105,MATCH(B46,'CFBG New Line Form'!$B$9:$B$105,0),MATCH(VLOOKUP($F$11,MAPPING!$H$3:$J$131,3,0),'CFBG New Line Form'!$G$7:$EQ$7,0)),"")=0,"",IFERROR(INDEX('CFBG New Line Form'!$G$9:$EQ$105,MATCH(B46,'CFBG New Line Form'!$B$9:$B$105,0),MATCH(VLOOKUP($F$11,MAPPING!$H$3:$J$131,3,0),'CFBG New Line Form'!$G$7:$EQ$7,0)),""))</f>
        <v/>
      </c>
      <c r="G46" s="130" t="str">
        <f>IF(IFERROR(INDEX('CFBG New Line Form'!$G$9:$EQ$105,MATCH(B46,'CFBG New Line Form'!$B$9:$B$105,0),MATCH(VLOOKUP($G$11,MAPPING!$H$3:$J$131,3,0),'CFBG New Line Form'!$G$7:$EQ$7,0)),"")=0,"",IFERROR(INDEX('CFBG New Line Form'!$G$9:$EQ$105,MATCH(B46,'CFBG New Line Form'!$B$9:$B$105,0),MATCH(VLOOKUP($G$11,MAPPING!$H$3:$J$131,3,0),'CFBG New Line Form'!$G$7:$EQ$7,0)),""))</f>
        <v/>
      </c>
      <c r="H46" s="160" t="str">
        <f>IF(IFERROR(INDEX('CFBG New Line Form'!$G$9:$EQ$105,MATCH(B46,'CFBG New Line Form'!$B$9:$B$105,0),MATCH(VLOOKUP($H$11,MAPPING!$H$3:$J$131,3,0),'CFBG New Line Form'!$G$7:$EQ$7,0)),"")=0,"",IFERROR(INDEX('CFBG New Line Form'!$G$9:$EQ$105,MATCH(B46,'CFBG New Line Form'!$B$9:$B$105,0),MATCH(VLOOKUP($H$11,MAPPING!$H$3:$J$131,3,0),'CFBG New Line Form'!$G$7:$EQ$7,0)),""))</f>
        <v/>
      </c>
      <c r="I46" s="161" t="str">
        <f>IF(IFERROR(INDEX('CFBG New Line Form'!$G$9:$EQ$105,MATCH(B46,'CFBG New Line Form'!$B$9:$B$105,0),MATCH(VLOOKUP($I$11,MAPPING!$H$3:$J$131,3,0),'CFBG New Line Form'!$G$7:$EQ$7,0)),"")=0,"",IFERROR(INDEX('CFBG New Line Form'!$G$9:$EQ$105,MATCH(B46,'CFBG New Line Form'!$B$9:$B$105,0),MATCH(VLOOKUP($I$11,MAPPING!$H$3:$J$131,3,0),'CFBG New Line Form'!$G$7:$EQ$7,0)),""))</f>
        <v/>
      </c>
      <c r="J46" s="84" t="str">
        <f>IF(IFERROR(INDEX('CFBG New Line Form'!$G$9:$EQ$105,MATCH(B46,'CFBG New Line Form'!$B$9:$B$105,0),MATCH(VLOOKUP($J$11,MAPPING!$H$3:$J$131,3,0),'CFBG New Line Form'!$G$7:$EQ$7,0)),"")=0,"",IFERROR(INDEX('CFBG New Line Form'!$G$9:$EQ$105,MATCH(B46,'CFBG New Line Form'!$B$9:$B$105,0),MATCH(VLOOKUP($J$11,MAPPING!$H$3:$J$131,3,0),'CFBG New Line Form'!$G$7:$EQ$7,0)),""))</f>
        <v/>
      </c>
      <c r="K46" s="84" t="e">
        <v>#N/A</v>
      </c>
      <c r="L46" s="84" t="e">
        <v>#N/A</v>
      </c>
      <c r="M46" s="84" t="e">
        <v>#N/A</v>
      </c>
      <c r="N46" s="84" t="e">
        <v>#N/A</v>
      </c>
      <c r="O46" s="84" t="e">
        <v>#N/A</v>
      </c>
      <c r="P46" s="84" t="e">
        <v>#N/A</v>
      </c>
      <c r="Q46" s="84" t="e">
        <v>#N/A</v>
      </c>
      <c r="R46" s="162" t="str">
        <f>IF(IFERROR(INDEX('CFBG New Line Form'!$G$9:$EQ$105,MATCH(B46,'CFBG New Line Form'!$B$9:$B$105,0),MATCH(VLOOKUP($R$11,MAPPING!$H$3:$J$131,3,0),'CFBG New Line Form'!$G$7:$EQ$7,0)),"")=0,"",IFERROR(INDEX('CFBG New Line Form'!$G$9:$EQ$105,MATCH(B46,'CFBG New Line Form'!$B$9:$B$105,0),MATCH(VLOOKUP($R$11,MAPPING!$H$3:$J$131,3,0),'CFBG New Line Form'!$G$7:$EQ$7,0)),""))</f>
        <v/>
      </c>
      <c r="S46" s="84" t="str">
        <f>IF(IFERROR(INDEX('CFBG New Line Form'!$G$9:$EQ$105,MATCH(B46,'CFBG New Line Form'!$B$9:$B$105,0),MATCH(VLOOKUP($S$11,MAPPING!$H$3:$J$131,3,0),'CFBG New Line Form'!$G$7:$EQ$7,0)),"")=0,"",IFERROR(INDEX('CFBG New Line Form'!$G$9:$EQ$105,MATCH(B46,'CFBG New Line Form'!$B$9:$B$105,0),MATCH(VLOOKUP($S$11,MAPPING!$H$3:$J$131,3,0),'CFBG New Line Form'!$G$7:$EQ$7,0)),""))</f>
        <v/>
      </c>
      <c r="T46" s="84" t="e">
        <v>#N/A</v>
      </c>
      <c r="U46" s="84" t="e">
        <v>#N/A</v>
      </c>
      <c r="V46" s="84" t="e">
        <v>#N/A</v>
      </c>
      <c r="W46" s="84" t="e">
        <v>#N/A</v>
      </c>
      <c r="X46" s="84" t="e">
        <v>#N/A</v>
      </c>
      <c r="Y46" s="84" t="e">
        <v>#N/A</v>
      </c>
      <c r="Z46" s="84" t="e">
        <v>#N/A</v>
      </c>
      <c r="AA46" s="84" t="e">
        <v>#N/A</v>
      </c>
      <c r="AB46" s="84" t="e">
        <v>#N/A</v>
      </c>
      <c r="AC46" s="84" t="e">
        <v>#N/A</v>
      </c>
      <c r="AD46" s="84" t="e">
        <v>#N/A</v>
      </c>
      <c r="AE46" s="160" t="str">
        <f>IF(IFERROR(INDEX('CFBG New Line Form'!$G$9:$EQ$105,MATCH(B46,'CFBG New Line Form'!$B$9:$B$105,0),MATCH(VLOOKUP($AE$11,MAPPING!$H$3:$J$131,3,0),'CFBG New Line Form'!$G$7:$EQ$7,0)),"")=0,"",IFERROR(INDEX('CFBG New Line Form'!$G$9:$EQ$105,MATCH(B46,'CFBG New Line Form'!$B$9:$B$105,0),MATCH(VLOOKUP($AE$11,MAPPING!$H$3:$J$131,3,0),'CFBG New Line Form'!$G$7:$EQ$7,0)),""))</f>
        <v/>
      </c>
      <c r="AF46" s="84" t="e">
        <v>#N/A</v>
      </c>
      <c r="AG46" s="84" t="e">
        <v>#N/A</v>
      </c>
      <c r="AH46" s="84" t="str">
        <f>IF(IFERROR(INDEX('CFBG New Line Form'!$G$9:$EQ$105,MATCH(B46,'CFBG New Line Form'!$B$9:$B$105,0),MATCH(VLOOKUP($AH$11,MAPPING!$H$3:$J$131,3,0),'CFBG New Line Form'!$G$7:$EQ$7,0)),"")=0,"",IFERROR(INDEX('CFBG New Line Form'!$G$9:$EQ$105,MATCH(B46,'CFBG New Line Form'!$B$9:$B$105,0),MATCH(VLOOKUP($AH$11,MAPPING!$H$3:$J$131,3,0),'CFBG New Line Form'!$G$7:$EQ$7,0)),""))</f>
        <v/>
      </c>
      <c r="AI46" s="84" t="str">
        <f>IF(IFERROR(INDEX('CFBG New Line Form'!$G$9:$EQ$105,MATCH(B46,'CFBG New Line Form'!$B$9:$B$105,0),MATCH(VLOOKUP($AI$11,MAPPING!$H$3:$J$131,3,0),'CFBG New Line Form'!$G$7:$EQ$7,0)),"")=0,"",IFERROR(INDEX('CFBG New Line Form'!$G$9:$EQ$105,MATCH(B46,'CFBG New Line Form'!$B$9:$B$105,0),MATCH(VLOOKUP($AI$11,MAPPING!$H$3:$J$131,3,0),'CFBG New Line Form'!$G$7:$EQ$7,0)),""))</f>
        <v/>
      </c>
      <c r="AJ46" s="84" t="str">
        <f>IF(IFERROR(INDEX('CFBG New Line Form'!$G$9:$EQ$105,MATCH(B46,'CFBG New Line Form'!$B$9:$B$105,0),MATCH(VLOOKUP($AJ$11,MAPPING!$H$3:$J$131,3,0),'CFBG New Line Form'!$G$7:$EQ$7,0)),"")=0,"",IFERROR(INDEX('CFBG New Line Form'!$G$9:$EQ$105,MATCH(B46,'CFBG New Line Form'!$B$9:$B$105,0),MATCH(VLOOKUP($AJ$11,MAPPING!$H$3:$J$131,3,0),'CFBG New Line Form'!$G$7:$EQ$7,0)),""))</f>
        <v/>
      </c>
      <c r="AK46" s="84" t="str">
        <f>IF(IFERROR(INDEX('CFBG New Line Form'!$G$9:$EQ$105,MATCH(B46,'CFBG New Line Form'!$B$9:$B$105,0),MATCH(VLOOKUP($AK$11,MAPPING!$H$3:$J$131,3,0),'CFBG New Line Form'!$G$7:$EQ$7,0)),"")=0,"",IFERROR(INDEX('CFBG New Line Form'!$G$9:$EQ$105,MATCH(B46,'CFBG New Line Form'!$B$9:$B$105,0),MATCH(VLOOKUP($AK$11,MAPPING!$H$3:$J$131,3,0),'CFBG New Line Form'!$G$7:$EQ$7,0)),""))</f>
        <v/>
      </c>
      <c r="AL46" s="84" t="str">
        <f>IF(IFERROR(INDEX('CFBG New Line Form'!$G$9:$EQ$105,MATCH(B46,'CFBG New Line Form'!$B$9:$B$105,0),MATCH(VLOOKUP($AL$11,MAPPING!$H$3:$J$131,3,0),'CFBG New Line Form'!$G$7:$EQ$7,0)),"")=0,"",IFERROR(INDEX('CFBG New Line Form'!$G$9:$EQ$105,MATCH(B46,'CFBG New Line Form'!$B$9:$B$105,0),MATCH(VLOOKUP($AL$11,MAPPING!$H$3:$J$131,3,0),'CFBG New Line Form'!$G$7:$EQ$7,0)),""))</f>
        <v/>
      </c>
      <c r="AM46" s="84" t="str">
        <f>IF(IFERROR(INDEX('CFBG New Line Form'!$G$9:$EQ$105,MATCH(B46,'CFBG New Line Form'!$B$9:$B$105,0),MATCH(VLOOKUP($AM$11,MAPPING!$H$3:$J$131,3,0),'CFBG New Line Form'!$G$7:$EQ$7,0)),"")=0,"",IFERROR(INDEX('CFBG New Line Form'!$G$9:$EQ$105,MATCH(B46,'CFBG New Line Form'!$B$9:$B$105,0),MATCH(VLOOKUP($AM$11,MAPPING!$H$3:$J$131,3,0),'CFBG New Line Form'!$G$7:$EQ$7,0)),""))</f>
        <v/>
      </c>
      <c r="AN46" s="84" t="str">
        <f>IF(IFERROR(INDEX('CFBG New Line Form'!$G$9:$EQ$105,MATCH(B46,'CFBG New Line Form'!$B$9:$B$105,0),MATCH(VLOOKUP($AN$11,MAPPING!$H$3:$J$131,3,0),'CFBG New Line Form'!$G$7:$EQ$7,0)),"")=0,"",IFERROR(INDEX('CFBG New Line Form'!$G$9:$EQ$105,MATCH(B46,'CFBG New Line Form'!$B$9:$B$105,0),MATCH(VLOOKUP($AN$11,MAPPING!$H$3:$J$131,3,0),'CFBG New Line Form'!$G$7:$EQ$7,0)),""))</f>
        <v/>
      </c>
      <c r="AO46" s="84" t="str">
        <f>IF(IFERROR(INDEX('CFBG New Line Form'!$G$9:$EQ$105,MATCH(B46,'CFBG New Line Form'!$B$9:$B$105,0),MATCH(VLOOKUP($AO$11,MAPPING!$H$3:$J$131,3,0),'CFBG New Line Form'!$G$7:$EQ$7,0)),"")=0,"",IFERROR(INDEX('CFBG New Line Form'!$G$9:$EQ$105,MATCH(B46,'CFBG New Line Form'!$B$9:$B$105,0),MATCH(VLOOKUP($AO$11,MAPPING!$H$3:$J$131,3,0),'CFBG New Line Form'!$G$7:$EQ$7,0)),""))</f>
        <v/>
      </c>
      <c r="AP46" s="84" t="str">
        <f>IF(IFERROR(INDEX('CFBG New Line Form'!$G$9:$EQ$105,MATCH(B46,'CFBG New Line Form'!$B$9:$B$105,0),MATCH(VLOOKUP($AP$11,MAPPING!$H$3:$J$131,3,0),'CFBG New Line Form'!$G$7:$EQ$7,0)),"")=0,"",IFERROR(INDEX('CFBG New Line Form'!$G$9:$EQ$105,MATCH(B46,'CFBG New Line Form'!$B$9:$B$105,0),MATCH(VLOOKUP($AP$11,MAPPING!$H$3:$J$131,3,0),'CFBG New Line Form'!$G$7:$EQ$7,0)),""))</f>
        <v/>
      </c>
      <c r="AQ46" s="84" t="str">
        <f>IF(IFERROR(INDEX('CFBG New Line Form'!$G$9:$EQ$105,MATCH(B46,'CFBG New Line Form'!$B$9:$B$105,0),MATCH(VLOOKUP($AQ$11,MAPPING!$H$3:$J$131,3,0),'CFBG New Line Form'!$G$7:$EQ$7,0)),"")=0,"",IFERROR(INDEX('CFBG New Line Form'!$G$9:$EQ$105,MATCH(B46,'CFBG New Line Form'!$B$9:$B$105,0),MATCH(VLOOKUP($AQ$11,MAPPING!$H$3:$J$131,3,0),'CFBG New Line Form'!$G$7:$EQ$7,0)),""))</f>
        <v/>
      </c>
      <c r="AR46" s="84" t="str">
        <f>IF(IFERROR(INDEX('CFBG New Line Form'!$G$9:$EQ$105,MATCH(B46,'CFBG New Line Form'!$B$9:$B$105,0),MATCH(VLOOKUP($AR$11,MAPPING!$H$3:$J$131,3,0),'CFBG New Line Form'!$G$7:$EQ$7,0)),"")=0,"",IFERROR(INDEX('CFBG New Line Form'!$G$9:$EQ$105,MATCH(B46,'CFBG New Line Form'!$B$9:$B$105,0),MATCH(VLOOKUP($AR$11,MAPPING!$H$3:$J$131,3,0),'CFBG New Line Form'!$G$7:$EQ$7,0)),""))</f>
        <v/>
      </c>
      <c r="AS46" s="84" t="str">
        <f>IF(IFERROR(INDEX('CFBG New Line Form'!$G$9:$EQ$105,MATCH(B46,'CFBG New Line Form'!$B$9:$B$105,0),MATCH(VLOOKUP($AS$11,MAPPING!$H$3:$J$131,3,0),'CFBG New Line Form'!$G$7:$EQ$7,0)),"")=0,"",IFERROR(INDEX('CFBG New Line Form'!$G$9:$EQ$105,MATCH(B46,'CFBG New Line Form'!$B$9:$B$105,0),MATCH(VLOOKUP($AS$11,MAPPING!$H$3:$J$131,3,0),'CFBG New Line Form'!$G$7:$EQ$7,0)),""))</f>
        <v/>
      </c>
      <c r="AT46" s="84" t="str">
        <f>IF(IFERROR(INDEX('CFBG New Line Form'!$G$9:$EQ$105,MATCH(B46,'CFBG New Line Form'!$B$9:$B$105,0),MATCH(VLOOKUP($AT$11,MAPPING!$H$3:$J$131,3,0),'CFBG New Line Form'!$G$7:$EQ$7,0)),"")=0,"",IFERROR(INDEX('CFBG New Line Form'!$G$9:$EQ$105,MATCH(B46,'CFBG New Line Form'!$B$9:$B$105,0),MATCH(VLOOKUP($AT$11,MAPPING!$H$3:$J$131,3,0),'CFBG New Line Form'!$G$7:$EQ$7,0)),""))</f>
        <v/>
      </c>
      <c r="AU46" s="84" t="str">
        <f>IF(IFERROR(INDEX('CFBG New Line Form'!$G$9:$EQ$105,MATCH(B46,'CFBG New Line Form'!$B$9:$B$105,0),MATCH(VLOOKUP($AU$11,MAPPING!$H$3:$J$131,3,0),'CFBG New Line Form'!$G$7:$EQ$7,0)),"")=0,"",IFERROR(INDEX('CFBG New Line Form'!$G$9:$EQ$105,MATCH(B46,'CFBG New Line Form'!$B$9:$B$105,0),MATCH(VLOOKUP($AU$11,MAPPING!$H$3:$J$131,3,0),'CFBG New Line Form'!$G$7:$EQ$7,0)),""))</f>
        <v/>
      </c>
      <c r="AV46" s="84" t="str">
        <f>IF(IFERROR(INDEX('CFBG New Line Form'!$G$9:$EQ$105,MATCH(B46,'CFBG New Line Form'!$B$9:$B$105,0),MATCH(VLOOKUP($AV$11,MAPPING!$H$3:$J$131,3,0),'CFBG New Line Form'!$G$7:$EQ$7,0)),"")=0,"",IFERROR(INDEX('CFBG New Line Form'!$G$9:$EQ$105,MATCH(B46,'CFBG New Line Form'!$B$9:$B$105,0),MATCH(VLOOKUP($AV$11,MAPPING!$H$3:$J$131,3,0),'CFBG New Line Form'!$G$7:$EQ$7,0)),""))</f>
        <v/>
      </c>
      <c r="AW46" s="84" t="str">
        <f>IF(IFERROR(INDEX('CFBG New Line Form'!$G$9:$EQ$105,MATCH(B46,'CFBG New Line Form'!$B$9:$B$105,0),MATCH(VLOOKUP($AW$11,MAPPING!$H$3:$J$131,3,0),'CFBG New Line Form'!$G$7:$EQ$7,0)),"")=0,"",IFERROR(INDEX('CFBG New Line Form'!$G$9:$EQ$105,MATCH(B46,'CFBG New Line Form'!$B$9:$B$105,0),MATCH(VLOOKUP($AW$11,MAPPING!$H$3:$J$131,3,0),'CFBG New Line Form'!$G$7:$EQ$7,0)),""))</f>
        <v/>
      </c>
      <c r="AX46" s="84" t="str">
        <f>IF(IFERROR(INDEX('CFBG New Line Form'!$G$9:$EQ$105,MATCH(B46,'CFBG New Line Form'!$B$9:$B$105,0),MATCH(VLOOKUP($AX$11,MAPPING!$H$3:$J$131,3,0),'CFBG New Line Form'!$G$7:$EQ$7,0)),"")=0,"",IFERROR(INDEX('CFBG New Line Form'!$G$9:$EQ$105,MATCH(B46,'CFBG New Line Form'!$B$9:$B$105,0),MATCH(VLOOKUP($AX$11,MAPPING!$H$3:$J$131,3,0),'CFBG New Line Form'!$G$7:$EQ$7,0)),""))</f>
        <v/>
      </c>
      <c r="AY46" s="84" t="str">
        <f>IF(IFERROR(INDEX('CFBG New Line Form'!$G$9:$EQ$105,MATCH(B46,'CFBG New Line Form'!$B$9:$B$105,0),MATCH(VLOOKUP($AY$11,MAPPING!$H$3:$J$131,3,0),'CFBG New Line Form'!$G$7:$EQ$7,0)),"")=0,"",IFERROR(INDEX('CFBG New Line Form'!$G$9:$EQ$105,MATCH(B46,'CFBG New Line Form'!$B$9:$B$105,0),MATCH(VLOOKUP($AY$11,MAPPING!$H$3:$J$131,3,0),'CFBG New Line Form'!$G$7:$EQ$7,0)),""))</f>
        <v/>
      </c>
      <c r="AZ46" s="84" t="str">
        <f>IF(IFERROR(INDEX('CFBG New Line Form'!$G$9:$EQ$105,MATCH(B46,'CFBG New Line Form'!$B$9:$B$105,0),MATCH(VLOOKUP($AZ$11,MAPPING!$H$3:$J$131,3,0),'CFBG New Line Form'!$G$7:$EQ$7,0)),"")=0,"",IFERROR(INDEX('CFBG New Line Form'!$G$9:$EQ$105,MATCH(B46,'CFBG New Line Form'!$B$9:$B$105,0),MATCH(VLOOKUP($AZ$11,MAPPING!$H$3:$J$131,3,0),'CFBG New Line Form'!$G$7:$EQ$7,0)),""))</f>
        <v/>
      </c>
      <c r="BA46" s="84" t="str">
        <f>IF(IFERROR(INDEX('CFBG New Line Form'!$G$9:$EQ$105,MATCH(B46,'CFBG New Line Form'!$B$9:$B$105,0),MATCH(VLOOKUP($BA$11,MAPPING!$H$3:$J$131,3,0),'CFBG New Line Form'!$G$7:$EQ$7,0)),"")=0,"",IFERROR(INDEX('CFBG New Line Form'!$G$9:$EQ$105,MATCH(B46,'CFBG New Line Form'!$B$9:$B$105,0),MATCH(VLOOKUP($BA$11,MAPPING!$H$3:$J$131,3,0),'CFBG New Line Form'!$G$7:$EQ$7,0)),""))</f>
        <v/>
      </c>
      <c r="BB46" s="84" t="str">
        <f>IF(IFERROR(INDEX('CFBG New Line Form'!$G$9:$EQ$105,MATCH(B46,'CFBG New Line Form'!$B$9:$B$105,0),MATCH(VLOOKUP($BB$11,MAPPING!$H$3:$J$131,3,0),'CFBG New Line Form'!$G$7:$EQ$7,0)),"")=0,"",IFERROR(INDEX('CFBG New Line Form'!$G$9:$EQ$105,MATCH(B46,'CFBG New Line Form'!$B$9:$B$105,0),MATCH(VLOOKUP($BB$11,MAPPING!$H$3:$J$131,3,0),'CFBG New Line Form'!$G$7:$EQ$7,0)),""))</f>
        <v/>
      </c>
      <c r="BC46" s="84" t="str">
        <f>IF(IFERROR(INDEX('CFBG New Line Form'!$G$9:$EQ$105,MATCH(B46,'CFBG New Line Form'!$B$9:$B$105,0),MATCH(VLOOKUP($BC$11,MAPPING!$H$3:$J$131,3,0),'CFBG New Line Form'!$G$7:$EQ$7,0)),"")=0,"",IFERROR(INDEX('CFBG New Line Form'!$G$9:$EQ$105,MATCH(B46,'CFBG New Line Form'!$B$9:$B$105,0),MATCH(VLOOKUP($BC$11,MAPPING!$H$3:$J$131,3,0),'CFBG New Line Form'!$G$7:$EQ$7,0)),""))</f>
        <v/>
      </c>
      <c r="BD46" s="84" t="str">
        <f>IF(IFERROR(INDEX('CFBG New Line Form'!$G$9:$EQ$105,MATCH(B46,'CFBG New Line Form'!$B$9:$B$105,0),MATCH(VLOOKUP($BD$11,MAPPING!$H$3:$J$131,3,0),'CFBG New Line Form'!$G$7:$EQ$7,0)),"")=0,"",IFERROR(INDEX('CFBG New Line Form'!$G$9:$EQ$105,MATCH(B46,'CFBG New Line Form'!$B$9:$B$105,0),MATCH(VLOOKUP($BD$11,MAPPING!$H$3:$J$131,3,0),'CFBG New Line Form'!$G$7:$EQ$7,0)),""))</f>
        <v/>
      </c>
      <c r="BE46" s="84" t="str">
        <f>IF(IFERROR(INDEX('CFBG New Line Form'!$G$9:$EQ$105,MATCH(B46,'CFBG New Line Form'!$B$9:$B$105,0),MATCH(VLOOKUP($BE$11,MAPPING!$H$3:$J$131,3,0),'CFBG New Line Form'!$G$7:$EQ$7,0)),"")=0,"",IFERROR(INDEX('CFBG New Line Form'!$G$9:$EQ$105,MATCH(B46,'CFBG New Line Form'!$B$9:$B$105,0),MATCH(VLOOKUP($BE$11,MAPPING!$H$3:$J$131,3,0),'CFBG New Line Form'!$G$7:$EQ$7,0)),""))</f>
        <v/>
      </c>
      <c r="BF46" s="84" t="str">
        <f>IF(IFERROR(INDEX('CFBG New Line Form'!$G$9:$EQ$105,MATCH(B46,'CFBG New Line Form'!$B$9:$B$105,0),MATCH(VLOOKUP($BE$11,MAPPING!$H$3:$J$131,3,0),'CFBG New Line Form'!$G$7:$EQ$7,0)),"")=0,"",IFERROR(INDEX('CFBG New Line Form'!$G$9:$EQ$105,MATCH(B46,'CFBG New Line Form'!$B$9:$B$105,0),MATCH(VLOOKUP($BE$11,MAPPING!$H$3:$J$131,3,0),'CFBG New Line Form'!$G$7:$EQ$7,0)),""))</f>
        <v/>
      </c>
      <c r="BG46" s="84" t="str">
        <f>IF(IFERROR(INDEX('CFBG New Line Form'!$G$9:$EQ$105,MATCH(B46,'CFBG New Line Form'!$B$9:$B$105,0),MATCH(VLOOKUP($BG$11,MAPPING!$H$3:$J$131,3,0),'CFBG New Line Form'!$G$7:$EQ$7,0)),"")=0,"",IFERROR(INDEX('CFBG New Line Form'!$G$9:$EQ$105,MATCH(B46,'CFBG New Line Form'!$B$9:$B$105,0),MATCH(VLOOKUP($BG$11,MAPPING!$H$3:$J$131,3,0),'CFBG New Line Form'!$G$7:$EQ$7,0)),""))</f>
        <v/>
      </c>
      <c r="BH46" s="84" t="str">
        <f>IF(IFERROR(INDEX('CFBG New Line Form'!$G$9:$EQ$105,MATCH(B46,'CFBG New Line Form'!$B$9:$B$105,0),MATCH(VLOOKUP($BH$11,MAPPING!$H$3:$J$131,3,0),'CFBG New Line Form'!$G$7:$EQ$7,0)),"")=0,"",IFERROR(INDEX('CFBG New Line Form'!$G$9:$EQ$105,MATCH(B46,'CFBG New Line Form'!$B$9:$B$105,0),MATCH(VLOOKUP($BH$11,MAPPING!$H$3:$J$131,3,0),'CFBG New Line Form'!$G$7:$EQ$7,0)),""))</f>
        <v/>
      </c>
      <c r="BI46" s="84" t="str">
        <f>IF(IFERROR(INDEX('CFBG New Line Form'!$G$9:$EQ$105,MATCH(B46,'CFBG New Line Form'!$B$9:$B$105,0),MATCH(VLOOKUP($BI$11,MAPPING!$H$3:$J$131,3,0),'CFBG New Line Form'!$G$7:$EQ$7,0)),"")=0,"",IFERROR(INDEX('CFBG New Line Form'!$G$9:$EQ$105,MATCH(B46,'CFBG New Line Form'!$B$9:$B$105,0),MATCH(VLOOKUP($BI$11,MAPPING!$H$3:$J$131,3,0),'CFBG New Line Form'!$G$7:$EQ$7,0)),""))</f>
        <v/>
      </c>
      <c r="BJ46" s="84" t="str">
        <f>IF(IFERROR(INDEX('CFBG New Line Form'!$G$9:$EQ$105,MATCH(B46,'CFBG New Line Form'!$B$9:$B$105,0),MATCH(VLOOKUP($BJ$11,MAPPING!$H$3:$J$131,3,0),'CFBG New Line Form'!$G$7:$EQ$7,0)),"")=0,"",IFERROR(INDEX('CFBG New Line Form'!$G$9:$EQ$105,MATCH(B46,'CFBG New Line Form'!$B$9:$B$105,0),MATCH(VLOOKUP($BJ$11,MAPPING!$H$3:$J$131,3,0),'CFBG New Line Form'!$G$7:$EQ$7,0)),""))</f>
        <v/>
      </c>
      <c r="BK46" s="84" t="str">
        <f>IF(IFERROR(INDEX('CFBG New Line Form'!$G$9:$EQ$105,MATCH(B46,'CFBG New Line Form'!$B$9:$B$105,0),MATCH(VLOOKUP($BK$11,MAPPING!$H$3:$J$131,3,0),'CFBG New Line Form'!$G$7:$EQ$7,0)),"")=0,"",IFERROR(INDEX('CFBG New Line Form'!$G$9:$EQ$105,MATCH(B46,'CFBG New Line Form'!$B$9:$B$105,0),MATCH(VLOOKUP($BK$11,MAPPING!$H$3:$J$131,3,0),'CFBG New Line Form'!$G$7:$EQ$7,0)),""))</f>
        <v/>
      </c>
      <c r="BL46" s="84" t="str">
        <f>IF(IFERROR(INDEX('CFBG New Line Form'!$G$9:$EQ$105,MATCH(B46,'CFBG New Line Form'!$B$9:$B$105,0),MATCH(VLOOKUP($BL$11,MAPPING!$H$3:$J$131,3,0),'CFBG New Line Form'!$G$7:$EQ$7,0)),"")=0,"",IFERROR(INDEX('CFBG New Line Form'!$G$9:$EQ$105,MATCH(B46,'CFBG New Line Form'!$B$9:$B$105,0),MATCH(VLOOKUP($BL$11,MAPPING!$H$3:$J$131,3,0),'CFBG New Line Form'!$G$7:$EQ$7,0)),""))</f>
        <v/>
      </c>
      <c r="BM46" s="84" t="str">
        <f>IF(IFERROR(INDEX('CFBG New Line Form'!$G$9:$EQ$105,MATCH(B46,'CFBG New Line Form'!$B$9:$B$105,0),MATCH(VLOOKUP($BM$11,MAPPING!$H$3:$J$131,3,0),'CFBG New Line Form'!$G$7:$EQ$7,0)),"")=0,"",IFERROR(INDEX('CFBG New Line Form'!$G$9:$EQ$105,MATCH(B46,'CFBG New Line Form'!$B$9:$B$105,0),MATCH(VLOOKUP($BM$11,MAPPING!$H$3:$J$131,3,0),'CFBG New Line Form'!$G$7:$EQ$7,0)),""))</f>
        <v/>
      </c>
      <c r="BN46" s="84" t="str">
        <f>IF(IFERROR(INDEX('CFBG New Line Form'!$G$9:$EQ$105,MATCH(B46,'CFBG New Line Form'!$B$9:$B$105,0),MATCH(VLOOKUP($BN$11,MAPPING!$H$3:$J$131,3,0),'CFBG New Line Form'!$G$7:$EQ$7,0)),"")=0,"",IFERROR(INDEX('CFBG New Line Form'!$G$9:$EQ$105,MATCH(B46,'CFBG New Line Form'!$B$9:$B$105,0),MATCH(VLOOKUP($BN$11,MAPPING!$H$3:$J$131,3,0),'CFBG New Line Form'!$G$7:$EQ$7,0)),""))</f>
        <v/>
      </c>
      <c r="BO46" s="84" t="str">
        <f>IF(IFERROR(INDEX('CFBG New Line Form'!$G$9:$EQ$105,MATCH(B46,'CFBG New Line Form'!$B$9:$B$105,0),MATCH(VLOOKUP($BO$11,MAPPING!$H$3:$J$131,3,0),'CFBG New Line Form'!$G$7:$EQ$7,0)),"")=0,"",IFERROR(INDEX('CFBG New Line Form'!$G$9:$EQ$105,MATCH(B46,'CFBG New Line Form'!$B$9:$B$105,0),MATCH(VLOOKUP($BO$11,MAPPING!$H$3:$J$131,3,0),'CFBG New Line Form'!$G$7:$EQ$7,0)),""))</f>
        <v/>
      </c>
      <c r="BP46" s="84" t="str">
        <f>IF(IFERROR(INDEX('CFBG New Line Form'!$G$9:$EQ$105,MATCH(B46,'CFBG New Line Form'!$B$9:$B$105,0),MATCH(VLOOKUP($BP$11,MAPPING!$H$3:$J$131,3,0),'CFBG New Line Form'!$G$7:$EQ$7,0)),"")=0,"",IFERROR(INDEX('CFBG New Line Form'!$G$9:$EQ$105,MATCH(B46,'CFBG New Line Form'!$B$9:$B$105,0),MATCH(VLOOKUP($BP$11,MAPPING!$H$3:$J$131,3,0),'CFBG New Line Form'!$G$7:$EQ$7,0)),""))</f>
        <v/>
      </c>
      <c r="BQ46" s="84" t="str">
        <f>IF(IFERROR(INDEX('CFBG New Line Form'!$G$9:$EQ$105,MATCH(B46,'CFBG New Line Form'!$B$9:$B$105,0),MATCH(VLOOKUP($BQ$11,MAPPING!$H$3:$J$131,3,0),'CFBG New Line Form'!$G$7:$EQ$7,0)),"")=0,"",IFERROR(INDEX('CFBG New Line Form'!$G$9:$EQ$105,MATCH(B46,'CFBG New Line Form'!$B$9:$B$105,0),MATCH(VLOOKUP($BQ$11,MAPPING!$H$3:$J$131,3,0),'CFBG New Line Form'!$G$7:$EQ$7,0)),""))</f>
        <v/>
      </c>
      <c r="BR46" s="84" t="str">
        <f>IF(IFERROR(INDEX('CFBG New Line Form'!$G$9:$EQ$105,MATCH(B46,'CFBG New Line Form'!$B$9:$B$105,0),MATCH(VLOOKUP($BR$11,MAPPING!$H$3:$J$131,3,0),'CFBG New Line Form'!$G$7:$EQ$7,0)),"")=0,"",IFERROR(INDEX('CFBG New Line Form'!$G$9:$EQ$105,MATCH(B46,'CFBG New Line Form'!$B$9:$B$105,0),MATCH(VLOOKUP($BR$11,MAPPING!$H$3:$J$131,3,0),'CFBG New Line Form'!$G$7:$EQ$7,0)),""))</f>
        <v/>
      </c>
      <c r="BS46" s="84" t="str">
        <f>IF(IFERROR(INDEX('CFBG New Line Form'!$G$9:$EQ$105,MATCH(B46,'CFBG New Line Form'!$B$9:$B$105,0),MATCH(VLOOKUP($BS$11,MAPPING!$H$3:$J$131,3,0),'CFBG New Line Form'!$G$7:$EQ$7,0)),"")=0,"",IFERROR(INDEX('CFBG New Line Form'!$G$9:$EQ$105,MATCH(B46,'CFBG New Line Form'!$B$9:$B$105,0),MATCH(VLOOKUP($BS$11,MAPPING!$H$3:$J$131,3,0),'CFBG New Line Form'!$G$7:$EQ$7,0)),""))</f>
        <v/>
      </c>
      <c r="BT46" s="84" t="str">
        <f>IF(IFERROR(INDEX('CFBG New Line Form'!$G$9:$EQ$105,MATCH(B46,'CFBG New Line Form'!$B$9:$B$105,0),MATCH(VLOOKUP($BT$11,MAPPING!$H$3:$J$131,3,0),'CFBG New Line Form'!$G$7:$EQ$7,0)),"")=0,"",IFERROR(INDEX('CFBG New Line Form'!$G$9:$EQ$105,MATCH(B46,'CFBG New Line Form'!$B$9:$B$105,0),MATCH(VLOOKUP($BT$11,MAPPING!$H$3:$J$131,3,0),'CFBG New Line Form'!$G$7:$EQ$7,0)),""))</f>
        <v/>
      </c>
      <c r="BU46" s="84" t="str">
        <f>IF(IFERROR(INDEX('CFBG New Line Form'!$G$9:$EQ$105,MATCH(B46,'CFBG New Line Form'!$B$9:$B$105,0),MATCH(VLOOKUP($BU$11,MAPPING!$H$3:$J$131,3,0),'CFBG New Line Form'!$G$7:$EQ$7,0)),"")=0,"",IFERROR(INDEX('CFBG New Line Form'!$G$9:$EQ$105,MATCH(B46,'CFBG New Line Form'!$B$9:$B$105,0),MATCH(VLOOKUP($BU$11,MAPPING!$H$3:$J$131,3,0),'CFBG New Line Form'!$G$7:$EQ$7,0)),""))</f>
        <v/>
      </c>
      <c r="BV46" s="84" t="str">
        <f>IF(IFERROR(INDEX('CFBG New Line Form'!$G$9:$EQ$105,MATCH(B46,'CFBG New Line Form'!$B$9:$B$105,0),MATCH(VLOOKUP($BV$11,MAPPING!$H$3:$J$131,3,0),'CFBG New Line Form'!$G$7:$EQ$7,0)),"")=0,"",IFERROR(INDEX('CFBG New Line Form'!$G$9:$EQ$105,MATCH(B46,'CFBG New Line Form'!$B$9:$B$105,0),MATCH(VLOOKUP($BV$11,MAPPING!$H$3:$J$131,3,0),'CFBG New Line Form'!$G$7:$EQ$7,0)),""))</f>
        <v/>
      </c>
      <c r="BW46" s="84" t="str">
        <f>IF(IFERROR(INDEX('CFBG New Line Form'!$G$9:$EQ$105,MATCH(B46,'CFBG New Line Form'!$B$9:$B$105,0),MATCH(VLOOKUP($BW$11,MAPPING!$H$3:$J$131,3,0),'CFBG New Line Form'!$G$7:$EQ$7,0)),"")=0,"",IFERROR(INDEX('CFBG New Line Form'!$G$9:$EQ$105,MATCH(B46,'CFBG New Line Form'!$B$9:$B$105,0),MATCH(VLOOKUP($BW$11,MAPPING!$H$3:$J$131,3,0),'CFBG New Line Form'!$G$7:$EQ$7,0)),""))</f>
        <v/>
      </c>
      <c r="BX46" s="84" t="str">
        <f>IF(IFERROR(INDEX('CFBG New Line Form'!$G$9:$EQ$105,MATCH(B46,'CFBG New Line Form'!$B$9:$B$105,0),MATCH(VLOOKUP($BX$11,MAPPING!$H$3:$J$131,3,0),'CFBG New Line Form'!$G$7:$EQ$7,0)),"")=0,"",IFERROR(INDEX('CFBG New Line Form'!$G$9:$EQ$105,MATCH(B46,'CFBG New Line Form'!$B$9:$B$105,0),MATCH(VLOOKUP($BX$11,MAPPING!$H$3:$J$131,3,0),'CFBG New Line Form'!$G$7:$EQ$7,0)),""))</f>
        <v/>
      </c>
      <c r="BY46" s="84" t="str">
        <f>IF(IFERROR(INDEX('CFBG New Line Form'!$G$9:$EQ$105,MATCH(B46,'CFBG New Line Form'!$B$9:$B$105,0),MATCH(VLOOKUP($BY$11,MAPPING!$H$3:$J$131,3,0),'CFBG New Line Form'!$G$7:$EQ$7,0)),"")=0,"",IFERROR(INDEX('CFBG New Line Form'!$G$9:$EQ$105,MATCH(B46,'CFBG New Line Form'!$B$9:$B$105,0),MATCH(VLOOKUP($BY$11,MAPPING!$H$3:$J$131,3,0),'CFBG New Line Form'!$G$7:$EQ$7,0)),""))</f>
        <v/>
      </c>
      <c r="BZ46" s="84" t="str">
        <f>IF(IFERROR(INDEX('CFBG New Line Form'!$G$9:$EQ$105,MATCH(B46,'CFBG New Line Form'!$B$9:$B$105,0),MATCH(VLOOKUP($BZ$11,MAPPING!$H$3:$J$131,3,0),'CFBG New Line Form'!$G$7:$EQ$7,0)),"")=0,"",IFERROR(INDEX('CFBG New Line Form'!$G$9:$EQ$105,MATCH(B46,'CFBG New Line Form'!$B$9:$B$105,0),MATCH(VLOOKUP($BZ$11,MAPPING!$H$3:$J$131,3,0),'CFBG New Line Form'!$G$7:$EQ$7,0)),""))</f>
        <v/>
      </c>
      <c r="CA46" s="84" t="str">
        <f>IF(IFERROR(INDEX('CFBG New Line Form'!$G$9:$EQ$105,MATCH(B46,'CFBG New Line Form'!$B$9:$B$105,0),MATCH(VLOOKUP($CA$11,MAPPING!$H$3:$J$131,3,0),'CFBG New Line Form'!$G$7:$EQ$7,0)),"")=0,"",IFERROR(INDEX('CFBG New Line Form'!$G$9:$EQ$105,MATCH(B46,'CFBG New Line Form'!$B$9:$B$105,0),MATCH(VLOOKUP($CA$11,MAPPING!$H$3:$J$131,3,0),'CFBG New Line Form'!$G$7:$EQ$7,0)),""))</f>
        <v/>
      </c>
      <c r="CB46" s="84" t="str">
        <f>IF(IFERROR(INDEX('CFBG New Line Form'!$G$9:$EQ$105,MATCH(B46,'CFBG New Line Form'!$B$9:$B$105,0),MATCH(VLOOKUP($CB$11,MAPPING!$H$3:$J$131,3,0),'CFBG New Line Form'!$G$7:$EQ$7,0)),"")=0,"",IFERROR(INDEX('CFBG New Line Form'!$G$9:$EQ$105,MATCH(B46,'CFBG New Line Form'!$B$9:$B$105,0),MATCH(VLOOKUP($CB$11,MAPPING!$H$3:$J$131,3,0),'CFBG New Line Form'!$G$7:$EQ$7,0)),""))</f>
        <v/>
      </c>
      <c r="CC46" s="84" t="str">
        <f>IF(IFERROR(INDEX('CFBG New Line Form'!$G$9:$EQ$105,MATCH(B46,'CFBG New Line Form'!$B$9:$B$105,0),MATCH(VLOOKUP($CC$11,MAPPING!$H$3:$J$131,3,0),'CFBG New Line Form'!$G$7:$EQ$7,0)),"")=0,"",IFERROR(INDEX('CFBG New Line Form'!$G$9:$EQ$105,MATCH(B46,'CFBG New Line Form'!$B$9:$B$105,0),MATCH(VLOOKUP($CC$11,MAPPING!$H$3:$J$131,3,0),'CFBG New Line Form'!$G$7:$EQ$7,0)),""))</f>
        <v/>
      </c>
      <c r="CD46" s="84" t="str">
        <f>IF(IFERROR(INDEX('CFBG New Line Form'!$G$9:$EQ$105,MATCH(B46,'CFBG New Line Form'!$B$9:$B$105,0),MATCH(VLOOKUP($CD$11,MAPPING!$H$3:$J$131,3,0),'CFBG New Line Form'!$G$7:$EQ$7,0)),"")=0,"",IFERROR(INDEX('CFBG New Line Form'!$G$9:$EQ$105,MATCH(B46,'CFBG New Line Form'!$B$9:$B$105,0),MATCH(VLOOKUP($CD$11,MAPPING!$H$3:$J$131,3,0),'CFBG New Line Form'!$G$7:$EQ$7,0)),""))</f>
        <v/>
      </c>
      <c r="CE46" s="84" t="str">
        <f>IF(IFERROR(INDEX('CFBG New Line Form'!$G$9:$EQ$105,MATCH(B46,'CFBG New Line Form'!$B$9:$B$105,0),MATCH(VLOOKUP($CE$11,MAPPING!$H$3:$J$131,3,0),'CFBG New Line Form'!$G$7:$EQ$7,0)),"")=0,"",IFERROR(INDEX('CFBG New Line Form'!$G$9:$EQ$105,MATCH(B46,'CFBG New Line Form'!$B$9:$B$105,0),MATCH(VLOOKUP($CE$11,MAPPING!$H$3:$J$131,3,0),'CFBG New Line Form'!$G$7:$EQ$7,0)),""))</f>
        <v/>
      </c>
      <c r="CF46" s="84" t="str">
        <f>IF(IFERROR(INDEX('CFBG New Line Form'!$G$9:$EQ$105,MATCH(B46,'CFBG New Line Form'!$B$9:$B$105,0),MATCH(VLOOKUP($CF$11,MAPPING!$H$3:$J$131,3,0),'CFBG New Line Form'!$G$7:$EQ$7,0)),"")=0,"",IFERROR(INDEX('CFBG New Line Form'!$G$9:$EQ$105,MATCH(B46,'CFBG New Line Form'!$B$9:$B$105,0),MATCH(VLOOKUP($CF$11,MAPPING!$H$3:$J$131,3,0),'CFBG New Line Form'!$G$7:$EQ$7,0)),""))</f>
        <v/>
      </c>
      <c r="CG46" s="84" t="str">
        <f>IF(IFERROR(INDEX('CFBG New Line Form'!$G$9:$EQ$105,MATCH(B46,'CFBG New Line Form'!$B$9:$B$105,0),MATCH(VLOOKUP($CG$11,MAPPING!$H$3:$J$131,3,0),'CFBG New Line Form'!$G$7:$EQ$7,0)),"")=0,"",IFERROR(INDEX('CFBG New Line Form'!$G$9:$EQ$105,MATCH(B46,'CFBG New Line Form'!$B$9:$B$105,0),MATCH(VLOOKUP($CG$11,MAPPING!$H$3:$J$131,3,0),'CFBG New Line Form'!$G$7:$EQ$7,0)),""))</f>
        <v/>
      </c>
      <c r="CH46" s="84" t="str">
        <f>IF(IFERROR(INDEX('CFBG New Line Form'!$G$9:$EQ$105,MATCH(B46,'CFBG New Line Form'!$B$9:$B$105,0),MATCH(VLOOKUP($CH$11,MAPPING!$H$3:$J$131,3,0),'CFBG New Line Form'!$G$7:$EQ$7,0)),"")=0,"",IFERROR(INDEX('CFBG New Line Form'!$G$9:$EQ$105,MATCH(B46,'CFBG New Line Form'!$B$9:$B$105,0),MATCH(VLOOKUP($CH$11,MAPPING!$H$3:$J$131,3,0),'CFBG New Line Form'!$G$7:$EQ$7,0)),""))</f>
        <v/>
      </c>
      <c r="CI46" s="84" t="str">
        <f>IF(IFERROR(INDEX('CFBG New Line Form'!$G$9:$EQ$105,MATCH(B46,'CFBG New Line Form'!$B$9:$B$105,0),MATCH(VLOOKUP($CI$11,MAPPING!$H$3:$J$131,3,0),'CFBG New Line Form'!$G$7:$EQ$7,0)),"")=0,"",IFERROR(INDEX('CFBG New Line Form'!$G$9:$EQ$105,MATCH(B46,'CFBG New Line Form'!$B$9:$B$105,0),MATCH(VLOOKUP($CI$11,MAPPING!$H$3:$J$131,3,0),'CFBG New Line Form'!$G$7:$EQ$7,0)),""))</f>
        <v/>
      </c>
      <c r="CJ46" s="84" t="str">
        <f>IF(IFERROR(INDEX('CFBG New Line Form'!$G$9:$EQ$105,MATCH(B46,'CFBG New Line Form'!$B$9:$B$105,0),MATCH(VLOOKUP($CJ$11,MAPPING!$H$3:$J$131,3,0),'CFBG New Line Form'!$G$7:$EQ$7,0)),"")=0,"",IFERROR(INDEX('CFBG New Line Form'!$G$9:$EQ$105,MATCH(B46,'CFBG New Line Form'!$B$9:$B$105,0),MATCH(VLOOKUP($CJ$11,MAPPING!$H$3:$J$131,3,0),'CFBG New Line Form'!$G$7:$EQ$7,0)),""))</f>
        <v/>
      </c>
      <c r="CK46" s="84" t="str">
        <f>IF(IFERROR(INDEX('CFBG New Line Form'!$G$9:$EQ$105,MATCH(B46,'CFBG New Line Form'!$B$9:$B$105,0),MATCH(VLOOKUP($CK$11,MAPPING!$H$3:$J$131,3,0),'CFBG New Line Form'!$G$7:$EQ$7,0)),"")=0,"",IFERROR(INDEX('CFBG New Line Form'!$G$9:$EQ$105,MATCH(B46,'CFBG New Line Form'!$B$9:$B$105,0),MATCH(VLOOKUP($CK$11,MAPPING!$H$3:$J$131,3,0),'CFBG New Line Form'!$G$7:$EQ$7,0)),""))</f>
        <v/>
      </c>
      <c r="CL46" s="84" t="str">
        <f>IF(IFERROR(INDEX('CFBG New Line Form'!$G$9:$EQ$105,MATCH(B46,'CFBG New Line Form'!$B$9:$B$105,0),MATCH(VLOOKUP($CL$11,MAPPING!$H$3:$J$131,3,0),'CFBG New Line Form'!$G$7:$EQ$7,0)),"")=0,"",IFERROR(INDEX('CFBG New Line Form'!$G$9:$EQ$105,MATCH(B46,'CFBG New Line Form'!$B$9:$B$105,0),MATCH(VLOOKUP($CL$11,MAPPING!$H$3:$J$131,3,0),'CFBG New Line Form'!$G$7:$EQ$7,0)),""))</f>
        <v/>
      </c>
      <c r="CM46" s="84" t="str">
        <f>IF(IFERROR(INDEX('CFBG New Line Form'!$G$9:$EQ$105,MATCH(B46,'CFBG New Line Form'!$B$9:$B$105,0),MATCH(VLOOKUP($CM$11,MAPPING!$H$3:$J$131,3,0),'CFBG New Line Form'!$G$7:$EQ$7,0)),"")=0,"",IFERROR(INDEX('CFBG New Line Form'!$G$9:$EQ$105,MATCH(B46,'CFBG New Line Form'!$B$9:$B$105,0),MATCH(VLOOKUP($CM$11,MAPPING!$H$3:$J$131,3,0),'CFBG New Line Form'!$G$7:$EQ$7,0)),""))</f>
        <v/>
      </c>
      <c r="CN46" s="84" t="str">
        <f>IF(IFERROR(INDEX('CFBG New Line Form'!$G$9:$EQ$105,MATCH(B46,'CFBG New Line Form'!$B$9:$B$105,0),MATCH(VLOOKUP($CN$11,MAPPING!$H$3:$J$131,3,0),'CFBG New Line Form'!$G$7:$EQ$7,0)),"")=0,"",IFERROR(INDEX('CFBG New Line Form'!$G$9:$EQ$105,MATCH(B46,'CFBG New Line Form'!$B$9:$B$105,0),MATCH(VLOOKUP($CN$11,MAPPING!$H$3:$J$131,3,0),'CFBG New Line Form'!$G$7:$EQ$7,0)),""))</f>
        <v/>
      </c>
      <c r="CO46" s="84" t="str">
        <f>IF(IFERROR(INDEX('CFBG New Line Form'!$G$9:$EQ$105,MATCH(B46,'CFBG New Line Form'!$B$9:$B$105,0),MATCH(VLOOKUP($CO$11,MAPPING!$H$3:$J$131,3,0),'CFBG New Line Form'!$G$7:$EQ$7,0)),"")=0,"",IFERROR(INDEX('CFBG New Line Form'!$G$9:$EQ$105,MATCH(B46,'CFBG New Line Form'!$B$9:$B$105,0),MATCH(VLOOKUP($CO$11,MAPPING!$H$3:$J$131,3,0),'CFBG New Line Form'!$G$7:$EQ$7,0)),""))</f>
        <v/>
      </c>
      <c r="CP46" s="84" t="str">
        <f>IF(IFERROR(INDEX('CFBG New Line Form'!$G$9:$EQ$105,MATCH(B46,'CFBG New Line Form'!$B$9:$B$105,0),MATCH(VLOOKUP($CP$11,MAPPING!$H$3:$J$131,3,0),'CFBG New Line Form'!$G$7:$EQ$7,0)),"")=0,"",IFERROR(INDEX('CFBG New Line Form'!$G$9:$EQ$105,MATCH(B46,'CFBG New Line Form'!$B$9:$B$105,0),MATCH(VLOOKUP($CP$11,MAPPING!$H$3:$J$131,3,0),'CFBG New Line Form'!$G$7:$EQ$7,0)),""))</f>
        <v/>
      </c>
      <c r="CQ46" s="84" t="str">
        <f>IF(IFERROR(INDEX('CFBG New Line Form'!$G$9:$EQ$105,MATCH(B46,'CFBG New Line Form'!$B$9:$B$105,0),MATCH(VLOOKUP($CQ$11,MAPPING!$H$3:$J$131,3,0),'CFBG New Line Form'!$G$7:$EQ$7,0)),"")=0,"",IFERROR(INDEX('CFBG New Line Form'!$G$9:$EQ$105,MATCH(B46,'CFBG New Line Form'!$B$9:$B$105,0),MATCH(VLOOKUP($CQ$11,MAPPING!$H$3:$J$131,3,0),'CFBG New Line Form'!$G$7:$EQ$7,0)),""))</f>
        <v/>
      </c>
      <c r="CR46" s="84"/>
      <c r="CS46" s="84"/>
      <c r="CT46" s="84"/>
    </row>
    <row r="47" spans="1:98" s="55" customFormat="1">
      <c r="A47" s="84" t="str">
        <f>IF(
IFERROR(INDEX('CFBG New Line Form'!$G$9:$EQ$105,MATCH(B47,'CFBG New Line Form'!$B$9:$B$105,0),MATCH(VLOOKUP($A$11,MAPPING!$H$3:$J$131,3,0),'CFBG New Line Form'!$G$7:$EQ$7,0)),"")=0,"", IFERROR(INDEX('CFBG New Line Form'!$G$9:$EQ$105,MATCH(B47,'CFBG New Line Form'!$B$9:$B$105,0),MATCH(VLOOKUP($A$11,MAPPING!$H$3:$J$131,3,0),'CFBG New Line Form'!$G$7:$EQ$7,0)),""))</f>
        <v/>
      </c>
      <c r="B47" s="84"/>
      <c r="C47" s="84" t="str">
        <f>IF(
IFERROR(INDEX('CFBG New Line Form'!$G$9:$EQ$105,MATCH(B47,'CFBG New Line Form'!$B$9:$B$105,0),MATCH(VLOOKUP($C$11,MAPPING!$H$3:$J$131,3,0),'CFBG New Line Form'!$G$7:$EQ$7,0)),"")=0,"", IFERROR(INDEX('CFBG New Line Form'!$G$9:$EQ$105,MATCH(B47,'CFBG New Line Form'!$B$9:$B$105,0),MATCH(VLOOKUP($C$11,MAPPING!$H$3:$J$131,3,0),'CFBG New Line Form'!$G$7:$EQ$7,0)),""))</f>
        <v/>
      </c>
      <c r="D47" s="84" t="str">
        <f>IF(
IFERROR(INDEX('CFBG New Line Form'!$G$9:$EQ$105,MATCH(B47,'CFBG New Line Form'!$B$9:$B$105,0),MATCH(VLOOKUP($D$11,MAPPING!$H$3:$J$131,3,0),'CFBG New Line Form'!$G$7:$EQ$7,0)),"")=0,"", IFERROR(INDEX('CFBG New Line Form'!$G$9:$EQ$105,MATCH(B47,'CFBG New Line Form'!$B$9:$B$105,0),MATCH(VLOOKUP($D$11,MAPPING!$H$3:$J$131,3,0),'CFBG New Line Form'!$G$7:$EQ$7,0)),""))</f>
        <v/>
      </c>
      <c r="E47" s="84" t="str">
        <f>IF(IFERROR(INDEX('CFBG New Line Form'!$G$9:$EQ$105,MATCH(B47,'CFBG New Line Form'!$B$9:$B$105,0),MATCH(VLOOKUP($E$11,MAPPING!$H$3:$J$131,3,0),'CFBG New Line Form'!$G$7:$EQ$7,0)),"")=0,"",IFERROR(INDEX('CFBG New Line Form'!$G$9:$EQ$105,MATCH(B47,'CFBG New Line Form'!$B$9:$B$105,0),MATCH(VLOOKUP($E$11,MAPPING!$H$3:$J$131,3,0),'CFBG New Line Form'!$G$7:$EQ$7,0)),""))</f>
        <v/>
      </c>
      <c r="F47" s="84" t="str">
        <f>IF(IFERROR(INDEX('CFBG New Line Form'!$G$9:$EQ$105,MATCH(B47,'CFBG New Line Form'!$B$9:$B$105,0),MATCH(VLOOKUP($F$11,MAPPING!$H$3:$J$131,3,0),'CFBG New Line Form'!$G$7:$EQ$7,0)),"")=0,"",IFERROR(INDEX('CFBG New Line Form'!$G$9:$EQ$105,MATCH(B47,'CFBG New Line Form'!$B$9:$B$105,0),MATCH(VLOOKUP($F$11,MAPPING!$H$3:$J$131,3,0),'CFBG New Line Form'!$G$7:$EQ$7,0)),""))</f>
        <v/>
      </c>
      <c r="G47" s="130" t="str">
        <f>IF(IFERROR(INDEX('CFBG New Line Form'!$G$9:$EQ$105,MATCH(B47,'CFBG New Line Form'!$B$9:$B$105,0),MATCH(VLOOKUP($G$11,MAPPING!$H$3:$J$131,3,0),'CFBG New Line Form'!$G$7:$EQ$7,0)),"")=0,"",IFERROR(INDEX('CFBG New Line Form'!$G$9:$EQ$105,MATCH(B47,'CFBG New Line Form'!$B$9:$B$105,0),MATCH(VLOOKUP($G$11,MAPPING!$H$3:$J$131,3,0),'CFBG New Line Form'!$G$7:$EQ$7,0)),""))</f>
        <v/>
      </c>
      <c r="H47" s="160" t="str">
        <f>IF(IFERROR(INDEX('CFBG New Line Form'!$G$9:$EQ$105,MATCH(B47,'CFBG New Line Form'!$B$9:$B$105,0),MATCH(VLOOKUP($H$11,MAPPING!$H$3:$J$131,3,0),'CFBG New Line Form'!$G$7:$EQ$7,0)),"")=0,"",IFERROR(INDEX('CFBG New Line Form'!$G$9:$EQ$105,MATCH(B47,'CFBG New Line Form'!$B$9:$B$105,0),MATCH(VLOOKUP($H$11,MAPPING!$H$3:$J$131,3,0),'CFBG New Line Form'!$G$7:$EQ$7,0)),""))</f>
        <v/>
      </c>
      <c r="I47" s="161" t="str">
        <f>IF(IFERROR(INDEX('CFBG New Line Form'!$G$9:$EQ$105,MATCH(B47,'CFBG New Line Form'!$B$9:$B$105,0),MATCH(VLOOKUP($I$11,MAPPING!$H$3:$J$131,3,0),'CFBG New Line Form'!$G$7:$EQ$7,0)),"")=0,"",IFERROR(INDEX('CFBG New Line Form'!$G$9:$EQ$105,MATCH(B47,'CFBG New Line Form'!$B$9:$B$105,0),MATCH(VLOOKUP($I$11,MAPPING!$H$3:$J$131,3,0),'CFBG New Line Form'!$G$7:$EQ$7,0)),""))</f>
        <v/>
      </c>
      <c r="J47" s="84" t="str">
        <f>IF(IFERROR(INDEX('CFBG New Line Form'!$G$9:$EQ$105,MATCH(B47,'CFBG New Line Form'!$B$9:$B$105,0),MATCH(VLOOKUP($J$11,MAPPING!$H$3:$J$131,3,0),'CFBG New Line Form'!$G$7:$EQ$7,0)),"")=0,"",IFERROR(INDEX('CFBG New Line Form'!$G$9:$EQ$105,MATCH(B47,'CFBG New Line Form'!$B$9:$B$105,0),MATCH(VLOOKUP($J$11,MAPPING!$H$3:$J$131,3,0),'CFBG New Line Form'!$G$7:$EQ$7,0)),""))</f>
        <v/>
      </c>
      <c r="K47" s="84" t="e">
        <v>#N/A</v>
      </c>
      <c r="L47" s="84" t="e">
        <v>#N/A</v>
      </c>
      <c r="M47" s="84" t="e">
        <v>#N/A</v>
      </c>
      <c r="N47" s="84" t="e">
        <v>#N/A</v>
      </c>
      <c r="O47" s="84" t="e">
        <v>#N/A</v>
      </c>
      <c r="P47" s="84" t="e">
        <v>#N/A</v>
      </c>
      <c r="Q47" s="84" t="e">
        <v>#N/A</v>
      </c>
      <c r="R47" s="162" t="str">
        <f>IF(IFERROR(INDEX('CFBG New Line Form'!$G$9:$EQ$105,MATCH(B47,'CFBG New Line Form'!$B$9:$B$105,0),MATCH(VLOOKUP($R$11,MAPPING!$H$3:$J$131,3,0),'CFBG New Line Form'!$G$7:$EQ$7,0)),"")=0,"",IFERROR(INDEX('CFBG New Line Form'!$G$9:$EQ$105,MATCH(B47,'CFBG New Line Form'!$B$9:$B$105,0),MATCH(VLOOKUP($R$11,MAPPING!$H$3:$J$131,3,0),'CFBG New Line Form'!$G$7:$EQ$7,0)),""))</f>
        <v/>
      </c>
      <c r="S47" s="84" t="str">
        <f>IF(IFERROR(INDEX('CFBG New Line Form'!$G$9:$EQ$105,MATCH(B47,'CFBG New Line Form'!$B$9:$B$105,0),MATCH(VLOOKUP($S$11,MAPPING!$H$3:$J$131,3,0),'CFBG New Line Form'!$G$7:$EQ$7,0)),"")=0,"",IFERROR(INDEX('CFBG New Line Form'!$G$9:$EQ$105,MATCH(B47,'CFBG New Line Form'!$B$9:$B$105,0),MATCH(VLOOKUP($S$11,MAPPING!$H$3:$J$131,3,0),'CFBG New Line Form'!$G$7:$EQ$7,0)),""))</f>
        <v/>
      </c>
      <c r="T47" s="84" t="e">
        <v>#N/A</v>
      </c>
      <c r="U47" s="84" t="e">
        <v>#N/A</v>
      </c>
      <c r="V47" s="84" t="e">
        <v>#N/A</v>
      </c>
      <c r="W47" s="84" t="e">
        <v>#N/A</v>
      </c>
      <c r="X47" s="84" t="e">
        <v>#N/A</v>
      </c>
      <c r="Y47" s="84" t="e">
        <v>#N/A</v>
      </c>
      <c r="Z47" s="84" t="e">
        <v>#N/A</v>
      </c>
      <c r="AA47" s="84" t="e">
        <v>#N/A</v>
      </c>
      <c r="AB47" s="84" t="e">
        <v>#N/A</v>
      </c>
      <c r="AC47" s="84" t="e">
        <v>#N/A</v>
      </c>
      <c r="AD47" s="84" t="e">
        <v>#N/A</v>
      </c>
      <c r="AE47" s="160" t="str">
        <f>IF(IFERROR(INDEX('CFBG New Line Form'!$G$9:$EQ$105,MATCH(B47,'CFBG New Line Form'!$B$9:$B$105,0),MATCH(VLOOKUP($AE$11,MAPPING!$H$3:$J$131,3,0),'CFBG New Line Form'!$G$7:$EQ$7,0)),"")=0,"",IFERROR(INDEX('CFBG New Line Form'!$G$9:$EQ$105,MATCH(B47,'CFBG New Line Form'!$B$9:$B$105,0),MATCH(VLOOKUP($AE$11,MAPPING!$H$3:$J$131,3,0),'CFBG New Line Form'!$G$7:$EQ$7,0)),""))</f>
        <v/>
      </c>
      <c r="AF47" s="84" t="e">
        <v>#N/A</v>
      </c>
      <c r="AG47" s="84" t="e">
        <v>#N/A</v>
      </c>
      <c r="AH47" s="84" t="str">
        <f>IF(IFERROR(INDEX('CFBG New Line Form'!$G$9:$EQ$105,MATCH(B47,'CFBG New Line Form'!$B$9:$B$105,0),MATCH(VLOOKUP($AH$11,MAPPING!$H$3:$J$131,3,0),'CFBG New Line Form'!$G$7:$EQ$7,0)),"")=0,"",IFERROR(INDEX('CFBG New Line Form'!$G$9:$EQ$105,MATCH(B47,'CFBG New Line Form'!$B$9:$B$105,0),MATCH(VLOOKUP($AH$11,MAPPING!$H$3:$J$131,3,0),'CFBG New Line Form'!$G$7:$EQ$7,0)),""))</f>
        <v/>
      </c>
      <c r="AI47" s="84" t="str">
        <f>IF(IFERROR(INDEX('CFBG New Line Form'!$G$9:$EQ$105,MATCH(B47,'CFBG New Line Form'!$B$9:$B$105,0),MATCH(VLOOKUP($AI$11,MAPPING!$H$3:$J$131,3,0),'CFBG New Line Form'!$G$7:$EQ$7,0)),"")=0,"",IFERROR(INDEX('CFBG New Line Form'!$G$9:$EQ$105,MATCH(B47,'CFBG New Line Form'!$B$9:$B$105,0),MATCH(VLOOKUP($AI$11,MAPPING!$H$3:$J$131,3,0),'CFBG New Line Form'!$G$7:$EQ$7,0)),""))</f>
        <v/>
      </c>
      <c r="AJ47" s="84" t="str">
        <f>IF(IFERROR(INDEX('CFBG New Line Form'!$G$9:$EQ$105,MATCH(B47,'CFBG New Line Form'!$B$9:$B$105,0),MATCH(VLOOKUP($AJ$11,MAPPING!$H$3:$J$131,3,0),'CFBG New Line Form'!$G$7:$EQ$7,0)),"")=0,"",IFERROR(INDEX('CFBG New Line Form'!$G$9:$EQ$105,MATCH(B47,'CFBG New Line Form'!$B$9:$B$105,0),MATCH(VLOOKUP($AJ$11,MAPPING!$H$3:$J$131,3,0),'CFBG New Line Form'!$G$7:$EQ$7,0)),""))</f>
        <v/>
      </c>
      <c r="AK47" s="84" t="str">
        <f>IF(IFERROR(INDEX('CFBG New Line Form'!$G$9:$EQ$105,MATCH(B47,'CFBG New Line Form'!$B$9:$B$105,0),MATCH(VLOOKUP($AK$11,MAPPING!$H$3:$J$131,3,0),'CFBG New Line Form'!$G$7:$EQ$7,0)),"")=0,"",IFERROR(INDEX('CFBG New Line Form'!$G$9:$EQ$105,MATCH(B47,'CFBG New Line Form'!$B$9:$B$105,0),MATCH(VLOOKUP($AK$11,MAPPING!$H$3:$J$131,3,0),'CFBG New Line Form'!$G$7:$EQ$7,0)),""))</f>
        <v/>
      </c>
      <c r="AL47" s="84" t="str">
        <f>IF(IFERROR(INDEX('CFBG New Line Form'!$G$9:$EQ$105,MATCH(B47,'CFBG New Line Form'!$B$9:$B$105,0),MATCH(VLOOKUP($AL$11,MAPPING!$H$3:$J$131,3,0),'CFBG New Line Form'!$G$7:$EQ$7,0)),"")=0,"",IFERROR(INDEX('CFBG New Line Form'!$G$9:$EQ$105,MATCH(B47,'CFBG New Line Form'!$B$9:$B$105,0),MATCH(VLOOKUP($AL$11,MAPPING!$H$3:$J$131,3,0),'CFBG New Line Form'!$G$7:$EQ$7,0)),""))</f>
        <v/>
      </c>
      <c r="AM47" s="84" t="str">
        <f>IF(IFERROR(INDEX('CFBG New Line Form'!$G$9:$EQ$105,MATCH(B47,'CFBG New Line Form'!$B$9:$B$105,0),MATCH(VLOOKUP($AM$11,MAPPING!$H$3:$J$131,3,0),'CFBG New Line Form'!$G$7:$EQ$7,0)),"")=0,"",IFERROR(INDEX('CFBG New Line Form'!$G$9:$EQ$105,MATCH(B47,'CFBG New Line Form'!$B$9:$B$105,0),MATCH(VLOOKUP($AM$11,MAPPING!$H$3:$J$131,3,0),'CFBG New Line Form'!$G$7:$EQ$7,0)),""))</f>
        <v/>
      </c>
      <c r="AN47" s="84" t="str">
        <f>IF(IFERROR(INDEX('CFBG New Line Form'!$G$9:$EQ$105,MATCH(B47,'CFBG New Line Form'!$B$9:$B$105,0),MATCH(VLOOKUP($AN$11,MAPPING!$H$3:$J$131,3,0),'CFBG New Line Form'!$G$7:$EQ$7,0)),"")=0,"",IFERROR(INDEX('CFBG New Line Form'!$G$9:$EQ$105,MATCH(B47,'CFBG New Line Form'!$B$9:$B$105,0),MATCH(VLOOKUP($AN$11,MAPPING!$H$3:$J$131,3,0),'CFBG New Line Form'!$G$7:$EQ$7,0)),""))</f>
        <v/>
      </c>
      <c r="AO47" s="84" t="str">
        <f>IF(IFERROR(INDEX('CFBG New Line Form'!$G$9:$EQ$105,MATCH(B47,'CFBG New Line Form'!$B$9:$B$105,0),MATCH(VLOOKUP($AO$11,MAPPING!$H$3:$J$131,3,0),'CFBG New Line Form'!$G$7:$EQ$7,0)),"")=0,"",IFERROR(INDEX('CFBG New Line Form'!$G$9:$EQ$105,MATCH(B47,'CFBG New Line Form'!$B$9:$B$105,0),MATCH(VLOOKUP($AO$11,MAPPING!$H$3:$J$131,3,0),'CFBG New Line Form'!$G$7:$EQ$7,0)),""))</f>
        <v/>
      </c>
      <c r="AP47" s="84" t="str">
        <f>IF(IFERROR(INDEX('CFBG New Line Form'!$G$9:$EQ$105,MATCH(B47,'CFBG New Line Form'!$B$9:$B$105,0),MATCH(VLOOKUP($AP$11,MAPPING!$H$3:$J$131,3,0),'CFBG New Line Form'!$G$7:$EQ$7,0)),"")=0,"",IFERROR(INDEX('CFBG New Line Form'!$G$9:$EQ$105,MATCH(B47,'CFBG New Line Form'!$B$9:$B$105,0),MATCH(VLOOKUP($AP$11,MAPPING!$H$3:$J$131,3,0),'CFBG New Line Form'!$G$7:$EQ$7,0)),""))</f>
        <v/>
      </c>
      <c r="AQ47" s="84" t="str">
        <f>IF(IFERROR(INDEX('CFBG New Line Form'!$G$9:$EQ$105,MATCH(B47,'CFBG New Line Form'!$B$9:$B$105,0),MATCH(VLOOKUP($AQ$11,MAPPING!$H$3:$J$131,3,0),'CFBG New Line Form'!$G$7:$EQ$7,0)),"")=0,"",IFERROR(INDEX('CFBG New Line Form'!$G$9:$EQ$105,MATCH(B47,'CFBG New Line Form'!$B$9:$B$105,0),MATCH(VLOOKUP($AQ$11,MAPPING!$H$3:$J$131,3,0),'CFBG New Line Form'!$G$7:$EQ$7,0)),""))</f>
        <v/>
      </c>
      <c r="AR47" s="84" t="str">
        <f>IF(IFERROR(INDEX('CFBG New Line Form'!$G$9:$EQ$105,MATCH(B47,'CFBG New Line Form'!$B$9:$B$105,0),MATCH(VLOOKUP($AR$11,MAPPING!$H$3:$J$131,3,0),'CFBG New Line Form'!$G$7:$EQ$7,0)),"")=0,"",IFERROR(INDEX('CFBG New Line Form'!$G$9:$EQ$105,MATCH(B47,'CFBG New Line Form'!$B$9:$B$105,0),MATCH(VLOOKUP($AR$11,MAPPING!$H$3:$J$131,3,0),'CFBG New Line Form'!$G$7:$EQ$7,0)),""))</f>
        <v/>
      </c>
      <c r="AS47" s="84" t="str">
        <f>IF(IFERROR(INDEX('CFBG New Line Form'!$G$9:$EQ$105,MATCH(B47,'CFBG New Line Form'!$B$9:$B$105,0),MATCH(VLOOKUP($AS$11,MAPPING!$H$3:$J$131,3,0),'CFBG New Line Form'!$G$7:$EQ$7,0)),"")=0,"",IFERROR(INDEX('CFBG New Line Form'!$G$9:$EQ$105,MATCH(B47,'CFBG New Line Form'!$B$9:$B$105,0),MATCH(VLOOKUP($AS$11,MAPPING!$H$3:$J$131,3,0),'CFBG New Line Form'!$G$7:$EQ$7,0)),""))</f>
        <v/>
      </c>
      <c r="AT47" s="84" t="str">
        <f>IF(IFERROR(INDEX('CFBG New Line Form'!$G$9:$EQ$105,MATCH(B47,'CFBG New Line Form'!$B$9:$B$105,0),MATCH(VLOOKUP($AT$11,MAPPING!$H$3:$J$131,3,0),'CFBG New Line Form'!$G$7:$EQ$7,0)),"")=0,"",IFERROR(INDEX('CFBG New Line Form'!$G$9:$EQ$105,MATCH(B47,'CFBG New Line Form'!$B$9:$B$105,0),MATCH(VLOOKUP($AT$11,MAPPING!$H$3:$J$131,3,0),'CFBG New Line Form'!$G$7:$EQ$7,0)),""))</f>
        <v/>
      </c>
      <c r="AU47" s="84" t="str">
        <f>IF(IFERROR(INDEX('CFBG New Line Form'!$G$9:$EQ$105,MATCH(B47,'CFBG New Line Form'!$B$9:$B$105,0),MATCH(VLOOKUP($AU$11,MAPPING!$H$3:$J$131,3,0),'CFBG New Line Form'!$G$7:$EQ$7,0)),"")=0,"",IFERROR(INDEX('CFBG New Line Form'!$G$9:$EQ$105,MATCH(B47,'CFBG New Line Form'!$B$9:$B$105,0),MATCH(VLOOKUP($AU$11,MAPPING!$H$3:$J$131,3,0),'CFBG New Line Form'!$G$7:$EQ$7,0)),""))</f>
        <v/>
      </c>
      <c r="AV47" s="84" t="str">
        <f>IF(IFERROR(INDEX('CFBG New Line Form'!$G$9:$EQ$105,MATCH(B47,'CFBG New Line Form'!$B$9:$B$105,0),MATCH(VLOOKUP($AV$11,MAPPING!$H$3:$J$131,3,0),'CFBG New Line Form'!$G$7:$EQ$7,0)),"")=0,"",IFERROR(INDEX('CFBG New Line Form'!$G$9:$EQ$105,MATCH(B47,'CFBG New Line Form'!$B$9:$B$105,0),MATCH(VLOOKUP($AV$11,MAPPING!$H$3:$J$131,3,0),'CFBG New Line Form'!$G$7:$EQ$7,0)),""))</f>
        <v/>
      </c>
      <c r="AW47" s="84" t="str">
        <f>IF(IFERROR(INDEX('CFBG New Line Form'!$G$9:$EQ$105,MATCH(B47,'CFBG New Line Form'!$B$9:$B$105,0),MATCH(VLOOKUP($AW$11,MAPPING!$H$3:$J$131,3,0),'CFBG New Line Form'!$G$7:$EQ$7,0)),"")=0,"",IFERROR(INDEX('CFBG New Line Form'!$G$9:$EQ$105,MATCH(B47,'CFBG New Line Form'!$B$9:$B$105,0),MATCH(VLOOKUP($AW$11,MAPPING!$H$3:$J$131,3,0),'CFBG New Line Form'!$G$7:$EQ$7,0)),""))</f>
        <v/>
      </c>
      <c r="AX47" s="84" t="str">
        <f>IF(IFERROR(INDEX('CFBG New Line Form'!$G$9:$EQ$105,MATCH(B47,'CFBG New Line Form'!$B$9:$B$105,0),MATCH(VLOOKUP($AX$11,MAPPING!$H$3:$J$131,3,0),'CFBG New Line Form'!$G$7:$EQ$7,0)),"")=0,"",IFERROR(INDEX('CFBG New Line Form'!$G$9:$EQ$105,MATCH(B47,'CFBG New Line Form'!$B$9:$B$105,0),MATCH(VLOOKUP($AX$11,MAPPING!$H$3:$J$131,3,0),'CFBG New Line Form'!$G$7:$EQ$7,0)),""))</f>
        <v/>
      </c>
      <c r="AY47" s="84" t="str">
        <f>IF(IFERROR(INDEX('CFBG New Line Form'!$G$9:$EQ$105,MATCH(B47,'CFBG New Line Form'!$B$9:$B$105,0),MATCH(VLOOKUP($AY$11,MAPPING!$H$3:$J$131,3,0),'CFBG New Line Form'!$G$7:$EQ$7,0)),"")=0,"",IFERROR(INDEX('CFBG New Line Form'!$G$9:$EQ$105,MATCH(B47,'CFBG New Line Form'!$B$9:$B$105,0),MATCH(VLOOKUP($AY$11,MAPPING!$H$3:$J$131,3,0),'CFBG New Line Form'!$G$7:$EQ$7,0)),""))</f>
        <v/>
      </c>
      <c r="AZ47" s="84" t="str">
        <f>IF(IFERROR(INDEX('CFBG New Line Form'!$G$9:$EQ$105,MATCH(B47,'CFBG New Line Form'!$B$9:$B$105,0),MATCH(VLOOKUP($AZ$11,MAPPING!$H$3:$J$131,3,0),'CFBG New Line Form'!$G$7:$EQ$7,0)),"")=0,"",IFERROR(INDEX('CFBG New Line Form'!$G$9:$EQ$105,MATCH(B47,'CFBG New Line Form'!$B$9:$B$105,0),MATCH(VLOOKUP($AZ$11,MAPPING!$H$3:$J$131,3,0),'CFBG New Line Form'!$G$7:$EQ$7,0)),""))</f>
        <v/>
      </c>
      <c r="BA47" s="84" t="str">
        <f>IF(IFERROR(INDEX('CFBG New Line Form'!$G$9:$EQ$105,MATCH(B47,'CFBG New Line Form'!$B$9:$B$105,0),MATCH(VLOOKUP($BA$11,MAPPING!$H$3:$J$131,3,0),'CFBG New Line Form'!$G$7:$EQ$7,0)),"")=0,"",IFERROR(INDEX('CFBG New Line Form'!$G$9:$EQ$105,MATCH(B47,'CFBG New Line Form'!$B$9:$B$105,0),MATCH(VLOOKUP($BA$11,MAPPING!$H$3:$J$131,3,0),'CFBG New Line Form'!$G$7:$EQ$7,0)),""))</f>
        <v/>
      </c>
      <c r="BB47" s="84" t="str">
        <f>IF(IFERROR(INDEX('CFBG New Line Form'!$G$9:$EQ$105,MATCH(B47,'CFBG New Line Form'!$B$9:$B$105,0),MATCH(VLOOKUP($BB$11,MAPPING!$H$3:$J$131,3,0),'CFBG New Line Form'!$G$7:$EQ$7,0)),"")=0,"",IFERROR(INDEX('CFBG New Line Form'!$G$9:$EQ$105,MATCH(B47,'CFBG New Line Form'!$B$9:$B$105,0),MATCH(VLOOKUP($BB$11,MAPPING!$H$3:$J$131,3,0),'CFBG New Line Form'!$G$7:$EQ$7,0)),""))</f>
        <v/>
      </c>
      <c r="BC47" s="84" t="str">
        <f>IF(IFERROR(INDEX('CFBG New Line Form'!$G$9:$EQ$105,MATCH(B47,'CFBG New Line Form'!$B$9:$B$105,0),MATCH(VLOOKUP($BC$11,MAPPING!$H$3:$J$131,3,0),'CFBG New Line Form'!$G$7:$EQ$7,0)),"")=0,"",IFERROR(INDEX('CFBG New Line Form'!$G$9:$EQ$105,MATCH(B47,'CFBG New Line Form'!$B$9:$B$105,0),MATCH(VLOOKUP($BC$11,MAPPING!$H$3:$J$131,3,0),'CFBG New Line Form'!$G$7:$EQ$7,0)),""))</f>
        <v/>
      </c>
      <c r="BD47" s="84" t="str">
        <f>IF(IFERROR(INDEX('CFBG New Line Form'!$G$9:$EQ$105,MATCH(B47,'CFBG New Line Form'!$B$9:$B$105,0),MATCH(VLOOKUP($BD$11,MAPPING!$H$3:$J$131,3,0),'CFBG New Line Form'!$G$7:$EQ$7,0)),"")=0,"",IFERROR(INDEX('CFBG New Line Form'!$G$9:$EQ$105,MATCH(B47,'CFBG New Line Form'!$B$9:$B$105,0),MATCH(VLOOKUP($BD$11,MAPPING!$H$3:$J$131,3,0),'CFBG New Line Form'!$G$7:$EQ$7,0)),""))</f>
        <v/>
      </c>
      <c r="BE47" s="84" t="str">
        <f>IF(IFERROR(INDEX('CFBG New Line Form'!$G$9:$EQ$105,MATCH(B47,'CFBG New Line Form'!$B$9:$B$105,0),MATCH(VLOOKUP($BE$11,MAPPING!$H$3:$J$131,3,0),'CFBG New Line Form'!$G$7:$EQ$7,0)),"")=0,"",IFERROR(INDEX('CFBG New Line Form'!$G$9:$EQ$105,MATCH(B47,'CFBG New Line Form'!$B$9:$B$105,0),MATCH(VLOOKUP($BE$11,MAPPING!$H$3:$J$131,3,0),'CFBG New Line Form'!$G$7:$EQ$7,0)),""))</f>
        <v/>
      </c>
      <c r="BF47" s="84" t="str">
        <f>IF(IFERROR(INDEX('CFBG New Line Form'!$G$9:$EQ$105,MATCH(B47,'CFBG New Line Form'!$B$9:$B$105,0),MATCH(VLOOKUP($BE$11,MAPPING!$H$3:$J$131,3,0),'CFBG New Line Form'!$G$7:$EQ$7,0)),"")=0,"",IFERROR(INDEX('CFBG New Line Form'!$G$9:$EQ$105,MATCH(B47,'CFBG New Line Form'!$B$9:$B$105,0),MATCH(VLOOKUP($BE$11,MAPPING!$H$3:$J$131,3,0),'CFBG New Line Form'!$G$7:$EQ$7,0)),""))</f>
        <v/>
      </c>
      <c r="BG47" s="84" t="str">
        <f>IF(IFERROR(INDEX('CFBG New Line Form'!$G$9:$EQ$105,MATCH(B47,'CFBG New Line Form'!$B$9:$B$105,0),MATCH(VLOOKUP($BG$11,MAPPING!$H$3:$J$131,3,0),'CFBG New Line Form'!$G$7:$EQ$7,0)),"")=0,"",IFERROR(INDEX('CFBG New Line Form'!$G$9:$EQ$105,MATCH(B47,'CFBG New Line Form'!$B$9:$B$105,0),MATCH(VLOOKUP($BG$11,MAPPING!$H$3:$J$131,3,0),'CFBG New Line Form'!$G$7:$EQ$7,0)),""))</f>
        <v/>
      </c>
      <c r="BH47" s="84" t="str">
        <f>IF(IFERROR(INDEX('CFBG New Line Form'!$G$9:$EQ$105,MATCH(B47,'CFBG New Line Form'!$B$9:$B$105,0),MATCH(VLOOKUP($BH$11,MAPPING!$H$3:$J$131,3,0),'CFBG New Line Form'!$G$7:$EQ$7,0)),"")=0,"",IFERROR(INDEX('CFBG New Line Form'!$G$9:$EQ$105,MATCH(B47,'CFBG New Line Form'!$B$9:$B$105,0),MATCH(VLOOKUP($BH$11,MAPPING!$H$3:$J$131,3,0),'CFBG New Line Form'!$G$7:$EQ$7,0)),""))</f>
        <v/>
      </c>
      <c r="BI47" s="84" t="str">
        <f>IF(IFERROR(INDEX('CFBG New Line Form'!$G$9:$EQ$105,MATCH(B47,'CFBG New Line Form'!$B$9:$B$105,0),MATCH(VLOOKUP($BI$11,MAPPING!$H$3:$J$131,3,0),'CFBG New Line Form'!$G$7:$EQ$7,0)),"")=0,"",IFERROR(INDEX('CFBG New Line Form'!$G$9:$EQ$105,MATCH(B47,'CFBG New Line Form'!$B$9:$B$105,0),MATCH(VLOOKUP($BI$11,MAPPING!$H$3:$J$131,3,0),'CFBG New Line Form'!$G$7:$EQ$7,0)),""))</f>
        <v/>
      </c>
      <c r="BJ47" s="84" t="str">
        <f>IF(IFERROR(INDEX('CFBG New Line Form'!$G$9:$EQ$105,MATCH(B47,'CFBG New Line Form'!$B$9:$B$105,0),MATCH(VLOOKUP($BJ$11,MAPPING!$H$3:$J$131,3,0),'CFBG New Line Form'!$G$7:$EQ$7,0)),"")=0,"",IFERROR(INDEX('CFBG New Line Form'!$G$9:$EQ$105,MATCH(B47,'CFBG New Line Form'!$B$9:$B$105,0),MATCH(VLOOKUP($BJ$11,MAPPING!$H$3:$J$131,3,0),'CFBG New Line Form'!$G$7:$EQ$7,0)),""))</f>
        <v/>
      </c>
      <c r="BK47" s="84" t="str">
        <f>IF(IFERROR(INDEX('CFBG New Line Form'!$G$9:$EQ$105,MATCH(B47,'CFBG New Line Form'!$B$9:$B$105,0),MATCH(VLOOKUP($BK$11,MAPPING!$H$3:$J$131,3,0),'CFBG New Line Form'!$G$7:$EQ$7,0)),"")=0,"",IFERROR(INDEX('CFBG New Line Form'!$G$9:$EQ$105,MATCH(B47,'CFBG New Line Form'!$B$9:$B$105,0),MATCH(VLOOKUP($BK$11,MAPPING!$H$3:$J$131,3,0),'CFBG New Line Form'!$G$7:$EQ$7,0)),""))</f>
        <v/>
      </c>
      <c r="BL47" s="84" t="str">
        <f>IF(IFERROR(INDEX('CFBG New Line Form'!$G$9:$EQ$105,MATCH(B47,'CFBG New Line Form'!$B$9:$B$105,0),MATCH(VLOOKUP($BL$11,MAPPING!$H$3:$J$131,3,0),'CFBG New Line Form'!$G$7:$EQ$7,0)),"")=0,"",IFERROR(INDEX('CFBG New Line Form'!$G$9:$EQ$105,MATCH(B47,'CFBG New Line Form'!$B$9:$B$105,0),MATCH(VLOOKUP($BL$11,MAPPING!$H$3:$J$131,3,0),'CFBG New Line Form'!$G$7:$EQ$7,0)),""))</f>
        <v/>
      </c>
      <c r="BM47" s="84" t="str">
        <f>IF(IFERROR(INDEX('CFBG New Line Form'!$G$9:$EQ$105,MATCH(B47,'CFBG New Line Form'!$B$9:$B$105,0),MATCH(VLOOKUP($BM$11,MAPPING!$H$3:$J$131,3,0),'CFBG New Line Form'!$G$7:$EQ$7,0)),"")=0,"",IFERROR(INDEX('CFBG New Line Form'!$G$9:$EQ$105,MATCH(B47,'CFBG New Line Form'!$B$9:$B$105,0),MATCH(VLOOKUP($BM$11,MAPPING!$H$3:$J$131,3,0),'CFBG New Line Form'!$G$7:$EQ$7,0)),""))</f>
        <v/>
      </c>
      <c r="BN47" s="84" t="str">
        <f>IF(IFERROR(INDEX('CFBG New Line Form'!$G$9:$EQ$105,MATCH(B47,'CFBG New Line Form'!$B$9:$B$105,0),MATCH(VLOOKUP($BN$11,MAPPING!$H$3:$J$131,3,0),'CFBG New Line Form'!$G$7:$EQ$7,0)),"")=0,"",IFERROR(INDEX('CFBG New Line Form'!$G$9:$EQ$105,MATCH(B47,'CFBG New Line Form'!$B$9:$B$105,0),MATCH(VLOOKUP($BN$11,MAPPING!$H$3:$J$131,3,0),'CFBG New Line Form'!$G$7:$EQ$7,0)),""))</f>
        <v/>
      </c>
      <c r="BO47" s="84" t="str">
        <f>IF(IFERROR(INDEX('CFBG New Line Form'!$G$9:$EQ$105,MATCH(B47,'CFBG New Line Form'!$B$9:$B$105,0),MATCH(VLOOKUP($BO$11,MAPPING!$H$3:$J$131,3,0),'CFBG New Line Form'!$G$7:$EQ$7,0)),"")=0,"",IFERROR(INDEX('CFBG New Line Form'!$G$9:$EQ$105,MATCH(B47,'CFBG New Line Form'!$B$9:$B$105,0),MATCH(VLOOKUP($BO$11,MAPPING!$H$3:$J$131,3,0),'CFBG New Line Form'!$G$7:$EQ$7,0)),""))</f>
        <v/>
      </c>
      <c r="BP47" s="84" t="str">
        <f>IF(IFERROR(INDEX('CFBG New Line Form'!$G$9:$EQ$105,MATCH(B47,'CFBG New Line Form'!$B$9:$B$105,0),MATCH(VLOOKUP($BP$11,MAPPING!$H$3:$J$131,3,0),'CFBG New Line Form'!$G$7:$EQ$7,0)),"")=0,"",IFERROR(INDEX('CFBG New Line Form'!$G$9:$EQ$105,MATCH(B47,'CFBG New Line Form'!$B$9:$B$105,0),MATCH(VLOOKUP($BP$11,MAPPING!$H$3:$J$131,3,0),'CFBG New Line Form'!$G$7:$EQ$7,0)),""))</f>
        <v/>
      </c>
      <c r="BQ47" s="84" t="str">
        <f>IF(IFERROR(INDEX('CFBG New Line Form'!$G$9:$EQ$105,MATCH(B47,'CFBG New Line Form'!$B$9:$B$105,0),MATCH(VLOOKUP($BQ$11,MAPPING!$H$3:$J$131,3,0),'CFBG New Line Form'!$G$7:$EQ$7,0)),"")=0,"",IFERROR(INDEX('CFBG New Line Form'!$G$9:$EQ$105,MATCH(B47,'CFBG New Line Form'!$B$9:$B$105,0),MATCH(VLOOKUP($BQ$11,MAPPING!$H$3:$J$131,3,0),'CFBG New Line Form'!$G$7:$EQ$7,0)),""))</f>
        <v/>
      </c>
      <c r="BR47" s="84" t="str">
        <f>IF(IFERROR(INDEX('CFBG New Line Form'!$G$9:$EQ$105,MATCH(B47,'CFBG New Line Form'!$B$9:$B$105,0),MATCH(VLOOKUP($BR$11,MAPPING!$H$3:$J$131,3,0),'CFBG New Line Form'!$G$7:$EQ$7,0)),"")=0,"",IFERROR(INDEX('CFBG New Line Form'!$G$9:$EQ$105,MATCH(B47,'CFBG New Line Form'!$B$9:$B$105,0),MATCH(VLOOKUP($BR$11,MAPPING!$H$3:$J$131,3,0),'CFBG New Line Form'!$G$7:$EQ$7,0)),""))</f>
        <v/>
      </c>
      <c r="BS47" s="84" t="str">
        <f>IF(IFERROR(INDEX('CFBG New Line Form'!$G$9:$EQ$105,MATCH(B47,'CFBG New Line Form'!$B$9:$B$105,0),MATCH(VLOOKUP($BS$11,MAPPING!$H$3:$J$131,3,0),'CFBG New Line Form'!$G$7:$EQ$7,0)),"")=0,"",IFERROR(INDEX('CFBG New Line Form'!$G$9:$EQ$105,MATCH(B47,'CFBG New Line Form'!$B$9:$B$105,0),MATCH(VLOOKUP($BS$11,MAPPING!$H$3:$J$131,3,0),'CFBG New Line Form'!$G$7:$EQ$7,0)),""))</f>
        <v/>
      </c>
      <c r="BT47" s="84" t="str">
        <f>IF(IFERROR(INDEX('CFBG New Line Form'!$G$9:$EQ$105,MATCH(B47,'CFBG New Line Form'!$B$9:$B$105,0),MATCH(VLOOKUP($BT$11,MAPPING!$H$3:$J$131,3,0),'CFBG New Line Form'!$G$7:$EQ$7,0)),"")=0,"",IFERROR(INDEX('CFBG New Line Form'!$G$9:$EQ$105,MATCH(B47,'CFBG New Line Form'!$B$9:$B$105,0),MATCH(VLOOKUP($BT$11,MAPPING!$H$3:$J$131,3,0),'CFBG New Line Form'!$G$7:$EQ$7,0)),""))</f>
        <v/>
      </c>
      <c r="BU47" s="84" t="str">
        <f>IF(IFERROR(INDEX('CFBG New Line Form'!$G$9:$EQ$105,MATCH(B47,'CFBG New Line Form'!$B$9:$B$105,0),MATCH(VLOOKUP($BU$11,MAPPING!$H$3:$J$131,3,0),'CFBG New Line Form'!$G$7:$EQ$7,0)),"")=0,"",IFERROR(INDEX('CFBG New Line Form'!$G$9:$EQ$105,MATCH(B47,'CFBG New Line Form'!$B$9:$B$105,0),MATCH(VLOOKUP($BU$11,MAPPING!$H$3:$J$131,3,0),'CFBG New Line Form'!$G$7:$EQ$7,0)),""))</f>
        <v/>
      </c>
      <c r="BV47" s="84" t="str">
        <f>IF(IFERROR(INDEX('CFBG New Line Form'!$G$9:$EQ$105,MATCH(B47,'CFBG New Line Form'!$B$9:$B$105,0),MATCH(VLOOKUP($BV$11,MAPPING!$H$3:$J$131,3,0),'CFBG New Line Form'!$G$7:$EQ$7,0)),"")=0,"",IFERROR(INDEX('CFBG New Line Form'!$G$9:$EQ$105,MATCH(B47,'CFBG New Line Form'!$B$9:$B$105,0),MATCH(VLOOKUP($BV$11,MAPPING!$H$3:$J$131,3,0),'CFBG New Line Form'!$G$7:$EQ$7,0)),""))</f>
        <v/>
      </c>
      <c r="BW47" s="84" t="str">
        <f>IF(IFERROR(INDEX('CFBG New Line Form'!$G$9:$EQ$105,MATCH(B47,'CFBG New Line Form'!$B$9:$B$105,0),MATCH(VLOOKUP($BW$11,MAPPING!$H$3:$J$131,3,0),'CFBG New Line Form'!$G$7:$EQ$7,0)),"")=0,"",IFERROR(INDEX('CFBG New Line Form'!$G$9:$EQ$105,MATCH(B47,'CFBG New Line Form'!$B$9:$B$105,0),MATCH(VLOOKUP($BW$11,MAPPING!$H$3:$J$131,3,0),'CFBG New Line Form'!$G$7:$EQ$7,0)),""))</f>
        <v/>
      </c>
      <c r="BX47" s="84" t="str">
        <f>IF(IFERROR(INDEX('CFBG New Line Form'!$G$9:$EQ$105,MATCH(B47,'CFBG New Line Form'!$B$9:$B$105,0),MATCH(VLOOKUP($BX$11,MAPPING!$H$3:$J$131,3,0),'CFBG New Line Form'!$G$7:$EQ$7,0)),"")=0,"",IFERROR(INDEX('CFBG New Line Form'!$G$9:$EQ$105,MATCH(B47,'CFBG New Line Form'!$B$9:$B$105,0),MATCH(VLOOKUP($BX$11,MAPPING!$H$3:$J$131,3,0),'CFBG New Line Form'!$G$7:$EQ$7,0)),""))</f>
        <v/>
      </c>
      <c r="BY47" s="84" t="str">
        <f>IF(IFERROR(INDEX('CFBG New Line Form'!$G$9:$EQ$105,MATCH(B47,'CFBG New Line Form'!$B$9:$B$105,0),MATCH(VLOOKUP($BY$11,MAPPING!$H$3:$J$131,3,0),'CFBG New Line Form'!$G$7:$EQ$7,0)),"")=0,"",IFERROR(INDEX('CFBG New Line Form'!$G$9:$EQ$105,MATCH(B47,'CFBG New Line Form'!$B$9:$B$105,0),MATCH(VLOOKUP($BY$11,MAPPING!$H$3:$J$131,3,0),'CFBG New Line Form'!$G$7:$EQ$7,0)),""))</f>
        <v/>
      </c>
      <c r="BZ47" s="84" t="str">
        <f>IF(IFERROR(INDEX('CFBG New Line Form'!$G$9:$EQ$105,MATCH(B47,'CFBG New Line Form'!$B$9:$B$105,0),MATCH(VLOOKUP($BZ$11,MAPPING!$H$3:$J$131,3,0),'CFBG New Line Form'!$G$7:$EQ$7,0)),"")=0,"",IFERROR(INDEX('CFBG New Line Form'!$G$9:$EQ$105,MATCH(B47,'CFBG New Line Form'!$B$9:$B$105,0),MATCH(VLOOKUP($BZ$11,MAPPING!$H$3:$J$131,3,0),'CFBG New Line Form'!$G$7:$EQ$7,0)),""))</f>
        <v/>
      </c>
      <c r="CA47" s="84" t="str">
        <f>IF(IFERROR(INDEX('CFBG New Line Form'!$G$9:$EQ$105,MATCH(B47,'CFBG New Line Form'!$B$9:$B$105,0),MATCH(VLOOKUP($CA$11,MAPPING!$H$3:$J$131,3,0),'CFBG New Line Form'!$G$7:$EQ$7,0)),"")=0,"",IFERROR(INDEX('CFBG New Line Form'!$G$9:$EQ$105,MATCH(B47,'CFBG New Line Form'!$B$9:$B$105,0),MATCH(VLOOKUP($CA$11,MAPPING!$H$3:$J$131,3,0),'CFBG New Line Form'!$G$7:$EQ$7,0)),""))</f>
        <v/>
      </c>
      <c r="CB47" s="84" t="str">
        <f>IF(IFERROR(INDEX('CFBG New Line Form'!$G$9:$EQ$105,MATCH(B47,'CFBG New Line Form'!$B$9:$B$105,0),MATCH(VLOOKUP($CB$11,MAPPING!$H$3:$J$131,3,0),'CFBG New Line Form'!$G$7:$EQ$7,0)),"")=0,"",IFERROR(INDEX('CFBG New Line Form'!$G$9:$EQ$105,MATCH(B47,'CFBG New Line Form'!$B$9:$B$105,0),MATCH(VLOOKUP($CB$11,MAPPING!$H$3:$J$131,3,0),'CFBG New Line Form'!$G$7:$EQ$7,0)),""))</f>
        <v/>
      </c>
      <c r="CC47" s="84" t="str">
        <f>IF(IFERROR(INDEX('CFBG New Line Form'!$G$9:$EQ$105,MATCH(B47,'CFBG New Line Form'!$B$9:$B$105,0),MATCH(VLOOKUP($CC$11,MAPPING!$H$3:$J$131,3,0),'CFBG New Line Form'!$G$7:$EQ$7,0)),"")=0,"",IFERROR(INDEX('CFBG New Line Form'!$G$9:$EQ$105,MATCH(B47,'CFBG New Line Form'!$B$9:$B$105,0),MATCH(VLOOKUP($CC$11,MAPPING!$H$3:$J$131,3,0),'CFBG New Line Form'!$G$7:$EQ$7,0)),""))</f>
        <v/>
      </c>
      <c r="CD47" s="84" t="str">
        <f>IF(IFERROR(INDEX('CFBG New Line Form'!$G$9:$EQ$105,MATCH(B47,'CFBG New Line Form'!$B$9:$B$105,0),MATCH(VLOOKUP($CD$11,MAPPING!$H$3:$J$131,3,0),'CFBG New Line Form'!$G$7:$EQ$7,0)),"")=0,"",IFERROR(INDEX('CFBG New Line Form'!$G$9:$EQ$105,MATCH(B47,'CFBG New Line Form'!$B$9:$B$105,0),MATCH(VLOOKUP($CD$11,MAPPING!$H$3:$J$131,3,0),'CFBG New Line Form'!$G$7:$EQ$7,0)),""))</f>
        <v/>
      </c>
      <c r="CE47" s="84" t="str">
        <f>IF(IFERROR(INDEX('CFBG New Line Form'!$G$9:$EQ$105,MATCH(B47,'CFBG New Line Form'!$B$9:$B$105,0),MATCH(VLOOKUP($CE$11,MAPPING!$H$3:$J$131,3,0),'CFBG New Line Form'!$G$7:$EQ$7,0)),"")=0,"",IFERROR(INDEX('CFBG New Line Form'!$G$9:$EQ$105,MATCH(B47,'CFBG New Line Form'!$B$9:$B$105,0),MATCH(VLOOKUP($CE$11,MAPPING!$H$3:$J$131,3,0),'CFBG New Line Form'!$G$7:$EQ$7,0)),""))</f>
        <v/>
      </c>
      <c r="CF47" s="84" t="str">
        <f>IF(IFERROR(INDEX('CFBG New Line Form'!$G$9:$EQ$105,MATCH(B47,'CFBG New Line Form'!$B$9:$B$105,0),MATCH(VLOOKUP($CF$11,MAPPING!$H$3:$J$131,3,0),'CFBG New Line Form'!$G$7:$EQ$7,0)),"")=0,"",IFERROR(INDEX('CFBG New Line Form'!$G$9:$EQ$105,MATCH(B47,'CFBG New Line Form'!$B$9:$B$105,0),MATCH(VLOOKUP($CF$11,MAPPING!$H$3:$J$131,3,0),'CFBG New Line Form'!$G$7:$EQ$7,0)),""))</f>
        <v/>
      </c>
      <c r="CG47" s="84" t="str">
        <f>IF(IFERROR(INDEX('CFBG New Line Form'!$G$9:$EQ$105,MATCH(B47,'CFBG New Line Form'!$B$9:$B$105,0),MATCH(VLOOKUP($CG$11,MAPPING!$H$3:$J$131,3,0),'CFBG New Line Form'!$G$7:$EQ$7,0)),"")=0,"",IFERROR(INDEX('CFBG New Line Form'!$G$9:$EQ$105,MATCH(B47,'CFBG New Line Form'!$B$9:$B$105,0),MATCH(VLOOKUP($CG$11,MAPPING!$H$3:$J$131,3,0),'CFBG New Line Form'!$G$7:$EQ$7,0)),""))</f>
        <v/>
      </c>
      <c r="CH47" s="84" t="str">
        <f>IF(IFERROR(INDEX('CFBG New Line Form'!$G$9:$EQ$105,MATCH(B47,'CFBG New Line Form'!$B$9:$B$105,0),MATCH(VLOOKUP($CH$11,MAPPING!$H$3:$J$131,3,0),'CFBG New Line Form'!$G$7:$EQ$7,0)),"")=0,"",IFERROR(INDEX('CFBG New Line Form'!$G$9:$EQ$105,MATCH(B47,'CFBG New Line Form'!$B$9:$B$105,0),MATCH(VLOOKUP($CH$11,MAPPING!$H$3:$J$131,3,0),'CFBG New Line Form'!$G$7:$EQ$7,0)),""))</f>
        <v/>
      </c>
      <c r="CI47" s="84" t="str">
        <f>IF(IFERROR(INDEX('CFBG New Line Form'!$G$9:$EQ$105,MATCH(B47,'CFBG New Line Form'!$B$9:$B$105,0),MATCH(VLOOKUP($CI$11,MAPPING!$H$3:$J$131,3,0),'CFBG New Line Form'!$G$7:$EQ$7,0)),"")=0,"",IFERROR(INDEX('CFBG New Line Form'!$G$9:$EQ$105,MATCH(B47,'CFBG New Line Form'!$B$9:$B$105,0),MATCH(VLOOKUP($CI$11,MAPPING!$H$3:$J$131,3,0),'CFBG New Line Form'!$G$7:$EQ$7,0)),""))</f>
        <v/>
      </c>
      <c r="CJ47" s="84" t="str">
        <f>IF(IFERROR(INDEX('CFBG New Line Form'!$G$9:$EQ$105,MATCH(B47,'CFBG New Line Form'!$B$9:$B$105,0),MATCH(VLOOKUP($CJ$11,MAPPING!$H$3:$J$131,3,0),'CFBG New Line Form'!$G$7:$EQ$7,0)),"")=0,"",IFERROR(INDEX('CFBG New Line Form'!$G$9:$EQ$105,MATCH(B47,'CFBG New Line Form'!$B$9:$B$105,0),MATCH(VLOOKUP($CJ$11,MAPPING!$H$3:$J$131,3,0),'CFBG New Line Form'!$G$7:$EQ$7,0)),""))</f>
        <v/>
      </c>
      <c r="CK47" s="84" t="str">
        <f>IF(IFERROR(INDEX('CFBG New Line Form'!$G$9:$EQ$105,MATCH(B47,'CFBG New Line Form'!$B$9:$B$105,0),MATCH(VLOOKUP($CK$11,MAPPING!$H$3:$J$131,3,0),'CFBG New Line Form'!$G$7:$EQ$7,0)),"")=0,"",IFERROR(INDEX('CFBG New Line Form'!$G$9:$EQ$105,MATCH(B47,'CFBG New Line Form'!$B$9:$B$105,0),MATCH(VLOOKUP($CK$11,MAPPING!$H$3:$J$131,3,0),'CFBG New Line Form'!$G$7:$EQ$7,0)),""))</f>
        <v/>
      </c>
      <c r="CL47" s="84" t="str">
        <f>IF(IFERROR(INDEX('CFBG New Line Form'!$G$9:$EQ$105,MATCH(B47,'CFBG New Line Form'!$B$9:$B$105,0),MATCH(VLOOKUP($CL$11,MAPPING!$H$3:$J$131,3,0),'CFBG New Line Form'!$G$7:$EQ$7,0)),"")=0,"",IFERROR(INDEX('CFBG New Line Form'!$G$9:$EQ$105,MATCH(B47,'CFBG New Line Form'!$B$9:$B$105,0),MATCH(VLOOKUP($CL$11,MAPPING!$H$3:$J$131,3,0),'CFBG New Line Form'!$G$7:$EQ$7,0)),""))</f>
        <v/>
      </c>
      <c r="CM47" s="84" t="str">
        <f>IF(IFERROR(INDEX('CFBG New Line Form'!$G$9:$EQ$105,MATCH(B47,'CFBG New Line Form'!$B$9:$B$105,0),MATCH(VLOOKUP($CM$11,MAPPING!$H$3:$J$131,3,0),'CFBG New Line Form'!$G$7:$EQ$7,0)),"")=0,"",IFERROR(INDEX('CFBG New Line Form'!$G$9:$EQ$105,MATCH(B47,'CFBG New Line Form'!$B$9:$B$105,0),MATCH(VLOOKUP($CM$11,MAPPING!$H$3:$J$131,3,0),'CFBG New Line Form'!$G$7:$EQ$7,0)),""))</f>
        <v/>
      </c>
      <c r="CN47" s="84" t="str">
        <f>IF(IFERROR(INDEX('CFBG New Line Form'!$G$9:$EQ$105,MATCH(B47,'CFBG New Line Form'!$B$9:$B$105,0),MATCH(VLOOKUP($CN$11,MAPPING!$H$3:$J$131,3,0),'CFBG New Line Form'!$G$7:$EQ$7,0)),"")=0,"",IFERROR(INDEX('CFBG New Line Form'!$G$9:$EQ$105,MATCH(B47,'CFBG New Line Form'!$B$9:$B$105,0),MATCH(VLOOKUP($CN$11,MAPPING!$H$3:$J$131,3,0),'CFBG New Line Form'!$G$7:$EQ$7,0)),""))</f>
        <v/>
      </c>
      <c r="CO47" s="84" t="str">
        <f>IF(IFERROR(INDEX('CFBG New Line Form'!$G$9:$EQ$105,MATCH(B47,'CFBG New Line Form'!$B$9:$B$105,0),MATCH(VLOOKUP($CO$11,MAPPING!$H$3:$J$131,3,0),'CFBG New Line Form'!$G$7:$EQ$7,0)),"")=0,"",IFERROR(INDEX('CFBG New Line Form'!$G$9:$EQ$105,MATCH(B47,'CFBG New Line Form'!$B$9:$B$105,0),MATCH(VLOOKUP($CO$11,MAPPING!$H$3:$J$131,3,0),'CFBG New Line Form'!$G$7:$EQ$7,0)),""))</f>
        <v/>
      </c>
      <c r="CP47" s="84" t="str">
        <f>IF(IFERROR(INDEX('CFBG New Line Form'!$G$9:$EQ$105,MATCH(B47,'CFBG New Line Form'!$B$9:$B$105,0),MATCH(VLOOKUP($CP$11,MAPPING!$H$3:$J$131,3,0),'CFBG New Line Form'!$G$7:$EQ$7,0)),"")=0,"",IFERROR(INDEX('CFBG New Line Form'!$G$9:$EQ$105,MATCH(B47,'CFBG New Line Form'!$B$9:$B$105,0),MATCH(VLOOKUP($CP$11,MAPPING!$H$3:$J$131,3,0),'CFBG New Line Form'!$G$7:$EQ$7,0)),""))</f>
        <v/>
      </c>
      <c r="CQ47" s="84" t="str">
        <f>IF(IFERROR(INDEX('CFBG New Line Form'!$G$9:$EQ$105,MATCH(B47,'CFBG New Line Form'!$B$9:$B$105,0),MATCH(VLOOKUP($CQ$11,MAPPING!$H$3:$J$131,3,0),'CFBG New Line Form'!$G$7:$EQ$7,0)),"")=0,"",IFERROR(INDEX('CFBG New Line Form'!$G$9:$EQ$105,MATCH(B47,'CFBG New Line Form'!$B$9:$B$105,0),MATCH(VLOOKUP($CQ$11,MAPPING!$H$3:$J$131,3,0),'CFBG New Line Form'!$G$7:$EQ$7,0)),""))</f>
        <v/>
      </c>
      <c r="CR47" s="84"/>
      <c r="CS47" s="84"/>
      <c r="CT47" s="84"/>
    </row>
    <row r="48" spans="1:98" s="55" customFormat="1">
      <c r="A48" s="84" t="str">
        <f>IF(
IFERROR(INDEX('CFBG New Line Form'!$G$9:$EQ$105,MATCH(B48,'CFBG New Line Form'!$B$9:$B$105,0),MATCH(VLOOKUP($A$11,MAPPING!$H$3:$J$131,3,0),'CFBG New Line Form'!$G$7:$EQ$7,0)),"")=0,"", IFERROR(INDEX('CFBG New Line Form'!$G$9:$EQ$105,MATCH(B48,'CFBG New Line Form'!$B$9:$B$105,0),MATCH(VLOOKUP($A$11,MAPPING!$H$3:$J$131,3,0),'CFBG New Line Form'!$G$7:$EQ$7,0)),""))</f>
        <v/>
      </c>
      <c r="B48" s="84"/>
      <c r="C48" s="84" t="str">
        <f>IF(
IFERROR(INDEX('CFBG New Line Form'!$G$9:$EQ$105,MATCH(B48,'CFBG New Line Form'!$B$9:$B$105,0),MATCH(VLOOKUP($C$11,MAPPING!$H$3:$J$131,3,0),'CFBG New Line Form'!$G$7:$EQ$7,0)),"")=0,"", IFERROR(INDEX('CFBG New Line Form'!$G$9:$EQ$105,MATCH(B48,'CFBG New Line Form'!$B$9:$B$105,0),MATCH(VLOOKUP($C$11,MAPPING!$H$3:$J$131,3,0),'CFBG New Line Form'!$G$7:$EQ$7,0)),""))</f>
        <v/>
      </c>
      <c r="D48" s="84" t="str">
        <f>IF(
IFERROR(INDEX('CFBG New Line Form'!$G$9:$EQ$105,MATCH(B48,'CFBG New Line Form'!$B$9:$B$105,0),MATCH(VLOOKUP($D$11,MAPPING!$H$3:$J$131,3,0),'CFBG New Line Form'!$G$7:$EQ$7,0)),"")=0,"", IFERROR(INDEX('CFBG New Line Form'!$G$9:$EQ$105,MATCH(B48,'CFBG New Line Form'!$B$9:$B$105,0),MATCH(VLOOKUP($D$11,MAPPING!$H$3:$J$131,3,0),'CFBG New Line Form'!$G$7:$EQ$7,0)),""))</f>
        <v/>
      </c>
      <c r="E48" s="84" t="str">
        <f>IF(IFERROR(INDEX('CFBG New Line Form'!$G$9:$EQ$105,MATCH(B48,'CFBG New Line Form'!$B$9:$B$105,0),MATCH(VLOOKUP($E$11,MAPPING!$H$3:$J$131,3,0),'CFBG New Line Form'!$G$7:$EQ$7,0)),"")=0,"",IFERROR(INDEX('CFBG New Line Form'!$G$9:$EQ$105,MATCH(B48,'CFBG New Line Form'!$B$9:$B$105,0),MATCH(VLOOKUP($E$11,MAPPING!$H$3:$J$131,3,0),'CFBG New Line Form'!$G$7:$EQ$7,0)),""))</f>
        <v/>
      </c>
      <c r="F48" s="84" t="str">
        <f>IF(IFERROR(INDEX('CFBG New Line Form'!$G$9:$EQ$105,MATCH(B48,'CFBG New Line Form'!$B$9:$B$105,0),MATCH(VLOOKUP($F$11,MAPPING!$H$3:$J$131,3,0),'CFBG New Line Form'!$G$7:$EQ$7,0)),"")=0,"",IFERROR(INDEX('CFBG New Line Form'!$G$9:$EQ$105,MATCH(B48,'CFBG New Line Form'!$B$9:$B$105,0),MATCH(VLOOKUP($F$11,MAPPING!$H$3:$J$131,3,0),'CFBG New Line Form'!$G$7:$EQ$7,0)),""))</f>
        <v/>
      </c>
      <c r="G48" s="130" t="str">
        <f>IF(IFERROR(INDEX('CFBG New Line Form'!$G$9:$EQ$105,MATCH(B48,'CFBG New Line Form'!$B$9:$B$105,0),MATCH(VLOOKUP($G$11,MAPPING!$H$3:$J$131,3,0),'CFBG New Line Form'!$G$7:$EQ$7,0)),"")=0,"",IFERROR(INDEX('CFBG New Line Form'!$G$9:$EQ$105,MATCH(B48,'CFBG New Line Form'!$B$9:$B$105,0),MATCH(VLOOKUP($G$11,MAPPING!$H$3:$J$131,3,0),'CFBG New Line Form'!$G$7:$EQ$7,0)),""))</f>
        <v/>
      </c>
      <c r="H48" s="160" t="str">
        <f>IF(IFERROR(INDEX('CFBG New Line Form'!$G$9:$EQ$105,MATCH(B48,'CFBG New Line Form'!$B$9:$B$105,0),MATCH(VLOOKUP($H$11,MAPPING!$H$3:$J$131,3,0),'CFBG New Line Form'!$G$7:$EQ$7,0)),"")=0,"",IFERROR(INDEX('CFBG New Line Form'!$G$9:$EQ$105,MATCH(B48,'CFBG New Line Form'!$B$9:$B$105,0),MATCH(VLOOKUP($H$11,MAPPING!$H$3:$J$131,3,0),'CFBG New Line Form'!$G$7:$EQ$7,0)),""))</f>
        <v/>
      </c>
      <c r="I48" s="161" t="str">
        <f>IF(IFERROR(INDEX('CFBG New Line Form'!$G$9:$EQ$105,MATCH(B48,'CFBG New Line Form'!$B$9:$B$105,0),MATCH(VLOOKUP($I$11,MAPPING!$H$3:$J$131,3,0),'CFBG New Line Form'!$G$7:$EQ$7,0)),"")=0,"",IFERROR(INDEX('CFBG New Line Form'!$G$9:$EQ$105,MATCH(B48,'CFBG New Line Form'!$B$9:$B$105,0),MATCH(VLOOKUP($I$11,MAPPING!$H$3:$J$131,3,0),'CFBG New Line Form'!$G$7:$EQ$7,0)),""))</f>
        <v/>
      </c>
      <c r="J48" s="84" t="str">
        <f>IF(IFERROR(INDEX('CFBG New Line Form'!$G$9:$EQ$105,MATCH(B48,'CFBG New Line Form'!$B$9:$B$105,0),MATCH(VLOOKUP($J$11,MAPPING!$H$3:$J$131,3,0),'CFBG New Line Form'!$G$7:$EQ$7,0)),"")=0,"",IFERROR(INDEX('CFBG New Line Form'!$G$9:$EQ$105,MATCH(B48,'CFBG New Line Form'!$B$9:$B$105,0),MATCH(VLOOKUP($J$11,MAPPING!$H$3:$J$131,3,0),'CFBG New Line Form'!$G$7:$EQ$7,0)),""))</f>
        <v/>
      </c>
      <c r="K48" s="84" t="e">
        <v>#N/A</v>
      </c>
      <c r="L48" s="84" t="e">
        <v>#N/A</v>
      </c>
      <c r="M48" s="84" t="e">
        <v>#N/A</v>
      </c>
      <c r="N48" s="84" t="e">
        <v>#N/A</v>
      </c>
      <c r="O48" s="84" t="e">
        <v>#N/A</v>
      </c>
      <c r="P48" s="84" t="e">
        <v>#N/A</v>
      </c>
      <c r="Q48" s="84" t="e">
        <v>#N/A</v>
      </c>
      <c r="R48" s="162" t="str">
        <f>IF(IFERROR(INDEX('CFBG New Line Form'!$G$9:$EQ$105,MATCH(B48,'CFBG New Line Form'!$B$9:$B$105,0),MATCH(VLOOKUP($R$11,MAPPING!$H$3:$J$131,3,0),'CFBG New Line Form'!$G$7:$EQ$7,0)),"")=0,"",IFERROR(INDEX('CFBG New Line Form'!$G$9:$EQ$105,MATCH(B48,'CFBG New Line Form'!$B$9:$B$105,0),MATCH(VLOOKUP($R$11,MAPPING!$H$3:$J$131,3,0),'CFBG New Line Form'!$G$7:$EQ$7,0)),""))</f>
        <v/>
      </c>
      <c r="S48" s="84" t="str">
        <f>IF(IFERROR(INDEX('CFBG New Line Form'!$G$9:$EQ$105,MATCH(B48,'CFBG New Line Form'!$B$9:$B$105,0),MATCH(VLOOKUP($S$11,MAPPING!$H$3:$J$131,3,0),'CFBG New Line Form'!$G$7:$EQ$7,0)),"")=0,"",IFERROR(INDEX('CFBG New Line Form'!$G$9:$EQ$105,MATCH(B48,'CFBG New Line Form'!$B$9:$B$105,0),MATCH(VLOOKUP($S$11,MAPPING!$H$3:$J$131,3,0),'CFBG New Line Form'!$G$7:$EQ$7,0)),""))</f>
        <v/>
      </c>
      <c r="T48" s="84" t="e">
        <v>#N/A</v>
      </c>
      <c r="U48" s="84" t="e">
        <v>#N/A</v>
      </c>
      <c r="V48" s="84" t="e">
        <v>#N/A</v>
      </c>
      <c r="W48" s="84" t="e">
        <v>#N/A</v>
      </c>
      <c r="X48" s="84" t="e">
        <v>#N/A</v>
      </c>
      <c r="Y48" s="84" t="e">
        <v>#N/A</v>
      </c>
      <c r="Z48" s="84" t="e">
        <v>#N/A</v>
      </c>
      <c r="AA48" s="84" t="e">
        <v>#N/A</v>
      </c>
      <c r="AB48" s="84" t="e">
        <v>#N/A</v>
      </c>
      <c r="AC48" s="84" t="e">
        <v>#N/A</v>
      </c>
      <c r="AD48" s="84" t="e">
        <v>#N/A</v>
      </c>
      <c r="AE48" s="160" t="str">
        <f>IF(IFERROR(INDEX('CFBG New Line Form'!$G$9:$EQ$105,MATCH(B48,'CFBG New Line Form'!$B$9:$B$105,0),MATCH(VLOOKUP($AE$11,MAPPING!$H$3:$J$131,3,0),'CFBG New Line Form'!$G$7:$EQ$7,0)),"")=0,"",IFERROR(INDEX('CFBG New Line Form'!$G$9:$EQ$105,MATCH(B48,'CFBG New Line Form'!$B$9:$B$105,0),MATCH(VLOOKUP($AE$11,MAPPING!$H$3:$J$131,3,0),'CFBG New Line Form'!$G$7:$EQ$7,0)),""))</f>
        <v/>
      </c>
      <c r="AF48" s="84" t="e">
        <v>#N/A</v>
      </c>
      <c r="AG48" s="84" t="e">
        <v>#N/A</v>
      </c>
      <c r="AH48" s="84" t="str">
        <f>IF(IFERROR(INDEX('CFBG New Line Form'!$G$9:$EQ$105,MATCH(B48,'CFBG New Line Form'!$B$9:$B$105,0),MATCH(VLOOKUP($AH$11,MAPPING!$H$3:$J$131,3,0),'CFBG New Line Form'!$G$7:$EQ$7,0)),"")=0,"",IFERROR(INDEX('CFBG New Line Form'!$G$9:$EQ$105,MATCH(B48,'CFBG New Line Form'!$B$9:$B$105,0),MATCH(VLOOKUP($AH$11,MAPPING!$H$3:$J$131,3,0),'CFBG New Line Form'!$G$7:$EQ$7,0)),""))</f>
        <v/>
      </c>
      <c r="AI48" s="84" t="str">
        <f>IF(IFERROR(INDEX('CFBG New Line Form'!$G$9:$EQ$105,MATCH(B48,'CFBG New Line Form'!$B$9:$B$105,0),MATCH(VLOOKUP($AI$11,MAPPING!$H$3:$J$131,3,0),'CFBG New Line Form'!$G$7:$EQ$7,0)),"")=0,"",IFERROR(INDEX('CFBG New Line Form'!$G$9:$EQ$105,MATCH(B48,'CFBG New Line Form'!$B$9:$B$105,0),MATCH(VLOOKUP($AI$11,MAPPING!$H$3:$J$131,3,0),'CFBG New Line Form'!$G$7:$EQ$7,0)),""))</f>
        <v/>
      </c>
      <c r="AJ48" s="84" t="str">
        <f>IF(IFERROR(INDEX('CFBG New Line Form'!$G$9:$EQ$105,MATCH(B48,'CFBG New Line Form'!$B$9:$B$105,0),MATCH(VLOOKUP($AJ$11,MAPPING!$H$3:$J$131,3,0),'CFBG New Line Form'!$G$7:$EQ$7,0)),"")=0,"",IFERROR(INDEX('CFBG New Line Form'!$G$9:$EQ$105,MATCH(B48,'CFBG New Line Form'!$B$9:$B$105,0),MATCH(VLOOKUP($AJ$11,MAPPING!$H$3:$J$131,3,0),'CFBG New Line Form'!$G$7:$EQ$7,0)),""))</f>
        <v/>
      </c>
      <c r="AK48" s="84" t="str">
        <f>IF(IFERROR(INDEX('CFBG New Line Form'!$G$9:$EQ$105,MATCH(B48,'CFBG New Line Form'!$B$9:$B$105,0),MATCH(VLOOKUP($AK$11,MAPPING!$H$3:$J$131,3,0),'CFBG New Line Form'!$G$7:$EQ$7,0)),"")=0,"",IFERROR(INDEX('CFBG New Line Form'!$G$9:$EQ$105,MATCH(B48,'CFBG New Line Form'!$B$9:$B$105,0),MATCH(VLOOKUP($AK$11,MAPPING!$H$3:$J$131,3,0),'CFBG New Line Form'!$G$7:$EQ$7,0)),""))</f>
        <v/>
      </c>
      <c r="AL48" s="84" t="str">
        <f>IF(IFERROR(INDEX('CFBG New Line Form'!$G$9:$EQ$105,MATCH(B48,'CFBG New Line Form'!$B$9:$B$105,0),MATCH(VLOOKUP($AL$11,MAPPING!$H$3:$J$131,3,0),'CFBG New Line Form'!$G$7:$EQ$7,0)),"")=0,"",IFERROR(INDEX('CFBG New Line Form'!$G$9:$EQ$105,MATCH(B48,'CFBG New Line Form'!$B$9:$B$105,0),MATCH(VLOOKUP($AL$11,MAPPING!$H$3:$J$131,3,0),'CFBG New Line Form'!$G$7:$EQ$7,0)),""))</f>
        <v/>
      </c>
      <c r="AM48" s="84" t="str">
        <f>IF(IFERROR(INDEX('CFBG New Line Form'!$G$9:$EQ$105,MATCH(B48,'CFBG New Line Form'!$B$9:$B$105,0),MATCH(VLOOKUP($AM$11,MAPPING!$H$3:$J$131,3,0),'CFBG New Line Form'!$G$7:$EQ$7,0)),"")=0,"",IFERROR(INDEX('CFBG New Line Form'!$G$9:$EQ$105,MATCH(B48,'CFBG New Line Form'!$B$9:$B$105,0),MATCH(VLOOKUP($AM$11,MAPPING!$H$3:$J$131,3,0),'CFBG New Line Form'!$G$7:$EQ$7,0)),""))</f>
        <v/>
      </c>
      <c r="AN48" s="84" t="str">
        <f>IF(IFERROR(INDEX('CFBG New Line Form'!$G$9:$EQ$105,MATCH(B48,'CFBG New Line Form'!$B$9:$B$105,0),MATCH(VLOOKUP($AN$11,MAPPING!$H$3:$J$131,3,0),'CFBG New Line Form'!$G$7:$EQ$7,0)),"")=0,"",IFERROR(INDEX('CFBG New Line Form'!$G$9:$EQ$105,MATCH(B48,'CFBG New Line Form'!$B$9:$B$105,0),MATCH(VLOOKUP($AN$11,MAPPING!$H$3:$J$131,3,0),'CFBG New Line Form'!$G$7:$EQ$7,0)),""))</f>
        <v/>
      </c>
      <c r="AO48" s="84" t="str">
        <f>IF(IFERROR(INDEX('CFBG New Line Form'!$G$9:$EQ$105,MATCH(B48,'CFBG New Line Form'!$B$9:$B$105,0),MATCH(VLOOKUP($AO$11,MAPPING!$H$3:$J$131,3,0),'CFBG New Line Form'!$G$7:$EQ$7,0)),"")=0,"",IFERROR(INDEX('CFBG New Line Form'!$G$9:$EQ$105,MATCH(B48,'CFBG New Line Form'!$B$9:$B$105,0),MATCH(VLOOKUP($AO$11,MAPPING!$H$3:$J$131,3,0),'CFBG New Line Form'!$G$7:$EQ$7,0)),""))</f>
        <v/>
      </c>
      <c r="AP48" s="84" t="str">
        <f>IF(IFERROR(INDEX('CFBG New Line Form'!$G$9:$EQ$105,MATCH(B48,'CFBG New Line Form'!$B$9:$B$105,0),MATCH(VLOOKUP($AP$11,MAPPING!$H$3:$J$131,3,0),'CFBG New Line Form'!$G$7:$EQ$7,0)),"")=0,"",IFERROR(INDEX('CFBG New Line Form'!$G$9:$EQ$105,MATCH(B48,'CFBG New Line Form'!$B$9:$B$105,0),MATCH(VLOOKUP($AP$11,MAPPING!$H$3:$J$131,3,0),'CFBG New Line Form'!$G$7:$EQ$7,0)),""))</f>
        <v/>
      </c>
      <c r="AQ48" s="84" t="str">
        <f>IF(IFERROR(INDEX('CFBG New Line Form'!$G$9:$EQ$105,MATCH(B48,'CFBG New Line Form'!$B$9:$B$105,0),MATCH(VLOOKUP($AQ$11,MAPPING!$H$3:$J$131,3,0),'CFBG New Line Form'!$G$7:$EQ$7,0)),"")=0,"",IFERROR(INDEX('CFBG New Line Form'!$G$9:$EQ$105,MATCH(B48,'CFBG New Line Form'!$B$9:$B$105,0),MATCH(VLOOKUP($AQ$11,MAPPING!$H$3:$J$131,3,0),'CFBG New Line Form'!$G$7:$EQ$7,0)),""))</f>
        <v/>
      </c>
      <c r="AR48" s="84" t="str">
        <f>IF(IFERROR(INDEX('CFBG New Line Form'!$G$9:$EQ$105,MATCH(B48,'CFBG New Line Form'!$B$9:$B$105,0),MATCH(VLOOKUP($AR$11,MAPPING!$H$3:$J$131,3,0),'CFBG New Line Form'!$G$7:$EQ$7,0)),"")=0,"",IFERROR(INDEX('CFBG New Line Form'!$G$9:$EQ$105,MATCH(B48,'CFBG New Line Form'!$B$9:$B$105,0),MATCH(VLOOKUP($AR$11,MAPPING!$H$3:$J$131,3,0),'CFBG New Line Form'!$G$7:$EQ$7,0)),""))</f>
        <v/>
      </c>
      <c r="AS48" s="84" t="str">
        <f>IF(IFERROR(INDEX('CFBG New Line Form'!$G$9:$EQ$105,MATCH(B48,'CFBG New Line Form'!$B$9:$B$105,0),MATCH(VLOOKUP($AS$11,MAPPING!$H$3:$J$131,3,0),'CFBG New Line Form'!$G$7:$EQ$7,0)),"")=0,"",IFERROR(INDEX('CFBG New Line Form'!$G$9:$EQ$105,MATCH(B48,'CFBG New Line Form'!$B$9:$B$105,0),MATCH(VLOOKUP($AS$11,MAPPING!$H$3:$J$131,3,0),'CFBG New Line Form'!$G$7:$EQ$7,0)),""))</f>
        <v/>
      </c>
      <c r="AT48" s="84" t="str">
        <f>IF(IFERROR(INDEX('CFBG New Line Form'!$G$9:$EQ$105,MATCH(B48,'CFBG New Line Form'!$B$9:$B$105,0),MATCH(VLOOKUP($AT$11,MAPPING!$H$3:$J$131,3,0),'CFBG New Line Form'!$G$7:$EQ$7,0)),"")=0,"",IFERROR(INDEX('CFBG New Line Form'!$G$9:$EQ$105,MATCH(B48,'CFBG New Line Form'!$B$9:$B$105,0),MATCH(VLOOKUP($AT$11,MAPPING!$H$3:$J$131,3,0),'CFBG New Line Form'!$G$7:$EQ$7,0)),""))</f>
        <v/>
      </c>
      <c r="AU48" s="84" t="str">
        <f>IF(IFERROR(INDEX('CFBG New Line Form'!$G$9:$EQ$105,MATCH(B48,'CFBG New Line Form'!$B$9:$B$105,0),MATCH(VLOOKUP($AU$11,MAPPING!$H$3:$J$131,3,0),'CFBG New Line Form'!$G$7:$EQ$7,0)),"")=0,"",IFERROR(INDEX('CFBG New Line Form'!$G$9:$EQ$105,MATCH(B48,'CFBG New Line Form'!$B$9:$B$105,0),MATCH(VLOOKUP($AU$11,MAPPING!$H$3:$J$131,3,0),'CFBG New Line Form'!$G$7:$EQ$7,0)),""))</f>
        <v/>
      </c>
      <c r="AV48" s="84" t="str">
        <f>IF(IFERROR(INDEX('CFBG New Line Form'!$G$9:$EQ$105,MATCH(B48,'CFBG New Line Form'!$B$9:$B$105,0),MATCH(VLOOKUP($AV$11,MAPPING!$H$3:$J$131,3,0),'CFBG New Line Form'!$G$7:$EQ$7,0)),"")=0,"",IFERROR(INDEX('CFBG New Line Form'!$G$9:$EQ$105,MATCH(B48,'CFBG New Line Form'!$B$9:$B$105,0),MATCH(VLOOKUP($AV$11,MAPPING!$H$3:$J$131,3,0),'CFBG New Line Form'!$G$7:$EQ$7,0)),""))</f>
        <v/>
      </c>
      <c r="AW48" s="84" t="str">
        <f>IF(IFERROR(INDEX('CFBG New Line Form'!$G$9:$EQ$105,MATCH(B48,'CFBG New Line Form'!$B$9:$B$105,0),MATCH(VLOOKUP($AW$11,MAPPING!$H$3:$J$131,3,0),'CFBG New Line Form'!$G$7:$EQ$7,0)),"")=0,"",IFERROR(INDEX('CFBG New Line Form'!$G$9:$EQ$105,MATCH(B48,'CFBG New Line Form'!$B$9:$B$105,0),MATCH(VLOOKUP($AW$11,MAPPING!$H$3:$J$131,3,0),'CFBG New Line Form'!$G$7:$EQ$7,0)),""))</f>
        <v/>
      </c>
      <c r="AX48" s="84" t="str">
        <f>IF(IFERROR(INDEX('CFBG New Line Form'!$G$9:$EQ$105,MATCH(B48,'CFBG New Line Form'!$B$9:$B$105,0),MATCH(VLOOKUP($AX$11,MAPPING!$H$3:$J$131,3,0),'CFBG New Line Form'!$G$7:$EQ$7,0)),"")=0,"",IFERROR(INDEX('CFBG New Line Form'!$G$9:$EQ$105,MATCH(B48,'CFBG New Line Form'!$B$9:$B$105,0),MATCH(VLOOKUP($AX$11,MAPPING!$H$3:$J$131,3,0),'CFBG New Line Form'!$G$7:$EQ$7,0)),""))</f>
        <v/>
      </c>
      <c r="AY48" s="84" t="str">
        <f>IF(IFERROR(INDEX('CFBG New Line Form'!$G$9:$EQ$105,MATCH(B48,'CFBG New Line Form'!$B$9:$B$105,0),MATCH(VLOOKUP($AY$11,MAPPING!$H$3:$J$131,3,0),'CFBG New Line Form'!$G$7:$EQ$7,0)),"")=0,"",IFERROR(INDEX('CFBG New Line Form'!$G$9:$EQ$105,MATCH(B48,'CFBG New Line Form'!$B$9:$B$105,0),MATCH(VLOOKUP($AY$11,MAPPING!$H$3:$J$131,3,0),'CFBG New Line Form'!$G$7:$EQ$7,0)),""))</f>
        <v/>
      </c>
      <c r="AZ48" s="84" t="str">
        <f>IF(IFERROR(INDEX('CFBG New Line Form'!$G$9:$EQ$105,MATCH(B48,'CFBG New Line Form'!$B$9:$B$105,0),MATCH(VLOOKUP($AZ$11,MAPPING!$H$3:$J$131,3,0),'CFBG New Line Form'!$G$7:$EQ$7,0)),"")=0,"",IFERROR(INDEX('CFBG New Line Form'!$G$9:$EQ$105,MATCH(B48,'CFBG New Line Form'!$B$9:$B$105,0),MATCH(VLOOKUP($AZ$11,MAPPING!$H$3:$J$131,3,0),'CFBG New Line Form'!$G$7:$EQ$7,0)),""))</f>
        <v/>
      </c>
      <c r="BA48" s="84" t="str">
        <f>IF(IFERROR(INDEX('CFBG New Line Form'!$G$9:$EQ$105,MATCH(B48,'CFBG New Line Form'!$B$9:$B$105,0),MATCH(VLOOKUP($BA$11,MAPPING!$H$3:$J$131,3,0),'CFBG New Line Form'!$G$7:$EQ$7,0)),"")=0,"",IFERROR(INDEX('CFBG New Line Form'!$G$9:$EQ$105,MATCH(B48,'CFBG New Line Form'!$B$9:$B$105,0),MATCH(VLOOKUP($BA$11,MAPPING!$H$3:$J$131,3,0),'CFBG New Line Form'!$G$7:$EQ$7,0)),""))</f>
        <v/>
      </c>
      <c r="BB48" s="84" t="str">
        <f>IF(IFERROR(INDEX('CFBG New Line Form'!$G$9:$EQ$105,MATCH(B48,'CFBG New Line Form'!$B$9:$B$105,0),MATCH(VLOOKUP($BB$11,MAPPING!$H$3:$J$131,3,0),'CFBG New Line Form'!$G$7:$EQ$7,0)),"")=0,"",IFERROR(INDEX('CFBG New Line Form'!$G$9:$EQ$105,MATCH(B48,'CFBG New Line Form'!$B$9:$B$105,0),MATCH(VLOOKUP($BB$11,MAPPING!$H$3:$J$131,3,0),'CFBG New Line Form'!$G$7:$EQ$7,0)),""))</f>
        <v/>
      </c>
      <c r="BC48" s="84" t="str">
        <f>IF(IFERROR(INDEX('CFBG New Line Form'!$G$9:$EQ$105,MATCH(B48,'CFBG New Line Form'!$B$9:$B$105,0),MATCH(VLOOKUP($BC$11,MAPPING!$H$3:$J$131,3,0),'CFBG New Line Form'!$G$7:$EQ$7,0)),"")=0,"",IFERROR(INDEX('CFBG New Line Form'!$G$9:$EQ$105,MATCH(B48,'CFBG New Line Form'!$B$9:$B$105,0),MATCH(VLOOKUP($BC$11,MAPPING!$H$3:$J$131,3,0),'CFBG New Line Form'!$G$7:$EQ$7,0)),""))</f>
        <v/>
      </c>
      <c r="BD48" s="84" t="str">
        <f>IF(IFERROR(INDEX('CFBG New Line Form'!$G$9:$EQ$105,MATCH(B48,'CFBG New Line Form'!$B$9:$B$105,0),MATCH(VLOOKUP($BD$11,MAPPING!$H$3:$J$131,3,0),'CFBG New Line Form'!$G$7:$EQ$7,0)),"")=0,"",IFERROR(INDEX('CFBG New Line Form'!$G$9:$EQ$105,MATCH(B48,'CFBG New Line Form'!$B$9:$B$105,0),MATCH(VLOOKUP($BD$11,MAPPING!$H$3:$J$131,3,0),'CFBG New Line Form'!$G$7:$EQ$7,0)),""))</f>
        <v/>
      </c>
      <c r="BE48" s="84" t="str">
        <f>IF(IFERROR(INDEX('CFBG New Line Form'!$G$9:$EQ$105,MATCH(B48,'CFBG New Line Form'!$B$9:$B$105,0),MATCH(VLOOKUP($BE$11,MAPPING!$H$3:$J$131,3,0),'CFBG New Line Form'!$G$7:$EQ$7,0)),"")=0,"",IFERROR(INDEX('CFBG New Line Form'!$G$9:$EQ$105,MATCH(B48,'CFBG New Line Form'!$B$9:$B$105,0),MATCH(VLOOKUP($BE$11,MAPPING!$H$3:$J$131,3,0),'CFBG New Line Form'!$G$7:$EQ$7,0)),""))</f>
        <v/>
      </c>
      <c r="BF48" s="84" t="str">
        <f>IF(IFERROR(INDEX('CFBG New Line Form'!$G$9:$EQ$105,MATCH(B48,'CFBG New Line Form'!$B$9:$B$105,0),MATCH(VLOOKUP($BE$11,MAPPING!$H$3:$J$131,3,0),'CFBG New Line Form'!$G$7:$EQ$7,0)),"")=0,"",IFERROR(INDEX('CFBG New Line Form'!$G$9:$EQ$105,MATCH(B48,'CFBG New Line Form'!$B$9:$B$105,0),MATCH(VLOOKUP($BE$11,MAPPING!$H$3:$J$131,3,0),'CFBG New Line Form'!$G$7:$EQ$7,0)),""))</f>
        <v/>
      </c>
      <c r="BG48" s="84" t="str">
        <f>IF(IFERROR(INDEX('CFBG New Line Form'!$G$9:$EQ$105,MATCH(B48,'CFBG New Line Form'!$B$9:$B$105,0),MATCH(VLOOKUP($BG$11,MAPPING!$H$3:$J$131,3,0),'CFBG New Line Form'!$G$7:$EQ$7,0)),"")=0,"",IFERROR(INDEX('CFBG New Line Form'!$G$9:$EQ$105,MATCH(B48,'CFBG New Line Form'!$B$9:$B$105,0),MATCH(VLOOKUP($BG$11,MAPPING!$H$3:$J$131,3,0),'CFBG New Line Form'!$G$7:$EQ$7,0)),""))</f>
        <v/>
      </c>
      <c r="BH48" s="84" t="str">
        <f>IF(IFERROR(INDEX('CFBG New Line Form'!$G$9:$EQ$105,MATCH(B48,'CFBG New Line Form'!$B$9:$B$105,0),MATCH(VLOOKUP($BH$11,MAPPING!$H$3:$J$131,3,0),'CFBG New Line Form'!$G$7:$EQ$7,0)),"")=0,"",IFERROR(INDEX('CFBG New Line Form'!$G$9:$EQ$105,MATCH(B48,'CFBG New Line Form'!$B$9:$B$105,0),MATCH(VLOOKUP($BH$11,MAPPING!$H$3:$J$131,3,0),'CFBG New Line Form'!$G$7:$EQ$7,0)),""))</f>
        <v/>
      </c>
      <c r="BI48" s="84" t="str">
        <f>IF(IFERROR(INDEX('CFBG New Line Form'!$G$9:$EQ$105,MATCH(B48,'CFBG New Line Form'!$B$9:$B$105,0),MATCH(VLOOKUP($BI$11,MAPPING!$H$3:$J$131,3,0),'CFBG New Line Form'!$G$7:$EQ$7,0)),"")=0,"",IFERROR(INDEX('CFBG New Line Form'!$G$9:$EQ$105,MATCH(B48,'CFBG New Line Form'!$B$9:$B$105,0),MATCH(VLOOKUP($BI$11,MAPPING!$H$3:$J$131,3,0),'CFBG New Line Form'!$G$7:$EQ$7,0)),""))</f>
        <v/>
      </c>
      <c r="BJ48" s="84" t="str">
        <f>IF(IFERROR(INDEX('CFBG New Line Form'!$G$9:$EQ$105,MATCH(B48,'CFBG New Line Form'!$B$9:$B$105,0),MATCH(VLOOKUP($BJ$11,MAPPING!$H$3:$J$131,3,0),'CFBG New Line Form'!$G$7:$EQ$7,0)),"")=0,"",IFERROR(INDEX('CFBG New Line Form'!$G$9:$EQ$105,MATCH(B48,'CFBG New Line Form'!$B$9:$B$105,0),MATCH(VLOOKUP($BJ$11,MAPPING!$H$3:$J$131,3,0),'CFBG New Line Form'!$G$7:$EQ$7,0)),""))</f>
        <v/>
      </c>
      <c r="BK48" s="84" t="str">
        <f>IF(IFERROR(INDEX('CFBG New Line Form'!$G$9:$EQ$105,MATCH(B48,'CFBG New Line Form'!$B$9:$B$105,0),MATCH(VLOOKUP($BK$11,MAPPING!$H$3:$J$131,3,0),'CFBG New Line Form'!$G$7:$EQ$7,0)),"")=0,"",IFERROR(INDEX('CFBG New Line Form'!$G$9:$EQ$105,MATCH(B48,'CFBG New Line Form'!$B$9:$B$105,0),MATCH(VLOOKUP($BK$11,MAPPING!$H$3:$J$131,3,0),'CFBG New Line Form'!$G$7:$EQ$7,0)),""))</f>
        <v/>
      </c>
      <c r="BL48" s="84" t="str">
        <f>IF(IFERROR(INDEX('CFBG New Line Form'!$G$9:$EQ$105,MATCH(B48,'CFBG New Line Form'!$B$9:$B$105,0),MATCH(VLOOKUP($BL$11,MAPPING!$H$3:$J$131,3,0),'CFBG New Line Form'!$G$7:$EQ$7,0)),"")=0,"",IFERROR(INDEX('CFBG New Line Form'!$G$9:$EQ$105,MATCH(B48,'CFBG New Line Form'!$B$9:$B$105,0),MATCH(VLOOKUP($BL$11,MAPPING!$H$3:$J$131,3,0),'CFBG New Line Form'!$G$7:$EQ$7,0)),""))</f>
        <v/>
      </c>
      <c r="BM48" s="84" t="str">
        <f>IF(IFERROR(INDEX('CFBG New Line Form'!$G$9:$EQ$105,MATCH(B48,'CFBG New Line Form'!$B$9:$B$105,0),MATCH(VLOOKUP($BM$11,MAPPING!$H$3:$J$131,3,0),'CFBG New Line Form'!$G$7:$EQ$7,0)),"")=0,"",IFERROR(INDEX('CFBG New Line Form'!$G$9:$EQ$105,MATCH(B48,'CFBG New Line Form'!$B$9:$B$105,0),MATCH(VLOOKUP($BM$11,MAPPING!$H$3:$J$131,3,0),'CFBG New Line Form'!$G$7:$EQ$7,0)),""))</f>
        <v/>
      </c>
      <c r="BN48" s="84" t="str">
        <f>IF(IFERROR(INDEX('CFBG New Line Form'!$G$9:$EQ$105,MATCH(B48,'CFBG New Line Form'!$B$9:$B$105,0),MATCH(VLOOKUP($BN$11,MAPPING!$H$3:$J$131,3,0),'CFBG New Line Form'!$G$7:$EQ$7,0)),"")=0,"",IFERROR(INDEX('CFBG New Line Form'!$G$9:$EQ$105,MATCH(B48,'CFBG New Line Form'!$B$9:$B$105,0),MATCH(VLOOKUP($BN$11,MAPPING!$H$3:$J$131,3,0),'CFBG New Line Form'!$G$7:$EQ$7,0)),""))</f>
        <v/>
      </c>
      <c r="BO48" s="84" t="str">
        <f>IF(IFERROR(INDEX('CFBG New Line Form'!$G$9:$EQ$105,MATCH(B48,'CFBG New Line Form'!$B$9:$B$105,0),MATCH(VLOOKUP($BO$11,MAPPING!$H$3:$J$131,3,0),'CFBG New Line Form'!$G$7:$EQ$7,0)),"")=0,"",IFERROR(INDEX('CFBG New Line Form'!$G$9:$EQ$105,MATCH(B48,'CFBG New Line Form'!$B$9:$B$105,0),MATCH(VLOOKUP($BO$11,MAPPING!$H$3:$J$131,3,0),'CFBG New Line Form'!$G$7:$EQ$7,0)),""))</f>
        <v/>
      </c>
      <c r="BP48" s="84" t="str">
        <f>IF(IFERROR(INDEX('CFBG New Line Form'!$G$9:$EQ$105,MATCH(B48,'CFBG New Line Form'!$B$9:$B$105,0),MATCH(VLOOKUP($BP$11,MAPPING!$H$3:$J$131,3,0),'CFBG New Line Form'!$G$7:$EQ$7,0)),"")=0,"",IFERROR(INDEX('CFBG New Line Form'!$G$9:$EQ$105,MATCH(B48,'CFBG New Line Form'!$B$9:$B$105,0),MATCH(VLOOKUP($BP$11,MAPPING!$H$3:$J$131,3,0),'CFBG New Line Form'!$G$7:$EQ$7,0)),""))</f>
        <v/>
      </c>
      <c r="BQ48" s="84" t="str">
        <f>IF(IFERROR(INDEX('CFBG New Line Form'!$G$9:$EQ$105,MATCH(B48,'CFBG New Line Form'!$B$9:$B$105,0),MATCH(VLOOKUP($BQ$11,MAPPING!$H$3:$J$131,3,0),'CFBG New Line Form'!$G$7:$EQ$7,0)),"")=0,"",IFERROR(INDEX('CFBG New Line Form'!$G$9:$EQ$105,MATCH(B48,'CFBG New Line Form'!$B$9:$B$105,0),MATCH(VLOOKUP($BQ$11,MAPPING!$H$3:$J$131,3,0),'CFBG New Line Form'!$G$7:$EQ$7,0)),""))</f>
        <v/>
      </c>
      <c r="BR48" s="84" t="str">
        <f>IF(IFERROR(INDEX('CFBG New Line Form'!$G$9:$EQ$105,MATCH(B48,'CFBG New Line Form'!$B$9:$B$105,0),MATCH(VLOOKUP($BR$11,MAPPING!$H$3:$J$131,3,0),'CFBG New Line Form'!$G$7:$EQ$7,0)),"")=0,"",IFERROR(INDEX('CFBG New Line Form'!$G$9:$EQ$105,MATCH(B48,'CFBG New Line Form'!$B$9:$B$105,0),MATCH(VLOOKUP($BR$11,MAPPING!$H$3:$J$131,3,0),'CFBG New Line Form'!$G$7:$EQ$7,0)),""))</f>
        <v/>
      </c>
      <c r="BS48" s="84" t="str">
        <f>IF(IFERROR(INDEX('CFBG New Line Form'!$G$9:$EQ$105,MATCH(B48,'CFBG New Line Form'!$B$9:$B$105,0),MATCH(VLOOKUP($BS$11,MAPPING!$H$3:$J$131,3,0),'CFBG New Line Form'!$G$7:$EQ$7,0)),"")=0,"",IFERROR(INDEX('CFBG New Line Form'!$G$9:$EQ$105,MATCH(B48,'CFBG New Line Form'!$B$9:$B$105,0),MATCH(VLOOKUP($BS$11,MAPPING!$H$3:$J$131,3,0),'CFBG New Line Form'!$G$7:$EQ$7,0)),""))</f>
        <v/>
      </c>
      <c r="BT48" s="84" t="str">
        <f>IF(IFERROR(INDEX('CFBG New Line Form'!$G$9:$EQ$105,MATCH(B48,'CFBG New Line Form'!$B$9:$B$105,0),MATCH(VLOOKUP($BT$11,MAPPING!$H$3:$J$131,3,0),'CFBG New Line Form'!$G$7:$EQ$7,0)),"")=0,"",IFERROR(INDEX('CFBG New Line Form'!$G$9:$EQ$105,MATCH(B48,'CFBG New Line Form'!$B$9:$B$105,0),MATCH(VLOOKUP($BT$11,MAPPING!$H$3:$J$131,3,0),'CFBG New Line Form'!$G$7:$EQ$7,0)),""))</f>
        <v/>
      </c>
      <c r="BU48" s="84" t="str">
        <f>IF(IFERROR(INDEX('CFBG New Line Form'!$G$9:$EQ$105,MATCH(B48,'CFBG New Line Form'!$B$9:$B$105,0),MATCH(VLOOKUP($BU$11,MAPPING!$H$3:$J$131,3,0),'CFBG New Line Form'!$G$7:$EQ$7,0)),"")=0,"",IFERROR(INDEX('CFBG New Line Form'!$G$9:$EQ$105,MATCH(B48,'CFBG New Line Form'!$B$9:$B$105,0),MATCH(VLOOKUP($BU$11,MAPPING!$H$3:$J$131,3,0),'CFBG New Line Form'!$G$7:$EQ$7,0)),""))</f>
        <v/>
      </c>
      <c r="BV48" s="84" t="str">
        <f>IF(IFERROR(INDEX('CFBG New Line Form'!$G$9:$EQ$105,MATCH(B48,'CFBG New Line Form'!$B$9:$B$105,0),MATCH(VLOOKUP($BV$11,MAPPING!$H$3:$J$131,3,0),'CFBG New Line Form'!$G$7:$EQ$7,0)),"")=0,"",IFERROR(INDEX('CFBG New Line Form'!$G$9:$EQ$105,MATCH(B48,'CFBG New Line Form'!$B$9:$B$105,0),MATCH(VLOOKUP($BV$11,MAPPING!$H$3:$J$131,3,0),'CFBG New Line Form'!$G$7:$EQ$7,0)),""))</f>
        <v/>
      </c>
      <c r="BW48" s="84" t="str">
        <f>IF(IFERROR(INDEX('CFBG New Line Form'!$G$9:$EQ$105,MATCH(B48,'CFBG New Line Form'!$B$9:$B$105,0),MATCH(VLOOKUP($BW$11,MAPPING!$H$3:$J$131,3,0),'CFBG New Line Form'!$G$7:$EQ$7,0)),"")=0,"",IFERROR(INDEX('CFBG New Line Form'!$G$9:$EQ$105,MATCH(B48,'CFBG New Line Form'!$B$9:$B$105,0),MATCH(VLOOKUP($BW$11,MAPPING!$H$3:$J$131,3,0),'CFBG New Line Form'!$G$7:$EQ$7,0)),""))</f>
        <v/>
      </c>
      <c r="BX48" s="84" t="str">
        <f>IF(IFERROR(INDEX('CFBG New Line Form'!$G$9:$EQ$105,MATCH(B48,'CFBG New Line Form'!$B$9:$B$105,0),MATCH(VLOOKUP($BX$11,MAPPING!$H$3:$J$131,3,0),'CFBG New Line Form'!$G$7:$EQ$7,0)),"")=0,"",IFERROR(INDEX('CFBG New Line Form'!$G$9:$EQ$105,MATCH(B48,'CFBG New Line Form'!$B$9:$B$105,0),MATCH(VLOOKUP($BX$11,MAPPING!$H$3:$J$131,3,0),'CFBG New Line Form'!$G$7:$EQ$7,0)),""))</f>
        <v/>
      </c>
      <c r="BY48" s="84" t="str">
        <f>IF(IFERROR(INDEX('CFBG New Line Form'!$G$9:$EQ$105,MATCH(B48,'CFBG New Line Form'!$B$9:$B$105,0),MATCH(VLOOKUP($BY$11,MAPPING!$H$3:$J$131,3,0),'CFBG New Line Form'!$G$7:$EQ$7,0)),"")=0,"",IFERROR(INDEX('CFBG New Line Form'!$G$9:$EQ$105,MATCH(B48,'CFBG New Line Form'!$B$9:$B$105,0),MATCH(VLOOKUP($BY$11,MAPPING!$H$3:$J$131,3,0),'CFBG New Line Form'!$G$7:$EQ$7,0)),""))</f>
        <v/>
      </c>
      <c r="BZ48" s="84" t="str">
        <f>IF(IFERROR(INDEX('CFBG New Line Form'!$G$9:$EQ$105,MATCH(B48,'CFBG New Line Form'!$B$9:$B$105,0),MATCH(VLOOKUP($BZ$11,MAPPING!$H$3:$J$131,3,0),'CFBG New Line Form'!$G$7:$EQ$7,0)),"")=0,"",IFERROR(INDEX('CFBG New Line Form'!$G$9:$EQ$105,MATCH(B48,'CFBG New Line Form'!$B$9:$B$105,0),MATCH(VLOOKUP($BZ$11,MAPPING!$H$3:$J$131,3,0),'CFBG New Line Form'!$G$7:$EQ$7,0)),""))</f>
        <v/>
      </c>
      <c r="CA48" s="84" t="str">
        <f>IF(IFERROR(INDEX('CFBG New Line Form'!$G$9:$EQ$105,MATCH(B48,'CFBG New Line Form'!$B$9:$B$105,0),MATCH(VLOOKUP($CA$11,MAPPING!$H$3:$J$131,3,0),'CFBG New Line Form'!$G$7:$EQ$7,0)),"")=0,"",IFERROR(INDEX('CFBG New Line Form'!$G$9:$EQ$105,MATCH(B48,'CFBG New Line Form'!$B$9:$B$105,0),MATCH(VLOOKUP($CA$11,MAPPING!$H$3:$J$131,3,0),'CFBG New Line Form'!$G$7:$EQ$7,0)),""))</f>
        <v/>
      </c>
      <c r="CB48" s="84" t="str">
        <f>IF(IFERROR(INDEX('CFBG New Line Form'!$G$9:$EQ$105,MATCH(B48,'CFBG New Line Form'!$B$9:$B$105,0),MATCH(VLOOKUP($CB$11,MAPPING!$H$3:$J$131,3,0),'CFBG New Line Form'!$G$7:$EQ$7,0)),"")=0,"",IFERROR(INDEX('CFBG New Line Form'!$G$9:$EQ$105,MATCH(B48,'CFBG New Line Form'!$B$9:$B$105,0),MATCH(VLOOKUP($CB$11,MAPPING!$H$3:$J$131,3,0),'CFBG New Line Form'!$G$7:$EQ$7,0)),""))</f>
        <v/>
      </c>
      <c r="CC48" s="84" t="str">
        <f>IF(IFERROR(INDEX('CFBG New Line Form'!$G$9:$EQ$105,MATCH(B48,'CFBG New Line Form'!$B$9:$B$105,0),MATCH(VLOOKUP($CC$11,MAPPING!$H$3:$J$131,3,0),'CFBG New Line Form'!$G$7:$EQ$7,0)),"")=0,"",IFERROR(INDEX('CFBG New Line Form'!$G$9:$EQ$105,MATCH(B48,'CFBG New Line Form'!$B$9:$B$105,0),MATCH(VLOOKUP($CC$11,MAPPING!$H$3:$J$131,3,0),'CFBG New Line Form'!$G$7:$EQ$7,0)),""))</f>
        <v/>
      </c>
      <c r="CD48" s="84" t="str">
        <f>IF(IFERROR(INDEX('CFBG New Line Form'!$G$9:$EQ$105,MATCH(B48,'CFBG New Line Form'!$B$9:$B$105,0),MATCH(VLOOKUP($CD$11,MAPPING!$H$3:$J$131,3,0),'CFBG New Line Form'!$G$7:$EQ$7,0)),"")=0,"",IFERROR(INDEX('CFBG New Line Form'!$G$9:$EQ$105,MATCH(B48,'CFBG New Line Form'!$B$9:$B$105,0),MATCH(VLOOKUP($CD$11,MAPPING!$H$3:$J$131,3,0),'CFBG New Line Form'!$G$7:$EQ$7,0)),""))</f>
        <v/>
      </c>
      <c r="CE48" s="84" t="str">
        <f>IF(IFERROR(INDEX('CFBG New Line Form'!$G$9:$EQ$105,MATCH(B48,'CFBG New Line Form'!$B$9:$B$105,0),MATCH(VLOOKUP($CE$11,MAPPING!$H$3:$J$131,3,0),'CFBG New Line Form'!$G$7:$EQ$7,0)),"")=0,"",IFERROR(INDEX('CFBG New Line Form'!$G$9:$EQ$105,MATCH(B48,'CFBG New Line Form'!$B$9:$B$105,0),MATCH(VLOOKUP($CE$11,MAPPING!$H$3:$J$131,3,0),'CFBG New Line Form'!$G$7:$EQ$7,0)),""))</f>
        <v/>
      </c>
      <c r="CF48" s="84" t="str">
        <f>IF(IFERROR(INDEX('CFBG New Line Form'!$G$9:$EQ$105,MATCH(B48,'CFBG New Line Form'!$B$9:$B$105,0),MATCH(VLOOKUP($CF$11,MAPPING!$H$3:$J$131,3,0),'CFBG New Line Form'!$G$7:$EQ$7,0)),"")=0,"",IFERROR(INDEX('CFBG New Line Form'!$G$9:$EQ$105,MATCH(B48,'CFBG New Line Form'!$B$9:$B$105,0),MATCH(VLOOKUP($CF$11,MAPPING!$H$3:$J$131,3,0),'CFBG New Line Form'!$G$7:$EQ$7,0)),""))</f>
        <v/>
      </c>
      <c r="CG48" s="84" t="str">
        <f>IF(IFERROR(INDEX('CFBG New Line Form'!$G$9:$EQ$105,MATCH(B48,'CFBG New Line Form'!$B$9:$B$105,0),MATCH(VLOOKUP($CG$11,MAPPING!$H$3:$J$131,3,0),'CFBG New Line Form'!$G$7:$EQ$7,0)),"")=0,"",IFERROR(INDEX('CFBG New Line Form'!$G$9:$EQ$105,MATCH(B48,'CFBG New Line Form'!$B$9:$B$105,0),MATCH(VLOOKUP($CG$11,MAPPING!$H$3:$J$131,3,0),'CFBG New Line Form'!$G$7:$EQ$7,0)),""))</f>
        <v/>
      </c>
      <c r="CH48" s="84" t="str">
        <f>IF(IFERROR(INDEX('CFBG New Line Form'!$G$9:$EQ$105,MATCH(B48,'CFBG New Line Form'!$B$9:$B$105,0),MATCH(VLOOKUP($CH$11,MAPPING!$H$3:$J$131,3,0),'CFBG New Line Form'!$G$7:$EQ$7,0)),"")=0,"",IFERROR(INDEX('CFBG New Line Form'!$G$9:$EQ$105,MATCH(B48,'CFBG New Line Form'!$B$9:$B$105,0),MATCH(VLOOKUP($CH$11,MAPPING!$H$3:$J$131,3,0),'CFBG New Line Form'!$G$7:$EQ$7,0)),""))</f>
        <v/>
      </c>
      <c r="CI48" s="84" t="str">
        <f>IF(IFERROR(INDEX('CFBG New Line Form'!$G$9:$EQ$105,MATCH(B48,'CFBG New Line Form'!$B$9:$B$105,0),MATCH(VLOOKUP($CI$11,MAPPING!$H$3:$J$131,3,0),'CFBG New Line Form'!$G$7:$EQ$7,0)),"")=0,"",IFERROR(INDEX('CFBG New Line Form'!$G$9:$EQ$105,MATCH(B48,'CFBG New Line Form'!$B$9:$B$105,0),MATCH(VLOOKUP($CI$11,MAPPING!$H$3:$J$131,3,0),'CFBG New Line Form'!$G$7:$EQ$7,0)),""))</f>
        <v/>
      </c>
      <c r="CJ48" s="84" t="str">
        <f>IF(IFERROR(INDEX('CFBG New Line Form'!$G$9:$EQ$105,MATCH(B48,'CFBG New Line Form'!$B$9:$B$105,0),MATCH(VLOOKUP($CJ$11,MAPPING!$H$3:$J$131,3,0),'CFBG New Line Form'!$G$7:$EQ$7,0)),"")=0,"",IFERROR(INDEX('CFBG New Line Form'!$G$9:$EQ$105,MATCH(B48,'CFBG New Line Form'!$B$9:$B$105,0),MATCH(VLOOKUP($CJ$11,MAPPING!$H$3:$J$131,3,0),'CFBG New Line Form'!$G$7:$EQ$7,0)),""))</f>
        <v/>
      </c>
      <c r="CK48" s="84" t="str">
        <f>IF(IFERROR(INDEX('CFBG New Line Form'!$G$9:$EQ$105,MATCH(B48,'CFBG New Line Form'!$B$9:$B$105,0),MATCH(VLOOKUP($CK$11,MAPPING!$H$3:$J$131,3,0),'CFBG New Line Form'!$G$7:$EQ$7,0)),"")=0,"",IFERROR(INDEX('CFBG New Line Form'!$G$9:$EQ$105,MATCH(B48,'CFBG New Line Form'!$B$9:$B$105,0),MATCH(VLOOKUP($CK$11,MAPPING!$H$3:$J$131,3,0),'CFBG New Line Form'!$G$7:$EQ$7,0)),""))</f>
        <v/>
      </c>
      <c r="CL48" s="84" t="str">
        <f>IF(IFERROR(INDEX('CFBG New Line Form'!$G$9:$EQ$105,MATCH(B48,'CFBG New Line Form'!$B$9:$B$105,0),MATCH(VLOOKUP($CL$11,MAPPING!$H$3:$J$131,3,0),'CFBG New Line Form'!$G$7:$EQ$7,0)),"")=0,"",IFERROR(INDEX('CFBG New Line Form'!$G$9:$EQ$105,MATCH(B48,'CFBG New Line Form'!$B$9:$B$105,0),MATCH(VLOOKUP($CL$11,MAPPING!$H$3:$J$131,3,0),'CFBG New Line Form'!$G$7:$EQ$7,0)),""))</f>
        <v/>
      </c>
      <c r="CM48" s="84" t="str">
        <f>IF(IFERROR(INDEX('CFBG New Line Form'!$G$9:$EQ$105,MATCH(B48,'CFBG New Line Form'!$B$9:$B$105,0),MATCH(VLOOKUP($CM$11,MAPPING!$H$3:$J$131,3,0),'CFBG New Line Form'!$G$7:$EQ$7,0)),"")=0,"",IFERROR(INDEX('CFBG New Line Form'!$G$9:$EQ$105,MATCH(B48,'CFBG New Line Form'!$B$9:$B$105,0),MATCH(VLOOKUP($CM$11,MAPPING!$H$3:$J$131,3,0),'CFBG New Line Form'!$G$7:$EQ$7,0)),""))</f>
        <v/>
      </c>
      <c r="CN48" s="84" t="str">
        <f>IF(IFERROR(INDEX('CFBG New Line Form'!$G$9:$EQ$105,MATCH(B48,'CFBG New Line Form'!$B$9:$B$105,0),MATCH(VLOOKUP($CN$11,MAPPING!$H$3:$J$131,3,0),'CFBG New Line Form'!$G$7:$EQ$7,0)),"")=0,"",IFERROR(INDEX('CFBG New Line Form'!$G$9:$EQ$105,MATCH(B48,'CFBG New Line Form'!$B$9:$B$105,0),MATCH(VLOOKUP($CN$11,MAPPING!$H$3:$J$131,3,0),'CFBG New Line Form'!$G$7:$EQ$7,0)),""))</f>
        <v/>
      </c>
      <c r="CO48" s="84" t="str">
        <f>IF(IFERROR(INDEX('CFBG New Line Form'!$G$9:$EQ$105,MATCH(B48,'CFBG New Line Form'!$B$9:$B$105,0),MATCH(VLOOKUP($CO$11,MAPPING!$H$3:$J$131,3,0),'CFBG New Line Form'!$G$7:$EQ$7,0)),"")=0,"",IFERROR(INDEX('CFBG New Line Form'!$G$9:$EQ$105,MATCH(B48,'CFBG New Line Form'!$B$9:$B$105,0),MATCH(VLOOKUP($CO$11,MAPPING!$H$3:$J$131,3,0),'CFBG New Line Form'!$G$7:$EQ$7,0)),""))</f>
        <v/>
      </c>
      <c r="CP48" s="84" t="str">
        <f>IF(IFERROR(INDEX('CFBG New Line Form'!$G$9:$EQ$105,MATCH(B48,'CFBG New Line Form'!$B$9:$B$105,0),MATCH(VLOOKUP($CP$11,MAPPING!$H$3:$J$131,3,0),'CFBG New Line Form'!$G$7:$EQ$7,0)),"")=0,"",IFERROR(INDEX('CFBG New Line Form'!$G$9:$EQ$105,MATCH(B48,'CFBG New Line Form'!$B$9:$B$105,0),MATCH(VLOOKUP($CP$11,MAPPING!$H$3:$J$131,3,0),'CFBG New Line Form'!$G$7:$EQ$7,0)),""))</f>
        <v/>
      </c>
      <c r="CQ48" s="84" t="str">
        <f>IF(IFERROR(INDEX('CFBG New Line Form'!$G$9:$EQ$105,MATCH(B48,'CFBG New Line Form'!$B$9:$B$105,0),MATCH(VLOOKUP($CQ$11,MAPPING!$H$3:$J$131,3,0),'CFBG New Line Form'!$G$7:$EQ$7,0)),"")=0,"",IFERROR(INDEX('CFBG New Line Form'!$G$9:$EQ$105,MATCH(B48,'CFBG New Line Form'!$B$9:$B$105,0),MATCH(VLOOKUP($CQ$11,MAPPING!$H$3:$J$131,3,0),'CFBG New Line Form'!$G$7:$EQ$7,0)),""))</f>
        <v/>
      </c>
      <c r="CR48" s="84"/>
      <c r="CS48" s="84"/>
      <c r="CT48" s="84"/>
    </row>
    <row r="49" spans="1:98" s="55" customFormat="1">
      <c r="A49" s="84" t="str">
        <f>IF(
IFERROR(INDEX('CFBG New Line Form'!$G$9:$EQ$105,MATCH(B49,'CFBG New Line Form'!$B$9:$B$105,0),MATCH(VLOOKUP($A$11,MAPPING!$H$3:$J$131,3,0),'CFBG New Line Form'!$G$7:$EQ$7,0)),"")=0,"", IFERROR(INDEX('CFBG New Line Form'!$G$9:$EQ$105,MATCH(B49,'CFBG New Line Form'!$B$9:$B$105,0),MATCH(VLOOKUP($A$11,MAPPING!$H$3:$J$131,3,0),'CFBG New Line Form'!$G$7:$EQ$7,0)),""))</f>
        <v/>
      </c>
      <c r="B49" s="84"/>
      <c r="C49" s="84" t="str">
        <f>IF(
IFERROR(INDEX('CFBG New Line Form'!$G$9:$EQ$105,MATCH(B49,'CFBG New Line Form'!$B$9:$B$105,0),MATCH(VLOOKUP($C$11,MAPPING!$H$3:$J$131,3,0),'CFBG New Line Form'!$G$7:$EQ$7,0)),"")=0,"", IFERROR(INDEX('CFBG New Line Form'!$G$9:$EQ$105,MATCH(B49,'CFBG New Line Form'!$B$9:$B$105,0),MATCH(VLOOKUP($C$11,MAPPING!$H$3:$J$131,3,0),'CFBG New Line Form'!$G$7:$EQ$7,0)),""))</f>
        <v/>
      </c>
      <c r="D49" s="84" t="str">
        <f>IF(
IFERROR(INDEX('CFBG New Line Form'!$G$9:$EQ$105,MATCH(B49,'CFBG New Line Form'!$B$9:$B$105,0),MATCH(VLOOKUP($D$11,MAPPING!$H$3:$J$131,3,0),'CFBG New Line Form'!$G$7:$EQ$7,0)),"")=0,"", IFERROR(INDEX('CFBG New Line Form'!$G$9:$EQ$105,MATCH(B49,'CFBG New Line Form'!$B$9:$B$105,0),MATCH(VLOOKUP($D$11,MAPPING!$H$3:$J$131,3,0),'CFBG New Line Form'!$G$7:$EQ$7,0)),""))</f>
        <v/>
      </c>
      <c r="E49" s="84" t="str">
        <f>IF(IFERROR(INDEX('CFBG New Line Form'!$G$9:$EQ$105,MATCH(B49,'CFBG New Line Form'!$B$9:$B$105,0),MATCH(VLOOKUP($E$11,MAPPING!$H$3:$J$131,3,0),'CFBG New Line Form'!$G$7:$EQ$7,0)),"")=0,"",IFERROR(INDEX('CFBG New Line Form'!$G$9:$EQ$105,MATCH(B49,'CFBG New Line Form'!$B$9:$B$105,0),MATCH(VLOOKUP($E$11,MAPPING!$H$3:$J$131,3,0),'CFBG New Line Form'!$G$7:$EQ$7,0)),""))</f>
        <v/>
      </c>
      <c r="F49" s="84" t="str">
        <f>IF(IFERROR(INDEX('CFBG New Line Form'!$G$9:$EQ$105,MATCH(B49,'CFBG New Line Form'!$B$9:$B$105,0),MATCH(VLOOKUP($F$11,MAPPING!$H$3:$J$131,3,0),'CFBG New Line Form'!$G$7:$EQ$7,0)),"")=0,"",IFERROR(INDEX('CFBG New Line Form'!$G$9:$EQ$105,MATCH(B49,'CFBG New Line Form'!$B$9:$B$105,0),MATCH(VLOOKUP($F$11,MAPPING!$H$3:$J$131,3,0),'CFBG New Line Form'!$G$7:$EQ$7,0)),""))</f>
        <v/>
      </c>
      <c r="G49" s="130" t="str">
        <f>IF(IFERROR(INDEX('CFBG New Line Form'!$G$9:$EQ$105,MATCH(B49,'CFBG New Line Form'!$B$9:$B$105,0),MATCH(VLOOKUP($G$11,MAPPING!$H$3:$J$131,3,0),'CFBG New Line Form'!$G$7:$EQ$7,0)),"")=0,"",IFERROR(INDEX('CFBG New Line Form'!$G$9:$EQ$105,MATCH(B49,'CFBG New Line Form'!$B$9:$B$105,0),MATCH(VLOOKUP($G$11,MAPPING!$H$3:$J$131,3,0),'CFBG New Line Form'!$G$7:$EQ$7,0)),""))</f>
        <v/>
      </c>
      <c r="H49" s="160" t="str">
        <f>IF(IFERROR(INDEX('CFBG New Line Form'!$G$9:$EQ$105,MATCH(B49,'CFBG New Line Form'!$B$9:$B$105,0),MATCH(VLOOKUP($H$11,MAPPING!$H$3:$J$131,3,0),'CFBG New Line Form'!$G$7:$EQ$7,0)),"")=0,"",IFERROR(INDEX('CFBG New Line Form'!$G$9:$EQ$105,MATCH(B49,'CFBG New Line Form'!$B$9:$B$105,0),MATCH(VLOOKUP($H$11,MAPPING!$H$3:$J$131,3,0),'CFBG New Line Form'!$G$7:$EQ$7,0)),""))</f>
        <v/>
      </c>
      <c r="I49" s="161" t="str">
        <f>IF(IFERROR(INDEX('CFBG New Line Form'!$G$9:$EQ$105,MATCH(B49,'CFBG New Line Form'!$B$9:$B$105,0),MATCH(VLOOKUP($I$11,MAPPING!$H$3:$J$131,3,0),'CFBG New Line Form'!$G$7:$EQ$7,0)),"")=0,"",IFERROR(INDEX('CFBG New Line Form'!$G$9:$EQ$105,MATCH(B49,'CFBG New Line Form'!$B$9:$B$105,0),MATCH(VLOOKUP($I$11,MAPPING!$H$3:$J$131,3,0),'CFBG New Line Form'!$G$7:$EQ$7,0)),""))</f>
        <v/>
      </c>
      <c r="J49" s="84" t="str">
        <f>IF(IFERROR(INDEX('CFBG New Line Form'!$G$9:$EQ$105,MATCH(B49,'CFBG New Line Form'!$B$9:$B$105,0),MATCH(VLOOKUP($J$11,MAPPING!$H$3:$J$131,3,0),'CFBG New Line Form'!$G$7:$EQ$7,0)),"")=0,"",IFERROR(INDEX('CFBG New Line Form'!$G$9:$EQ$105,MATCH(B49,'CFBG New Line Form'!$B$9:$B$105,0),MATCH(VLOOKUP($J$11,MAPPING!$H$3:$J$131,3,0),'CFBG New Line Form'!$G$7:$EQ$7,0)),""))</f>
        <v/>
      </c>
      <c r="K49" s="84" t="e">
        <v>#N/A</v>
      </c>
      <c r="L49" s="84" t="e">
        <v>#N/A</v>
      </c>
      <c r="M49" s="84" t="e">
        <v>#N/A</v>
      </c>
      <c r="N49" s="84" t="e">
        <v>#N/A</v>
      </c>
      <c r="O49" s="84" t="e">
        <v>#N/A</v>
      </c>
      <c r="P49" s="84" t="e">
        <v>#N/A</v>
      </c>
      <c r="Q49" s="84" t="e">
        <v>#N/A</v>
      </c>
      <c r="R49" s="162" t="str">
        <f>IF(IFERROR(INDEX('CFBG New Line Form'!$G$9:$EQ$105,MATCH(B49,'CFBG New Line Form'!$B$9:$B$105,0),MATCH(VLOOKUP($R$11,MAPPING!$H$3:$J$131,3,0),'CFBG New Line Form'!$G$7:$EQ$7,0)),"")=0,"",IFERROR(INDEX('CFBG New Line Form'!$G$9:$EQ$105,MATCH(B49,'CFBG New Line Form'!$B$9:$B$105,0),MATCH(VLOOKUP($R$11,MAPPING!$H$3:$J$131,3,0),'CFBG New Line Form'!$G$7:$EQ$7,0)),""))</f>
        <v/>
      </c>
      <c r="S49" s="84" t="str">
        <f>IF(IFERROR(INDEX('CFBG New Line Form'!$G$9:$EQ$105,MATCH(B49,'CFBG New Line Form'!$B$9:$B$105,0),MATCH(VLOOKUP($S$11,MAPPING!$H$3:$J$131,3,0),'CFBG New Line Form'!$G$7:$EQ$7,0)),"")=0,"",IFERROR(INDEX('CFBG New Line Form'!$G$9:$EQ$105,MATCH(B49,'CFBG New Line Form'!$B$9:$B$105,0),MATCH(VLOOKUP($S$11,MAPPING!$H$3:$J$131,3,0),'CFBG New Line Form'!$G$7:$EQ$7,0)),""))</f>
        <v/>
      </c>
      <c r="T49" s="84" t="e">
        <v>#N/A</v>
      </c>
      <c r="U49" s="84" t="e">
        <v>#N/A</v>
      </c>
      <c r="V49" s="84" t="e">
        <v>#N/A</v>
      </c>
      <c r="W49" s="84" t="e">
        <v>#N/A</v>
      </c>
      <c r="X49" s="84" t="e">
        <v>#N/A</v>
      </c>
      <c r="Y49" s="84" t="e">
        <v>#N/A</v>
      </c>
      <c r="Z49" s="84" t="e">
        <v>#N/A</v>
      </c>
      <c r="AA49" s="84" t="e">
        <v>#N/A</v>
      </c>
      <c r="AB49" s="84" t="e">
        <v>#N/A</v>
      </c>
      <c r="AC49" s="84" t="e">
        <v>#N/A</v>
      </c>
      <c r="AD49" s="84" t="e">
        <v>#N/A</v>
      </c>
      <c r="AE49" s="160" t="str">
        <f>IF(IFERROR(INDEX('CFBG New Line Form'!$G$9:$EQ$105,MATCH(B49,'CFBG New Line Form'!$B$9:$B$105,0),MATCH(VLOOKUP($AE$11,MAPPING!$H$3:$J$131,3,0),'CFBG New Line Form'!$G$7:$EQ$7,0)),"")=0,"",IFERROR(INDEX('CFBG New Line Form'!$G$9:$EQ$105,MATCH(B49,'CFBG New Line Form'!$B$9:$B$105,0),MATCH(VLOOKUP($AE$11,MAPPING!$H$3:$J$131,3,0),'CFBG New Line Form'!$G$7:$EQ$7,0)),""))</f>
        <v/>
      </c>
      <c r="AF49" s="84" t="e">
        <v>#N/A</v>
      </c>
      <c r="AG49" s="84" t="e">
        <v>#N/A</v>
      </c>
      <c r="AH49" s="84" t="str">
        <f>IF(IFERROR(INDEX('CFBG New Line Form'!$G$9:$EQ$105,MATCH(B49,'CFBG New Line Form'!$B$9:$B$105,0),MATCH(VLOOKUP($AH$11,MAPPING!$H$3:$J$131,3,0),'CFBG New Line Form'!$G$7:$EQ$7,0)),"")=0,"",IFERROR(INDEX('CFBG New Line Form'!$G$9:$EQ$105,MATCH(B49,'CFBG New Line Form'!$B$9:$B$105,0),MATCH(VLOOKUP($AH$11,MAPPING!$H$3:$J$131,3,0),'CFBG New Line Form'!$G$7:$EQ$7,0)),""))</f>
        <v/>
      </c>
      <c r="AI49" s="84" t="str">
        <f>IF(IFERROR(INDEX('CFBG New Line Form'!$G$9:$EQ$105,MATCH(B49,'CFBG New Line Form'!$B$9:$B$105,0),MATCH(VLOOKUP($AI$11,MAPPING!$H$3:$J$131,3,0),'CFBG New Line Form'!$G$7:$EQ$7,0)),"")=0,"",IFERROR(INDEX('CFBG New Line Form'!$G$9:$EQ$105,MATCH(B49,'CFBG New Line Form'!$B$9:$B$105,0),MATCH(VLOOKUP($AI$11,MAPPING!$H$3:$J$131,3,0),'CFBG New Line Form'!$G$7:$EQ$7,0)),""))</f>
        <v/>
      </c>
      <c r="AJ49" s="84" t="str">
        <f>IF(IFERROR(INDEX('CFBG New Line Form'!$G$9:$EQ$105,MATCH(B49,'CFBG New Line Form'!$B$9:$B$105,0),MATCH(VLOOKUP($AJ$11,MAPPING!$H$3:$J$131,3,0),'CFBG New Line Form'!$G$7:$EQ$7,0)),"")=0,"",IFERROR(INDEX('CFBG New Line Form'!$G$9:$EQ$105,MATCH(B49,'CFBG New Line Form'!$B$9:$B$105,0),MATCH(VLOOKUP($AJ$11,MAPPING!$H$3:$J$131,3,0),'CFBG New Line Form'!$G$7:$EQ$7,0)),""))</f>
        <v/>
      </c>
      <c r="AK49" s="84" t="str">
        <f>IF(IFERROR(INDEX('CFBG New Line Form'!$G$9:$EQ$105,MATCH(B49,'CFBG New Line Form'!$B$9:$B$105,0),MATCH(VLOOKUP($AK$11,MAPPING!$H$3:$J$131,3,0),'CFBG New Line Form'!$G$7:$EQ$7,0)),"")=0,"",IFERROR(INDEX('CFBG New Line Form'!$G$9:$EQ$105,MATCH(B49,'CFBG New Line Form'!$B$9:$B$105,0),MATCH(VLOOKUP($AK$11,MAPPING!$H$3:$J$131,3,0),'CFBG New Line Form'!$G$7:$EQ$7,0)),""))</f>
        <v/>
      </c>
      <c r="AL49" s="84" t="str">
        <f>IF(IFERROR(INDEX('CFBG New Line Form'!$G$9:$EQ$105,MATCH(B49,'CFBG New Line Form'!$B$9:$B$105,0),MATCH(VLOOKUP($AL$11,MAPPING!$H$3:$J$131,3,0),'CFBG New Line Form'!$G$7:$EQ$7,0)),"")=0,"",IFERROR(INDEX('CFBG New Line Form'!$G$9:$EQ$105,MATCH(B49,'CFBG New Line Form'!$B$9:$B$105,0),MATCH(VLOOKUP($AL$11,MAPPING!$H$3:$J$131,3,0),'CFBG New Line Form'!$G$7:$EQ$7,0)),""))</f>
        <v/>
      </c>
      <c r="AM49" s="84" t="str">
        <f>IF(IFERROR(INDEX('CFBG New Line Form'!$G$9:$EQ$105,MATCH(B49,'CFBG New Line Form'!$B$9:$B$105,0),MATCH(VLOOKUP($AM$11,MAPPING!$H$3:$J$131,3,0),'CFBG New Line Form'!$G$7:$EQ$7,0)),"")=0,"",IFERROR(INDEX('CFBG New Line Form'!$G$9:$EQ$105,MATCH(B49,'CFBG New Line Form'!$B$9:$B$105,0),MATCH(VLOOKUP($AM$11,MAPPING!$H$3:$J$131,3,0),'CFBG New Line Form'!$G$7:$EQ$7,0)),""))</f>
        <v/>
      </c>
      <c r="AN49" s="84" t="str">
        <f>IF(IFERROR(INDEX('CFBG New Line Form'!$G$9:$EQ$105,MATCH(B49,'CFBG New Line Form'!$B$9:$B$105,0),MATCH(VLOOKUP($AN$11,MAPPING!$H$3:$J$131,3,0),'CFBG New Line Form'!$G$7:$EQ$7,0)),"")=0,"",IFERROR(INDEX('CFBG New Line Form'!$G$9:$EQ$105,MATCH(B49,'CFBG New Line Form'!$B$9:$B$105,0),MATCH(VLOOKUP($AN$11,MAPPING!$H$3:$J$131,3,0),'CFBG New Line Form'!$G$7:$EQ$7,0)),""))</f>
        <v/>
      </c>
      <c r="AO49" s="84" t="str">
        <f>IF(IFERROR(INDEX('CFBG New Line Form'!$G$9:$EQ$105,MATCH(B49,'CFBG New Line Form'!$B$9:$B$105,0),MATCH(VLOOKUP($AO$11,MAPPING!$H$3:$J$131,3,0),'CFBG New Line Form'!$G$7:$EQ$7,0)),"")=0,"",IFERROR(INDEX('CFBG New Line Form'!$G$9:$EQ$105,MATCH(B49,'CFBG New Line Form'!$B$9:$B$105,0),MATCH(VLOOKUP($AO$11,MAPPING!$H$3:$J$131,3,0),'CFBG New Line Form'!$G$7:$EQ$7,0)),""))</f>
        <v/>
      </c>
      <c r="AP49" s="84" t="str">
        <f>IF(IFERROR(INDEX('CFBG New Line Form'!$G$9:$EQ$105,MATCH(B49,'CFBG New Line Form'!$B$9:$B$105,0),MATCH(VLOOKUP($AP$11,MAPPING!$H$3:$J$131,3,0),'CFBG New Line Form'!$G$7:$EQ$7,0)),"")=0,"",IFERROR(INDEX('CFBG New Line Form'!$G$9:$EQ$105,MATCH(B49,'CFBG New Line Form'!$B$9:$B$105,0),MATCH(VLOOKUP($AP$11,MAPPING!$H$3:$J$131,3,0),'CFBG New Line Form'!$G$7:$EQ$7,0)),""))</f>
        <v/>
      </c>
      <c r="AQ49" s="84" t="str">
        <f>IF(IFERROR(INDEX('CFBG New Line Form'!$G$9:$EQ$105,MATCH(B49,'CFBG New Line Form'!$B$9:$B$105,0),MATCH(VLOOKUP($AQ$11,MAPPING!$H$3:$J$131,3,0),'CFBG New Line Form'!$G$7:$EQ$7,0)),"")=0,"",IFERROR(INDEX('CFBG New Line Form'!$G$9:$EQ$105,MATCH(B49,'CFBG New Line Form'!$B$9:$B$105,0),MATCH(VLOOKUP($AQ$11,MAPPING!$H$3:$J$131,3,0),'CFBG New Line Form'!$G$7:$EQ$7,0)),""))</f>
        <v/>
      </c>
      <c r="AR49" s="84" t="str">
        <f>IF(IFERROR(INDEX('CFBG New Line Form'!$G$9:$EQ$105,MATCH(B49,'CFBG New Line Form'!$B$9:$B$105,0),MATCH(VLOOKUP($AR$11,MAPPING!$H$3:$J$131,3,0),'CFBG New Line Form'!$G$7:$EQ$7,0)),"")=0,"",IFERROR(INDEX('CFBG New Line Form'!$G$9:$EQ$105,MATCH(B49,'CFBG New Line Form'!$B$9:$B$105,0),MATCH(VLOOKUP($AR$11,MAPPING!$H$3:$J$131,3,0),'CFBG New Line Form'!$G$7:$EQ$7,0)),""))</f>
        <v/>
      </c>
      <c r="AS49" s="84" t="str">
        <f>IF(IFERROR(INDEX('CFBG New Line Form'!$G$9:$EQ$105,MATCH(B49,'CFBG New Line Form'!$B$9:$B$105,0),MATCH(VLOOKUP($AS$11,MAPPING!$H$3:$J$131,3,0),'CFBG New Line Form'!$G$7:$EQ$7,0)),"")=0,"",IFERROR(INDEX('CFBG New Line Form'!$G$9:$EQ$105,MATCH(B49,'CFBG New Line Form'!$B$9:$B$105,0),MATCH(VLOOKUP($AS$11,MAPPING!$H$3:$J$131,3,0),'CFBG New Line Form'!$G$7:$EQ$7,0)),""))</f>
        <v/>
      </c>
      <c r="AT49" s="84" t="str">
        <f>IF(IFERROR(INDEX('CFBG New Line Form'!$G$9:$EQ$105,MATCH(B49,'CFBG New Line Form'!$B$9:$B$105,0),MATCH(VLOOKUP($AT$11,MAPPING!$H$3:$J$131,3,0),'CFBG New Line Form'!$G$7:$EQ$7,0)),"")=0,"",IFERROR(INDEX('CFBG New Line Form'!$G$9:$EQ$105,MATCH(B49,'CFBG New Line Form'!$B$9:$B$105,0),MATCH(VLOOKUP($AT$11,MAPPING!$H$3:$J$131,3,0),'CFBG New Line Form'!$G$7:$EQ$7,0)),""))</f>
        <v/>
      </c>
      <c r="AU49" s="84" t="str">
        <f>IF(IFERROR(INDEX('CFBG New Line Form'!$G$9:$EQ$105,MATCH(B49,'CFBG New Line Form'!$B$9:$B$105,0),MATCH(VLOOKUP($AU$11,MAPPING!$H$3:$J$131,3,0),'CFBG New Line Form'!$G$7:$EQ$7,0)),"")=0,"",IFERROR(INDEX('CFBG New Line Form'!$G$9:$EQ$105,MATCH(B49,'CFBG New Line Form'!$B$9:$B$105,0),MATCH(VLOOKUP($AU$11,MAPPING!$H$3:$J$131,3,0),'CFBG New Line Form'!$G$7:$EQ$7,0)),""))</f>
        <v/>
      </c>
      <c r="AV49" s="84" t="str">
        <f>IF(IFERROR(INDEX('CFBG New Line Form'!$G$9:$EQ$105,MATCH(B49,'CFBG New Line Form'!$B$9:$B$105,0),MATCH(VLOOKUP($AV$11,MAPPING!$H$3:$J$131,3,0),'CFBG New Line Form'!$G$7:$EQ$7,0)),"")=0,"",IFERROR(INDEX('CFBG New Line Form'!$G$9:$EQ$105,MATCH(B49,'CFBG New Line Form'!$B$9:$B$105,0),MATCH(VLOOKUP($AV$11,MAPPING!$H$3:$J$131,3,0),'CFBG New Line Form'!$G$7:$EQ$7,0)),""))</f>
        <v/>
      </c>
      <c r="AW49" s="84" t="str">
        <f>IF(IFERROR(INDEX('CFBG New Line Form'!$G$9:$EQ$105,MATCH(B49,'CFBG New Line Form'!$B$9:$B$105,0),MATCH(VLOOKUP($AW$11,MAPPING!$H$3:$J$131,3,0),'CFBG New Line Form'!$G$7:$EQ$7,0)),"")=0,"",IFERROR(INDEX('CFBG New Line Form'!$G$9:$EQ$105,MATCH(B49,'CFBG New Line Form'!$B$9:$B$105,0),MATCH(VLOOKUP($AW$11,MAPPING!$H$3:$J$131,3,0),'CFBG New Line Form'!$G$7:$EQ$7,0)),""))</f>
        <v/>
      </c>
      <c r="AX49" s="84" t="str">
        <f>IF(IFERROR(INDEX('CFBG New Line Form'!$G$9:$EQ$105,MATCH(B49,'CFBG New Line Form'!$B$9:$B$105,0),MATCH(VLOOKUP($AX$11,MAPPING!$H$3:$J$131,3,0),'CFBG New Line Form'!$G$7:$EQ$7,0)),"")=0,"",IFERROR(INDEX('CFBG New Line Form'!$G$9:$EQ$105,MATCH(B49,'CFBG New Line Form'!$B$9:$B$105,0),MATCH(VLOOKUP($AX$11,MAPPING!$H$3:$J$131,3,0),'CFBG New Line Form'!$G$7:$EQ$7,0)),""))</f>
        <v/>
      </c>
      <c r="AY49" s="84" t="str">
        <f>IF(IFERROR(INDEX('CFBG New Line Form'!$G$9:$EQ$105,MATCH(B49,'CFBG New Line Form'!$B$9:$B$105,0),MATCH(VLOOKUP($AY$11,MAPPING!$H$3:$J$131,3,0),'CFBG New Line Form'!$G$7:$EQ$7,0)),"")=0,"",IFERROR(INDEX('CFBG New Line Form'!$G$9:$EQ$105,MATCH(B49,'CFBG New Line Form'!$B$9:$B$105,0),MATCH(VLOOKUP($AY$11,MAPPING!$H$3:$J$131,3,0),'CFBG New Line Form'!$G$7:$EQ$7,0)),""))</f>
        <v/>
      </c>
      <c r="AZ49" s="84" t="str">
        <f>IF(IFERROR(INDEX('CFBG New Line Form'!$G$9:$EQ$105,MATCH(B49,'CFBG New Line Form'!$B$9:$B$105,0),MATCH(VLOOKUP($AZ$11,MAPPING!$H$3:$J$131,3,0),'CFBG New Line Form'!$G$7:$EQ$7,0)),"")=0,"",IFERROR(INDEX('CFBG New Line Form'!$G$9:$EQ$105,MATCH(B49,'CFBG New Line Form'!$B$9:$B$105,0),MATCH(VLOOKUP($AZ$11,MAPPING!$H$3:$J$131,3,0),'CFBG New Line Form'!$G$7:$EQ$7,0)),""))</f>
        <v/>
      </c>
      <c r="BA49" s="84" t="str">
        <f>IF(IFERROR(INDEX('CFBG New Line Form'!$G$9:$EQ$105,MATCH(B49,'CFBG New Line Form'!$B$9:$B$105,0),MATCH(VLOOKUP($BA$11,MAPPING!$H$3:$J$131,3,0),'CFBG New Line Form'!$G$7:$EQ$7,0)),"")=0,"",IFERROR(INDEX('CFBG New Line Form'!$G$9:$EQ$105,MATCH(B49,'CFBG New Line Form'!$B$9:$B$105,0),MATCH(VLOOKUP($BA$11,MAPPING!$H$3:$J$131,3,0),'CFBG New Line Form'!$G$7:$EQ$7,0)),""))</f>
        <v/>
      </c>
      <c r="BB49" s="84" t="str">
        <f>IF(IFERROR(INDEX('CFBG New Line Form'!$G$9:$EQ$105,MATCH(B49,'CFBG New Line Form'!$B$9:$B$105,0),MATCH(VLOOKUP($BB$11,MAPPING!$H$3:$J$131,3,0),'CFBG New Line Form'!$G$7:$EQ$7,0)),"")=0,"",IFERROR(INDEX('CFBG New Line Form'!$G$9:$EQ$105,MATCH(B49,'CFBG New Line Form'!$B$9:$B$105,0),MATCH(VLOOKUP($BB$11,MAPPING!$H$3:$J$131,3,0),'CFBG New Line Form'!$G$7:$EQ$7,0)),""))</f>
        <v/>
      </c>
      <c r="BC49" s="84" t="str">
        <f>IF(IFERROR(INDEX('CFBG New Line Form'!$G$9:$EQ$105,MATCH(B49,'CFBG New Line Form'!$B$9:$B$105,0),MATCH(VLOOKUP($BC$11,MAPPING!$H$3:$J$131,3,0),'CFBG New Line Form'!$G$7:$EQ$7,0)),"")=0,"",IFERROR(INDEX('CFBG New Line Form'!$G$9:$EQ$105,MATCH(B49,'CFBG New Line Form'!$B$9:$B$105,0),MATCH(VLOOKUP($BC$11,MAPPING!$H$3:$J$131,3,0),'CFBG New Line Form'!$G$7:$EQ$7,0)),""))</f>
        <v/>
      </c>
      <c r="BD49" s="84" t="str">
        <f>IF(IFERROR(INDEX('CFBG New Line Form'!$G$9:$EQ$105,MATCH(B49,'CFBG New Line Form'!$B$9:$B$105,0),MATCH(VLOOKUP($BD$11,MAPPING!$H$3:$J$131,3,0),'CFBG New Line Form'!$G$7:$EQ$7,0)),"")=0,"",IFERROR(INDEX('CFBG New Line Form'!$G$9:$EQ$105,MATCH(B49,'CFBG New Line Form'!$B$9:$B$105,0),MATCH(VLOOKUP($BD$11,MAPPING!$H$3:$J$131,3,0),'CFBG New Line Form'!$G$7:$EQ$7,0)),""))</f>
        <v/>
      </c>
      <c r="BE49" s="84" t="str">
        <f>IF(IFERROR(INDEX('CFBG New Line Form'!$G$9:$EQ$105,MATCH(B49,'CFBG New Line Form'!$B$9:$B$105,0),MATCH(VLOOKUP($BE$11,MAPPING!$H$3:$J$131,3,0),'CFBG New Line Form'!$G$7:$EQ$7,0)),"")=0,"",IFERROR(INDEX('CFBG New Line Form'!$G$9:$EQ$105,MATCH(B49,'CFBG New Line Form'!$B$9:$B$105,0),MATCH(VLOOKUP($BE$11,MAPPING!$H$3:$J$131,3,0),'CFBG New Line Form'!$G$7:$EQ$7,0)),""))</f>
        <v/>
      </c>
      <c r="BF49" s="84" t="str">
        <f>IF(IFERROR(INDEX('CFBG New Line Form'!$G$9:$EQ$105,MATCH(B49,'CFBG New Line Form'!$B$9:$B$105,0),MATCH(VLOOKUP($BE$11,MAPPING!$H$3:$J$131,3,0),'CFBG New Line Form'!$G$7:$EQ$7,0)),"")=0,"",IFERROR(INDEX('CFBG New Line Form'!$G$9:$EQ$105,MATCH(B49,'CFBG New Line Form'!$B$9:$B$105,0),MATCH(VLOOKUP($BE$11,MAPPING!$H$3:$J$131,3,0),'CFBG New Line Form'!$G$7:$EQ$7,0)),""))</f>
        <v/>
      </c>
      <c r="BG49" s="84" t="str">
        <f>IF(IFERROR(INDEX('CFBG New Line Form'!$G$9:$EQ$105,MATCH(B49,'CFBG New Line Form'!$B$9:$B$105,0),MATCH(VLOOKUP($BG$11,MAPPING!$H$3:$J$131,3,0),'CFBG New Line Form'!$G$7:$EQ$7,0)),"")=0,"",IFERROR(INDEX('CFBG New Line Form'!$G$9:$EQ$105,MATCH(B49,'CFBG New Line Form'!$B$9:$B$105,0),MATCH(VLOOKUP($BG$11,MAPPING!$H$3:$J$131,3,0),'CFBG New Line Form'!$G$7:$EQ$7,0)),""))</f>
        <v/>
      </c>
      <c r="BH49" s="84" t="str">
        <f>IF(IFERROR(INDEX('CFBG New Line Form'!$G$9:$EQ$105,MATCH(B49,'CFBG New Line Form'!$B$9:$B$105,0),MATCH(VLOOKUP($BH$11,MAPPING!$H$3:$J$131,3,0),'CFBG New Line Form'!$G$7:$EQ$7,0)),"")=0,"",IFERROR(INDEX('CFBG New Line Form'!$G$9:$EQ$105,MATCH(B49,'CFBG New Line Form'!$B$9:$B$105,0),MATCH(VLOOKUP($BH$11,MAPPING!$H$3:$J$131,3,0),'CFBG New Line Form'!$G$7:$EQ$7,0)),""))</f>
        <v/>
      </c>
      <c r="BI49" s="84" t="str">
        <f>IF(IFERROR(INDEX('CFBG New Line Form'!$G$9:$EQ$105,MATCH(B49,'CFBG New Line Form'!$B$9:$B$105,0),MATCH(VLOOKUP($BI$11,MAPPING!$H$3:$J$131,3,0),'CFBG New Line Form'!$G$7:$EQ$7,0)),"")=0,"",IFERROR(INDEX('CFBG New Line Form'!$G$9:$EQ$105,MATCH(B49,'CFBG New Line Form'!$B$9:$B$105,0),MATCH(VLOOKUP($BI$11,MAPPING!$H$3:$J$131,3,0),'CFBG New Line Form'!$G$7:$EQ$7,0)),""))</f>
        <v/>
      </c>
      <c r="BJ49" s="84" t="str">
        <f>IF(IFERROR(INDEX('CFBG New Line Form'!$G$9:$EQ$105,MATCH(B49,'CFBG New Line Form'!$B$9:$B$105,0),MATCH(VLOOKUP($BJ$11,MAPPING!$H$3:$J$131,3,0),'CFBG New Line Form'!$G$7:$EQ$7,0)),"")=0,"",IFERROR(INDEX('CFBG New Line Form'!$G$9:$EQ$105,MATCH(B49,'CFBG New Line Form'!$B$9:$B$105,0),MATCH(VLOOKUP($BJ$11,MAPPING!$H$3:$J$131,3,0),'CFBG New Line Form'!$G$7:$EQ$7,0)),""))</f>
        <v/>
      </c>
      <c r="BK49" s="84" t="str">
        <f>IF(IFERROR(INDEX('CFBG New Line Form'!$G$9:$EQ$105,MATCH(B49,'CFBG New Line Form'!$B$9:$B$105,0),MATCH(VLOOKUP($BK$11,MAPPING!$H$3:$J$131,3,0),'CFBG New Line Form'!$G$7:$EQ$7,0)),"")=0,"",IFERROR(INDEX('CFBG New Line Form'!$G$9:$EQ$105,MATCH(B49,'CFBG New Line Form'!$B$9:$B$105,0),MATCH(VLOOKUP($BK$11,MAPPING!$H$3:$J$131,3,0),'CFBG New Line Form'!$G$7:$EQ$7,0)),""))</f>
        <v/>
      </c>
      <c r="BL49" s="84" t="str">
        <f>IF(IFERROR(INDEX('CFBG New Line Form'!$G$9:$EQ$105,MATCH(B49,'CFBG New Line Form'!$B$9:$B$105,0),MATCH(VLOOKUP($BL$11,MAPPING!$H$3:$J$131,3,0),'CFBG New Line Form'!$G$7:$EQ$7,0)),"")=0,"",IFERROR(INDEX('CFBG New Line Form'!$G$9:$EQ$105,MATCH(B49,'CFBG New Line Form'!$B$9:$B$105,0),MATCH(VLOOKUP($BL$11,MAPPING!$H$3:$J$131,3,0),'CFBG New Line Form'!$G$7:$EQ$7,0)),""))</f>
        <v/>
      </c>
      <c r="BM49" s="84" t="str">
        <f>IF(IFERROR(INDEX('CFBG New Line Form'!$G$9:$EQ$105,MATCH(B49,'CFBG New Line Form'!$B$9:$B$105,0),MATCH(VLOOKUP($BM$11,MAPPING!$H$3:$J$131,3,0),'CFBG New Line Form'!$G$7:$EQ$7,0)),"")=0,"",IFERROR(INDEX('CFBG New Line Form'!$G$9:$EQ$105,MATCH(B49,'CFBG New Line Form'!$B$9:$B$105,0),MATCH(VLOOKUP($BM$11,MAPPING!$H$3:$J$131,3,0),'CFBG New Line Form'!$G$7:$EQ$7,0)),""))</f>
        <v/>
      </c>
      <c r="BN49" s="84" t="str">
        <f>IF(IFERROR(INDEX('CFBG New Line Form'!$G$9:$EQ$105,MATCH(B49,'CFBG New Line Form'!$B$9:$B$105,0),MATCH(VLOOKUP($BN$11,MAPPING!$H$3:$J$131,3,0),'CFBG New Line Form'!$G$7:$EQ$7,0)),"")=0,"",IFERROR(INDEX('CFBG New Line Form'!$G$9:$EQ$105,MATCH(B49,'CFBG New Line Form'!$B$9:$B$105,0),MATCH(VLOOKUP($BN$11,MAPPING!$H$3:$J$131,3,0),'CFBG New Line Form'!$G$7:$EQ$7,0)),""))</f>
        <v/>
      </c>
      <c r="BO49" s="84" t="str">
        <f>IF(IFERROR(INDEX('CFBG New Line Form'!$G$9:$EQ$105,MATCH(B49,'CFBG New Line Form'!$B$9:$B$105,0),MATCH(VLOOKUP($BO$11,MAPPING!$H$3:$J$131,3,0),'CFBG New Line Form'!$G$7:$EQ$7,0)),"")=0,"",IFERROR(INDEX('CFBG New Line Form'!$G$9:$EQ$105,MATCH(B49,'CFBG New Line Form'!$B$9:$B$105,0),MATCH(VLOOKUP($BO$11,MAPPING!$H$3:$J$131,3,0),'CFBG New Line Form'!$G$7:$EQ$7,0)),""))</f>
        <v/>
      </c>
      <c r="BP49" s="84" t="str">
        <f>IF(IFERROR(INDEX('CFBG New Line Form'!$G$9:$EQ$105,MATCH(B49,'CFBG New Line Form'!$B$9:$B$105,0),MATCH(VLOOKUP($BP$11,MAPPING!$H$3:$J$131,3,0),'CFBG New Line Form'!$G$7:$EQ$7,0)),"")=0,"",IFERROR(INDEX('CFBG New Line Form'!$G$9:$EQ$105,MATCH(B49,'CFBG New Line Form'!$B$9:$B$105,0),MATCH(VLOOKUP($BP$11,MAPPING!$H$3:$J$131,3,0),'CFBG New Line Form'!$G$7:$EQ$7,0)),""))</f>
        <v/>
      </c>
      <c r="BQ49" s="84" t="str">
        <f>IF(IFERROR(INDEX('CFBG New Line Form'!$G$9:$EQ$105,MATCH(B49,'CFBG New Line Form'!$B$9:$B$105,0),MATCH(VLOOKUP($BQ$11,MAPPING!$H$3:$J$131,3,0),'CFBG New Line Form'!$G$7:$EQ$7,0)),"")=0,"",IFERROR(INDEX('CFBG New Line Form'!$G$9:$EQ$105,MATCH(B49,'CFBG New Line Form'!$B$9:$B$105,0),MATCH(VLOOKUP($BQ$11,MAPPING!$H$3:$J$131,3,0),'CFBG New Line Form'!$G$7:$EQ$7,0)),""))</f>
        <v/>
      </c>
      <c r="BR49" s="84" t="str">
        <f>IF(IFERROR(INDEX('CFBG New Line Form'!$G$9:$EQ$105,MATCH(B49,'CFBG New Line Form'!$B$9:$B$105,0),MATCH(VLOOKUP($BR$11,MAPPING!$H$3:$J$131,3,0),'CFBG New Line Form'!$G$7:$EQ$7,0)),"")=0,"",IFERROR(INDEX('CFBG New Line Form'!$G$9:$EQ$105,MATCH(B49,'CFBG New Line Form'!$B$9:$B$105,0),MATCH(VLOOKUP($BR$11,MAPPING!$H$3:$J$131,3,0),'CFBG New Line Form'!$G$7:$EQ$7,0)),""))</f>
        <v/>
      </c>
      <c r="BS49" s="84" t="str">
        <f>IF(IFERROR(INDEX('CFBG New Line Form'!$G$9:$EQ$105,MATCH(B49,'CFBG New Line Form'!$B$9:$B$105,0),MATCH(VLOOKUP($BS$11,MAPPING!$H$3:$J$131,3,0),'CFBG New Line Form'!$G$7:$EQ$7,0)),"")=0,"",IFERROR(INDEX('CFBG New Line Form'!$G$9:$EQ$105,MATCH(B49,'CFBG New Line Form'!$B$9:$B$105,0),MATCH(VLOOKUP($BS$11,MAPPING!$H$3:$J$131,3,0),'CFBG New Line Form'!$G$7:$EQ$7,0)),""))</f>
        <v/>
      </c>
      <c r="BT49" s="84" t="str">
        <f>IF(IFERROR(INDEX('CFBG New Line Form'!$G$9:$EQ$105,MATCH(B49,'CFBG New Line Form'!$B$9:$B$105,0),MATCH(VLOOKUP($BT$11,MAPPING!$H$3:$J$131,3,0),'CFBG New Line Form'!$G$7:$EQ$7,0)),"")=0,"",IFERROR(INDEX('CFBG New Line Form'!$G$9:$EQ$105,MATCH(B49,'CFBG New Line Form'!$B$9:$B$105,0),MATCH(VLOOKUP($BT$11,MAPPING!$H$3:$J$131,3,0),'CFBG New Line Form'!$G$7:$EQ$7,0)),""))</f>
        <v/>
      </c>
      <c r="BU49" s="84" t="str">
        <f>IF(IFERROR(INDEX('CFBG New Line Form'!$G$9:$EQ$105,MATCH(B49,'CFBG New Line Form'!$B$9:$B$105,0),MATCH(VLOOKUP($BU$11,MAPPING!$H$3:$J$131,3,0),'CFBG New Line Form'!$G$7:$EQ$7,0)),"")=0,"",IFERROR(INDEX('CFBG New Line Form'!$G$9:$EQ$105,MATCH(B49,'CFBG New Line Form'!$B$9:$B$105,0),MATCH(VLOOKUP($BU$11,MAPPING!$H$3:$J$131,3,0),'CFBG New Line Form'!$G$7:$EQ$7,0)),""))</f>
        <v/>
      </c>
      <c r="BV49" s="84" t="str">
        <f>IF(IFERROR(INDEX('CFBG New Line Form'!$G$9:$EQ$105,MATCH(B49,'CFBG New Line Form'!$B$9:$B$105,0),MATCH(VLOOKUP($BV$11,MAPPING!$H$3:$J$131,3,0),'CFBG New Line Form'!$G$7:$EQ$7,0)),"")=0,"",IFERROR(INDEX('CFBG New Line Form'!$G$9:$EQ$105,MATCH(B49,'CFBG New Line Form'!$B$9:$B$105,0),MATCH(VLOOKUP($BV$11,MAPPING!$H$3:$J$131,3,0),'CFBG New Line Form'!$G$7:$EQ$7,0)),""))</f>
        <v/>
      </c>
      <c r="BW49" s="84" t="str">
        <f>IF(IFERROR(INDEX('CFBG New Line Form'!$G$9:$EQ$105,MATCH(B49,'CFBG New Line Form'!$B$9:$B$105,0),MATCH(VLOOKUP($BW$11,MAPPING!$H$3:$J$131,3,0),'CFBG New Line Form'!$G$7:$EQ$7,0)),"")=0,"",IFERROR(INDEX('CFBG New Line Form'!$G$9:$EQ$105,MATCH(B49,'CFBG New Line Form'!$B$9:$B$105,0),MATCH(VLOOKUP($BW$11,MAPPING!$H$3:$J$131,3,0),'CFBG New Line Form'!$G$7:$EQ$7,0)),""))</f>
        <v/>
      </c>
      <c r="BX49" s="84" t="str">
        <f>IF(IFERROR(INDEX('CFBG New Line Form'!$G$9:$EQ$105,MATCH(B49,'CFBG New Line Form'!$B$9:$B$105,0),MATCH(VLOOKUP($BX$11,MAPPING!$H$3:$J$131,3,0),'CFBG New Line Form'!$G$7:$EQ$7,0)),"")=0,"",IFERROR(INDEX('CFBG New Line Form'!$G$9:$EQ$105,MATCH(B49,'CFBG New Line Form'!$B$9:$B$105,0),MATCH(VLOOKUP($BX$11,MAPPING!$H$3:$J$131,3,0),'CFBG New Line Form'!$G$7:$EQ$7,0)),""))</f>
        <v/>
      </c>
      <c r="BY49" s="84" t="str">
        <f>IF(IFERROR(INDEX('CFBG New Line Form'!$G$9:$EQ$105,MATCH(B49,'CFBG New Line Form'!$B$9:$B$105,0),MATCH(VLOOKUP($BY$11,MAPPING!$H$3:$J$131,3,0),'CFBG New Line Form'!$G$7:$EQ$7,0)),"")=0,"",IFERROR(INDEX('CFBG New Line Form'!$G$9:$EQ$105,MATCH(B49,'CFBG New Line Form'!$B$9:$B$105,0),MATCH(VLOOKUP($BY$11,MAPPING!$H$3:$J$131,3,0),'CFBG New Line Form'!$G$7:$EQ$7,0)),""))</f>
        <v/>
      </c>
      <c r="BZ49" s="84" t="str">
        <f>IF(IFERROR(INDEX('CFBG New Line Form'!$G$9:$EQ$105,MATCH(B49,'CFBG New Line Form'!$B$9:$B$105,0),MATCH(VLOOKUP($BZ$11,MAPPING!$H$3:$J$131,3,0),'CFBG New Line Form'!$G$7:$EQ$7,0)),"")=0,"",IFERROR(INDEX('CFBG New Line Form'!$G$9:$EQ$105,MATCH(B49,'CFBG New Line Form'!$B$9:$B$105,0),MATCH(VLOOKUP($BZ$11,MAPPING!$H$3:$J$131,3,0),'CFBG New Line Form'!$G$7:$EQ$7,0)),""))</f>
        <v/>
      </c>
      <c r="CA49" s="84" t="str">
        <f>IF(IFERROR(INDEX('CFBG New Line Form'!$G$9:$EQ$105,MATCH(B49,'CFBG New Line Form'!$B$9:$B$105,0),MATCH(VLOOKUP($CA$11,MAPPING!$H$3:$J$131,3,0),'CFBG New Line Form'!$G$7:$EQ$7,0)),"")=0,"",IFERROR(INDEX('CFBG New Line Form'!$G$9:$EQ$105,MATCH(B49,'CFBG New Line Form'!$B$9:$B$105,0),MATCH(VLOOKUP($CA$11,MAPPING!$H$3:$J$131,3,0),'CFBG New Line Form'!$G$7:$EQ$7,0)),""))</f>
        <v/>
      </c>
      <c r="CB49" s="84" t="str">
        <f>IF(IFERROR(INDEX('CFBG New Line Form'!$G$9:$EQ$105,MATCH(B49,'CFBG New Line Form'!$B$9:$B$105,0),MATCH(VLOOKUP($CB$11,MAPPING!$H$3:$J$131,3,0),'CFBG New Line Form'!$G$7:$EQ$7,0)),"")=0,"",IFERROR(INDEX('CFBG New Line Form'!$G$9:$EQ$105,MATCH(B49,'CFBG New Line Form'!$B$9:$B$105,0),MATCH(VLOOKUP($CB$11,MAPPING!$H$3:$J$131,3,0),'CFBG New Line Form'!$G$7:$EQ$7,0)),""))</f>
        <v/>
      </c>
      <c r="CC49" s="84" t="str">
        <f>IF(IFERROR(INDEX('CFBG New Line Form'!$G$9:$EQ$105,MATCH(B49,'CFBG New Line Form'!$B$9:$B$105,0),MATCH(VLOOKUP($CC$11,MAPPING!$H$3:$J$131,3,0),'CFBG New Line Form'!$G$7:$EQ$7,0)),"")=0,"",IFERROR(INDEX('CFBG New Line Form'!$G$9:$EQ$105,MATCH(B49,'CFBG New Line Form'!$B$9:$B$105,0),MATCH(VLOOKUP($CC$11,MAPPING!$H$3:$J$131,3,0),'CFBG New Line Form'!$G$7:$EQ$7,0)),""))</f>
        <v/>
      </c>
      <c r="CD49" s="84" t="str">
        <f>IF(IFERROR(INDEX('CFBG New Line Form'!$G$9:$EQ$105,MATCH(B49,'CFBG New Line Form'!$B$9:$B$105,0),MATCH(VLOOKUP($CD$11,MAPPING!$H$3:$J$131,3,0),'CFBG New Line Form'!$G$7:$EQ$7,0)),"")=0,"",IFERROR(INDEX('CFBG New Line Form'!$G$9:$EQ$105,MATCH(B49,'CFBG New Line Form'!$B$9:$B$105,0),MATCH(VLOOKUP($CD$11,MAPPING!$H$3:$J$131,3,0),'CFBG New Line Form'!$G$7:$EQ$7,0)),""))</f>
        <v/>
      </c>
      <c r="CE49" s="84" t="str">
        <f>IF(IFERROR(INDEX('CFBG New Line Form'!$G$9:$EQ$105,MATCH(B49,'CFBG New Line Form'!$B$9:$B$105,0),MATCH(VLOOKUP($CE$11,MAPPING!$H$3:$J$131,3,0),'CFBG New Line Form'!$G$7:$EQ$7,0)),"")=0,"",IFERROR(INDEX('CFBG New Line Form'!$G$9:$EQ$105,MATCH(B49,'CFBG New Line Form'!$B$9:$B$105,0),MATCH(VLOOKUP($CE$11,MAPPING!$H$3:$J$131,3,0),'CFBG New Line Form'!$G$7:$EQ$7,0)),""))</f>
        <v/>
      </c>
      <c r="CF49" s="84" t="str">
        <f>IF(IFERROR(INDEX('CFBG New Line Form'!$G$9:$EQ$105,MATCH(B49,'CFBG New Line Form'!$B$9:$B$105,0),MATCH(VLOOKUP($CF$11,MAPPING!$H$3:$J$131,3,0),'CFBG New Line Form'!$G$7:$EQ$7,0)),"")=0,"",IFERROR(INDEX('CFBG New Line Form'!$G$9:$EQ$105,MATCH(B49,'CFBG New Line Form'!$B$9:$B$105,0),MATCH(VLOOKUP($CF$11,MAPPING!$H$3:$J$131,3,0),'CFBG New Line Form'!$G$7:$EQ$7,0)),""))</f>
        <v/>
      </c>
      <c r="CG49" s="84" t="str">
        <f>IF(IFERROR(INDEX('CFBG New Line Form'!$G$9:$EQ$105,MATCH(B49,'CFBG New Line Form'!$B$9:$B$105,0),MATCH(VLOOKUP($CG$11,MAPPING!$H$3:$J$131,3,0),'CFBG New Line Form'!$G$7:$EQ$7,0)),"")=0,"",IFERROR(INDEX('CFBG New Line Form'!$G$9:$EQ$105,MATCH(B49,'CFBG New Line Form'!$B$9:$B$105,0),MATCH(VLOOKUP($CG$11,MAPPING!$H$3:$J$131,3,0),'CFBG New Line Form'!$G$7:$EQ$7,0)),""))</f>
        <v/>
      </c>
      <c r="CH49" s="84" t="str">
        <f>IF(IFERROR(INDEX('CFBG New Line Form'!$G$9:$EQ$105,MATCH(B49,'CFBG New Line Form'!$B$9:$B$105,0),MATCH(VLOOKUP($CH$11,MAPPING!$H$3:$J$131,3,0),'CFBG New Line Form'!$G$7:$EQ$7,0)),"")=0,"",IFERROR(INDEX('CFBG New Line Form'!$G$9:$EQ$105,MATCH(B49,'CFBG New Line Form'!$B$9:$B$105,0),MATCH(VLOOKUP($CH$11,MAPPING!$H$3:$J$131,3,0),'CFBG New Line Form'!$G$7:$EQ$7,0)),""))</f>
        <v/>
      </c>
      <c r="CI49" s="84" t="str">
        <f>IF(IFERROR(INDEX('CFBG New Line Form'!$G$9:$EQ$105,MATCH(B49,'CFBG New Line Form'!$B$9:$B$105,0),MATCH(VLOOKUP($CI$11,MAPPING!$H$3:$J$131,3,0),'CFBG New Line Form'!$G$7:$EQ$7,0)),"")=0,"",IFERROR(INDEX('CFBG New Line Form'!$G$9:$EQ$105,MATCH(B49,'CFBG New Line Form'!$B$9:$B$105,0),MATCH(VLOOKUP($CI$11,MAPPING!$H$3:$J$131,3,0),'CFBG New Line Form'!$G$7:$EQ$7,0)),""))</f>
        <v/>
      </c>
      <c r="CJ49" s="84" t="str">
        <f>IF(IFERROR(INDEX('CFBG New Line Form'!$G$9:$EQ$105,MATCH(B49,'CFBG New Line Form'!$B$9:$B$105,0),MATCH(VLOOKUP($CJ$11,MAPPING!$H$3:$J$131,3,0),'CFBG New Line Form'!$G$7:$EQ$7,0)),"")=0,"",IFERROR(INDEX('CFBG New Line Form'!$G$9:$EQ$105,MATCH(B49,'CFBG New Line Form'!$B$9:$B$105,0),MATCH(VLOOKUP($CJ$11,MAPPING!$H$3:$J$131,3,0),'CFBG New Line Form'!$G$7:$EQ$7,0)),""))</f>
        <v/>
      </c>
      <c r="CK49" s="84" t="str">
        <f>IF(IFERROR(INDEX('CFBG New Line Form'!$G$9:$EQ$105,MATCH(B49,'CFBG New Line Form'!$B$9:$B$105,0),MATCH(VLOOKUP($CK$11,MAPPING!$H$3:$J$131,3,0),'CFBG New Line Form'!$G$7:$EQ$7,0)),"")=0,"",IFERROR(INDEX('CFBG New Line Form'!$G$9:$EQ$105,MATCH(B49,'CFBG New Line Form'!$B$9:$B$105,0),MATCH(VLOOKUP($CK$11,MAPPING!$H$3:$J$131,3,0),'CFBG New Line Form'!$G$7:$EQ$7,0)),""))</f>
        <v/>
      </c>
      <c r="CL49" s="84" t="str">
        <f>IF(IFERROR(INDEX('CFBG New Line Form'!$G$9:$EQ$105,MATCH(B49,'CFBG New Line Form'!$B$9:$B$105,0),MATCH(VLOOKUP($CL$11,MAPPING!$H$3:$J$131,3,0),'CFBG New Line Form'!$G$7:$EQ$7,0)),"")=0,"",IFERROR(INDEX('CFBG New Line Form'!$G$9:$EQ$105,MATCH(B49,'CFBG New Line Form'!$B$9:$B$105,0),MATCH(VLOOKUP($CL$11,MAPPING!$H$3:$J$131,3,0),'CFBG New Line Form'!$G$7:$EQ$7,0)),""))</f>
        <v/>
      </c>
      <c r="CM49" s="84" t="str">
        <f>IF(IFERROR(INDEX('CFBG New Line Form'!$G$9:$EQ$105,MATCH(B49,'CFBG New Line Form'!$B$9:$B$105,0),MATCH(VLOOKUP($CM$11,MAPPING!$H$3:$J$131,3,0),'CFBG New Line Form'!$G$7:$EQ$7,0)),"")=0,"",IFERROR(INDEX('CFBG New Line Form'!$G$9:$EQ$105,MATCH(B49,'CFBG New Line Form'!$B$9:$B$105,0),MATCH(VLOOKUP($CM$11,MAPPING!$H$3:$J$131,3,0),'CFBG New Line Form'!$G$7:$EQ$7,0)),""))</f>
        <v/>
      </c>
      <c r="CN49" s="84" t="str">
        <f>IF(IFERROR(INDEX('CFBG New Line Form'!$G$9:$EQ$105,MATCH(B49,'CFBG New Line Form'!$B$9:$B$105,0),MATCH(VLOOKUP($CN$11,MAPPING!$H$3:$J$131,3,0),'CFBG New Line Form'!$G$7:$EQ$7,0)),"")=0,"",IFERROR(INDEX('CFBG New Line Form'!$G$9:$EQ$105,MATCH(B49,'CFBG New Line Form'!$B$9:$B$105,0),MATCH(VLOOKUP($CN$11,MAPPING!$H$3:$J$131,3,0),'CFBG New Line Form'!$G$7:$EQ$7,0)),""))</f>
        <v/>
      </c>
      <c r="CO49" s="84" t="str">
        <f>IF(IFERROR(INDEX('CFBG New Line Form'!$G$9:$EQ$105,MATCH(B49,'CFBG New Line Form'!$B$9:$B$105,0),MATCH(VLOOKUP($CO$11,MAPPING!$H$3:$J$131,3,0),'CFBG New Line Form'!$G$7:$EQ$7,0)),"")=0,"",IFERROR(INDEX('CFBG New Line Form'!$G$9:$EQ$105,MATCH(B49,'CFBG New Line Form'!$B$9:$B$105,0),MATCH(VLOOKUP($CO$11,MAPPING!$H$3:$J$131,3,0),'CFBG New Line Form'!$G$7:$EQ$7,0)),""))</f>
        <v/>
      </c>
      <c r="CP49" s="84" t="str">
        <f>IF(IFERROR(INDEX('CFBG New Line Form'!$G$9:$EQ$105,MATCH(B49,'CFBG New Line Form'!$B$9:$B$105,0),MATCH(VLOOKUP($CP$11,MAPPING!$H$3:$J$131,3,0),'CFBG New Line Form'!$G$7:$EQ$7,0)),"")=0,"",IFERROR(INDEX('CFBG New Line Form'!$G$9:$EQ$105,MATCH(B49,'CFBG New Line Form'!$B$9:$B$105,0),MATCH(VLOOKUP($CP$11,MAPPING!$H$3:$J$131,3,0),'CFBG New Line Form'!$G$7:$EQ$7,0)),""))</f>
        <v/>
      </c>
      <c r="CQ49" s="84" t="str">
        <f>IF(IFERROR(INDEX('CFBG New Line Form'!$G$9:$EQ$105,MATCH(B49,'CFBG New Line Form'!$B$9:$B$105,0),MATCH(VLOOKUP($CQ$11,MAPPING!$H$3:$J$131,3,0),'CFBG New Line Form'!$G$7:$EQ$7,0)),"")=0,"",IFERROR(INDEX('CFBG New Line Form'!$G$9:$EQ$105,MATCH(B49,'CFBG New Line Form'!$B$9:$B$105,0),MATCH(VLOOKUP($CQ$11,MAPPING!$H$3:$J$131,3,0),'CFBG New Line Form'!$G$7:$EQ$7,0)),""))</f>
        <v/>
      </c>
      <c r="CR49" s="84"/>
      <c r="CS49" s="84"/>
      <c r="CT49" s="84"/>
    </row>
    <row r="50" spans="1:98" s="55" customFormat="1">
      <c r="A50" s="84" t="str">
        <f>IF(
IFERROR(INDEX('CFBG New Line Form'!$G$9:$EQ$105,MATCH(B50,'CFBG New Line Form'!$B$9:$B$105,0),MATCH(VLOOKUP($A$11,MAPPING!$H$3:$J$131,3,0),'CFBG New Line Form'!$G$7:$EQ$7,0)),"")=0,"", IFERROR(INDEX('CFBG New Line Form'!$G$9:$EQ$105,MATCH(B50,'CFBG New Line Form'!$B$9:$B$105,0),MATCH(VLOOKUP($A$11,MAPPING!$H$3:$J$131,3,0),'CFBG New Line Form'!$G$7:$EQ$7,0)),""))</f>
        <v/>
      </c>
      <c r="B50" s="84"/>
      <c r="C50" s="84" t="str">
        <f>IF(
IFERROR(INDEX('CFBG New Line Form'!$G$9:$EQ$105,MATCH(B50,'CFBG New Line Form'!$B$9:$B$105,0),MATCH(VLOOKUP($C$11,MAPPING!$H$3:$J$131,3,0),'CFBG New Line Form'!$G$7:$EQ$7,0)),"")=0,"", IFERROR(INDEX('CFBG New Line Form'!$G$9:$EQ$105,MATCH(B50,'CFBG New Line Form'!$B$9:$B$105,0),MATCH(VLOOKUP($C$11,MAPPING!$H$3:$J$131,3,0),'CFBG New Line Form'!$G$7:$EQ$7,0)),""))</f>
        <v/>
      </c>
      <c r="D50" s="84" t="str">
        <f>IF(
IFERROR(INDEX('CFBG New Line Form'!$G$9:$EQ$105,MATCH(B50,'CFBG New Line Form'!$B$9:$B$105,0),MATCH(VLOOKUP($D$11,MAPPING!$H$3:$J$131,3,0),'CFBG New Line Form'!$G$7:$EQ$7,0)),"")=0,"", IFERROR(INDEX('CFBG New Line Form'!$G$9:$EQ$105,MATCH(B50,'CFBG New Line Form'!$B$9:$B$105,0),MATCH(VLOOKUP($D$11,MAPPING!$H$3:$J$131,3,0),'CFBG New Line Form'!$G$7:$EQ$7,0)),""))</f>
        <v/>
      </c>
      <c r="E50" s="84" t="str">
        <f>IF(IFERROR(INDEX('CFBG New Line Form'!$G$9:$EQ$105,MATCH(B50,'CFBG New Line Form'!$B$9:$B$105,0),MATCH(VLOOKUP($E$11,MAPPING!$H$3:$J$131,3,0),'CFBG New Line Form'!$G$7:$EQ$7,0)),"")=0,"",IFERROR(INDEX('CFBG New Line Form'!$G$9:$EQ$105,MATCH(B50,'CFBG New Line Form'!$B$9:$B$105,0),MATCH(VLOOKUP($E$11,MAPPING!$H$3:$J$131,3,0),'CFBG New Line Form'!$G$7:$EQ$7,0)),""))</f>
        <v/>
      </c>
      <c r="F50" s="84" t="str">
        <f>IF(IFERROR(INDEX('CFBG New Line Form'!$G$9:$EQ$105,MATCH(B50,'CFBG New Line Form'!$B$9:$B$105,0),MATCH(VLOOKUP($F$11,MAPPING!$H$3:$J$131,3,0),'CFBG New Line Form'!$G$7:$EQ$7,0)),"")=0,"",IFERROR(INDEX('CFBG New Line Form'!$G$9:$EQ$105,MATCH(B50,'CFBG New Line Form'!$B$9:$B$105,0),MATCH(VLOOKUP($F$11,MAPPING!$H$3:$J$131,3,0),'CFBG New Line Form'!$G$7:$EQ$7,0)),""))</f>
        <v/>
      </c>
      <c r="G50" s="130" t="str">
        <f>IF(IFERROR(INDEX('CFBG New Line Form'!$G$9:$EQ$105,MATCH(B50,'CFBG New Line Form'!$B$9:$B$105,0),MATCH(VLOOKUP($G$11,MAPPING!$H$3:$J$131,3,0),'CFBG New Line Form'!$G$7:$EQ$7,0)),"")=0,"",IFERROR(INDEX('CFBG New Line Form'!$G$9:$EQ$105,MATCH(B50,'CFBG New Line Form'!$B$9:$B$105,0),MATCH(VLOOKUP($G$11,MAPPING!$H$3:$J$131,3,0),'CFBG New Line Form'!$G$7:$EQ$7,0)),""))</f>
        <v/>
      </c>
      <c r="H50" s="160" t="str">
        <f>IF(IFERROR(INDEX('CFBG New Line Form'!$G$9:$EQ$105,MATCH(B50,'CFBG New Line Form'!$B$9:$B$105,0),MATCH(VLOOKUP($H$11,MAPPING!$H$3:$J$131,3,0),'CFBG New Line Form'!$G$7:$EQ$7,0)),"")=0,"",IFERROR(INDEX('CFBG New Line Form'!$G$9:$EQ$105,MATCH(B50,'CFBG New Line Form'!$B$9:$B$105,0),MATCH(VLOOKUP($H$11,MAPPING!$H$3:$J$131,3,0),'CFBG New Line Form'!$G$7:$EQ$7,0)),""))</f>
        <v/>
      </c>
      <c r="I50" s="161" t="str">
        <f>IF(IFERROR(INDEX('CFBG New Line Form'!$G$9:$EQ$105,MATCH(B50,'CFBG New Line Form'!$B$9:$B$105,0),MATCH(VLOOKUP($I$11,MAPPING!$H$3:$J$131,3,0),'CFBG New Line Form'!$G$7:$EQ$7,0)),"")=0,"",IFERROR(INDEX('CFBG New Line Form'!$G$9:$EQ$105,MATCH(B50,'CFBG New Line Form'!$B$9:$B$105,0),MATCH(VLOOKUP($I$11,MAPPING!$H$3:$J$131,3,0),'CFBG New Line Form'!$G$7:$EQ$7,0)),""))</f>
        <v/>
      </c>
      <c r="J50" s="84" t="str">
        <f>IF(IFERROR(INDEX('CFBG New Line Form'!$G$9:$EQ$105,MATCH(B50,'CFBG New Line Form'!$B$9:$B$105,0),MATCH(VLOOKUP($J$11,MAPPING!$H$3:$J$131,3,0),'CFBG New Line Form'!$G$7:$EQ$7,0)),"")=0,"",IFERROR(INDEX('CFBG New Line Form'!$G$9:$EQ$105,MATCH(B50,'CFBG New Line Form'!$B$9:$B$105,0),MATCH(VLOOKUP($J$11,MAPPING!$H$3:$J$131,3,0),'CFBG New Line Form'!$G$7:$EQ$7,0)),""))</f>
        <v/>
      </c>
      <c r="K50" s="84" t="e">
        <v>#N/A</v>
      </c>
      <c r="L50" s="84" t="e">
        <v>#N/A</v>
      </c>
      <c r="M50" s="84" t="e">
        <v>#N/A</v>
      </c>
      <c r="N50" s="84" t="e">
        <v>#N/A</v>
      </c>
      <c r="O50" s="84" t="e">
        <v>#N/A</v>
      </c>
      <c r="P50" s="84" t="e">
        <v>#N/A</v>
      </c>
      <c r="Q50" s="84" t="e">
        <v>#N/A</v>
      </c>
      <c r="R50" s="162" t="str">
        <f>IF(IFERROR(INDEX('CFBG New Line Form'!$G$9:$EQ$105,MATCH(B50,'CFBG New Line Form'!$B$9:$B$105,0),MATCH(VLOOKUP($R$11,MAPPING!$H$3:$J$131,3,0),'CFBG New Line Form'!$G$7:$EQ$7,0)),"")=0,"",IFERROR(INDEX('CFBG New Line Form'!$G$9:$EQ$105,MATCH(B50,'CFBG New Line Form'!$B$9:$B$105,0),MATCH(VLOOKUP($R$11,MAPPING!$H$3:$J$131,3,0),'CFBG New Line Form'!$G$7:$EQ$7,0)),""))</f>
        <v/>
      </c>
      <c r="S50" s="84" t="str">
        <f>IF(IFERROR(INDEX('CFBG New Line Form'!$G$9:$EQ$105,MATCH(B50,'CFBG New Line Form'!$B$9:$B$105,0),MATCH(VLOOKUP($S$11,MAPPING!$H$3:$J$131,3,0),'CFBG New Line Form'!$G$7:$EQ$7,0)),"")=0,"",IFERROR(INDEX('CFBG New Line Form'!$G$9:$EQ$105,MATCH(B50,'CFBG New Line Form'!$B$9:$B$105,0),MATCH(VLOOKUP($S$11,MAPPING!$H$3:$J$131,3,0),'CFBG New Line Form'!$G$7:$EQ$7,0)),""))</f>
        <v/>
      </c>
      <c r="T50" s="84" t="e">
        <v>#N/A</v>
      </c>
      <c r="U50" s="84" t="e">
        <v>#N/A</v>
      </c>
      <c r="V50" s="84" t="e">
        <v>#N/A</v>
      </c>
      <c r="W50" s="84" t="e">
        <v>#N/A</v>
      </c>
      <c r="X50" s="84" t="e">
        <v>#N/A</v>
      </c>
      <c r="Y50" s="84" t="e">
        <v>#N/A</v>
      </c>
      <c r="Z50" s="84" t="e">
        <v>#N/A</v>
      </c>
      <c r="AA50" s="84" t="e">
        <v>#N/A</v>
      </c>
      <c r="AB50" s="84" t="e">
        <v>#N/A</v>
      </c>
      <c r="AC50" s="84" t="e">
        <v>#N/A</v>
      </c>
      <c r="AD50" s="84" t="e">
        <v>#N/A</v>
      </c>
      <c r="AE50" s="160" t="str">
        <f>IF(IFERROR(INDEX('CFBG New Line Form'!$G$9:$EQ$105,MATCH(B50,'CFBG New Line Form'!$B$9:$B$105,0),MATCH(VLOOKUP($AE$11,MAPPING!$H$3:$J$131,3,0),'CFBG New Line Form'!$G$7:$EQ$7,0)),"")=0,"",IFERROR(INDEX('CFBG New Line Form'!$G$9:$EQ$105,MATCH(B50,'CFBG New Line Form'!$B$9:$B$105,0),MATCH(VLOOKUP($AE$11,MAPPING!$H$3:$J$131,3,0),'CFBG New Line Form'!$G$7:$EQ$7,0)),""))</f>
        <v/>
      </c>
      <c r="AF50" s="84" t="e">
        <v>#N/A</v>
      </c>
      <c r="AG50" s="84" t="e">
        <v>#N/A</v>
      </c>
      <c r="AH50" s="84" t="str">
        <f>IF(IFERROR(INDEX('CFBG New Line Form'!$G$9:$EQ$105,MATCH(B50,'CFBG New Line Form'!$B$9:$B$105,0),MATCH(VLOOKUP($AH$11,MAPPING!$H$3:$J$131,3,0),'CFBG New Line Form'!$G$7:$EQ$7,0)),"")=0,"",IFERROR(INDEX('CFBG New Line Form'!$G$9:$EQ$105,MATCH(B50,'CFBG New Line Form'!$B$9:$B$105,0),MATCH(VLOOKUP($AH$11,MAPPING!$H$3:$J$131,3,0),'CFBG New Line Form'!$G$7:$EQ$7,0)),""))</f>
        <v/>
      </c>
      <c r="AI50" s="84" t="str">
        <f>IF(IFERROR(INDEX('CFBG New Line Form'!$G$9:$EQ$105,MATCH(B50,'CFBG New Line Form'!$B$9:$B$105,0),MATCH(VLOOKUP($AI$11,MAPPING!$H$3:$J$131,3,0),'CFBG New Line Form'!$G$7:$EQ$7,0)),"")=0,"",IFERROR(INDEX('CFBG New Line Form'!$G$9:$EQ$105,MATCH(B50,'CFBG New Line Form'!$B$9:$B$105,0),MATCH(VLOOKUP($AI$11,MAPPING!$H$3:$J$131,3,0),'CFBG New Line Form'!$G$7:$EQ$7,0)),""))</f>
        <v/>
      </c>
      <c r="AJ50" s="84" t="str">
        <f>IF(IFERROR(INDEX('CFBG New Line Form'!$G$9:$EQ$105,MATCH(B50,'CFBG New Line Form'!$B$9:$B$105,0),MATCH(VLOOKUP($AJ$11,MAPPING!$H$3:$J$131,3,0),'CFBG New Line Form'!$G$7:$EQ$7,0)),"")=0,"",IFERROR(INDEX('CFBG New Line Form'!$G$9:$EQ$105,MATCH(B50,'CFBG New Line Form'!$B$9:$B$105,0),MATCH(VLOOKUP($AJ$11,MAPPING!$H$3:$J$131,3,0),'CFBG New Line Form'!$G$7:$EQ$7,0)),""))</f>
        <v/>
      </c>
      <c r="AK50" s="84" t="str">
        <f>IF(IFERROR(INDEX('CFBG New Line Form'!$G$9:$EQ$105,MATCH(B50,'CFBG New Line Form'!$B$9:$B$105,0),MATCH(VLOOKUP($AK$11,MAPPING!$H$3:$J$131,3,0),'CFBG New Line Form'!$G$7:$EQ$7,0)),"")=0,"",IFERROR(INDEX('CFBG New Line Form'!$G$9:$EQ$105,MATCH(B50,'CFBG New Line Form'!$B$9:$B$105,0),MATCH(VLOOKUP($AK$11,MAPPING!$H$3:$J$131,3,0),'CFBG New Line Form'!$G$7:$EQ$7,0)),""))</f>
        <v/>
      </c>
      <c r="AL50" s="84" t="str">
        <f>IF(IFERROR(INDEX('CFBG New Line Form'!$G$9:$EQ$105,MATCH(B50,'CFBG New Line Form'!$B$9:$B$105,0),MATCH(VLOOKUP($AL$11,MAPPING!$H$3:$J$131,3,0),'CFBG New Line Form'!$G$7:$EQ$7,0)),"")=0,"",IFERROR(INDEX('CFBG New Line Form'!$G$9:$EQ$105,MATCH(B50,'CFBG New Line Form'!$B$9:$B$105,0),MATCH(VLOOKUP($AL$11,MAPPING!$H$3:$J$131,3,0),'CFBG New Line Form'!$G$7:$EQ$7,0)),""))</f>
        <v/>
      </c>
      <c r="AM50" s="84" t="str">
        <f>IF(IFERROR(INDEX('CFBG New Line Form'!$G$9:$EQ$105,MATCH(B50,'CFBG New Line Form'!$B$9:$B$105,0),MATCH(VLOOKUP($AM$11,MAPPING!$H$3:$J$131,3,0),'CFBG New Line Form'!$G$7:$EQ$7,0)),"")=0,"",IFERROR(INDEX('CFBG New Line Form'!$G$9:$EQ$105,MATCH(B50,'CFBG New Line Form'!$B$9:$B$105,0),MATCH(VLOOKUP($AM$11,MAPPING!$H$3:$J$131,3,0),'CFBG New Line Form'!$G$7:$EQ$7,0)),""))</f>
        <v/>
      </c>
      <c r="AN50" s="84" t="str">
        <f>IF(IFERROR(INDEX('CFBG New Line Form'!$G$9:$EQ$105,MATCH(B50,'CFBG New Line Form'!$B$9:$B$105,0),MATCH(VLOOKUP($AN$11,MAPPING!$H$3:$J$131,3,0),'CFBG New Line Form'!$G$7:$EQ$7,0)),"")=0,"",IFERROR(INDEX('CFBG New Line Form'!$G$9:$EQ$105,MATCH(B50,'CFBG New Line Form'!$B$9:$B$105,0),MATCH(VLOOKUP($AN$11,MAPPING!$H$3:$J$131,3,0),'CFBG New Line Form'!$G$7:$EQ$7,0)),""))</f>
        <v/>
      </c>
      <c r="AO50" s="84" t="str">
        <f>IF(IFERROR(INDEX('CFBG New Line Form'!$G$9:$EQ$105,MATCH(B50,'CFBG New Line Form'!$B$9:$B$105,0),MATCH(VLOOKUP($AO$11,MAPPING!$H$3:$J$131,3,0),'CFBG New Line Form'!$G$7:$EQ$7,0)),"")=0,"",IFERROR(INDEX('CFBG New Line Form'!$G$9:$EQ$105,MATCH(B50,'CFBG New Line Form'!$B$9:$B$105,0),MATCH(VLOOKUP($AO$11,MAPPING!$H$3:$J$131,3,0),'CFBG New Line Form'!$G$7:$EQ$7,0)),""))</f>
        <v/>
      </c>
      <c r="AP50" s="84" t="str">
        <f>IF(IFERROR(INDEX('CFBG New Line Form'!$G$9:$EQ$105,MATCH(B50,'CFBG New Line Form'!$B$9:$B$105,0),MATCH(VLOOKUP($AP$11,MAPPING!$H$3:$J$131,3,0),'CFBG New Line Form'!$G$7:$EQ$7,0)),"")=0,"",IFERROR(INDEX('CFBG New Line Form'!$G$9:$EQ$105,MATCH(B50,'CFBG New Line Form'!$B$9:$B$105,0),MATCH(VLOOKUP($AP$11,MAPPING!$H$3:$J$131,3,0),'CFBG New Line Form'!$G$7:$EQ$7,0)),""))</f>
        <v/>
      </c>
      <c r="AQ50" s="84" t="str">
        <f>IF(IFERROR(INDEX('CFBG New Line Form'!$G$9:$EQ$105,MATCH(B50,'CFBG New Line Form'!$B$9:$B$105,0),MATCH(VLOOKUP($AQ$11,MAPPING!$H$3:$J$131,3,0),'CFBG New Line Form'!$G$7:$EQ$7,0)),"")=0,"",IFERROR(INDEX('CFBG New Line Form'!$G$9:$EQ$105,MATCH(B50,'CFBG New Line Form'!$B$9:$B$105,0),MATCH(VLOOKUP($AQ$11,MAPPING!$H$3:$J$131,3,0),'CFBG New Line Form'!$G$7:$EQ$7,0)),""))</f>
        <v/>
      </c>
      <c r="AR50" s="84" t="str">
        <f>IF(IFERROR(INDEX('CFBG New Line Form'!$G$9:$EQ$105,MATCH(B50,'CFBG New Line Form'!$B$9:$B$105,0),MATCH(VLOOKUP($AR$11,MAPPING!$H$3:$J$131,3,0),'CFBG New Line Form'!$G$7:$EQ$7,0)),"")=0,"",IFERROR(INDEX('CFBG New Line Form'!$G$9:$EQ$105,MATCH(B50,'CFBG New Line Form'!$B$9:$B$105,0),MATCH(VLOOKUP($AR$11,MAPPING!$H$3:$J$131,3,0),'CFBG New Line Form'!$G$7:$EQ$7,0)),""))</f>
        <v/>
      </c>
      <c r="AS50" s="84" t="str">
        <f>IF(IFERROR(INDEX('CFBG New Line Form'!$G$9:$EQ$105,MATCH(B50,'CFBG New Line Form'!$B$9:$B$105,0),MATCH(VLOOKUP($AS$11,MAPPING!$H$3:$J$131,3,0),'CFBG New Line Form'!$G$7:$EQ$7,0)),"")=0,"",IFERROR(INDEX('CFBG New Line Form'!$G$9:$EQ$105,MATCH(B50,'CFBG New Line Form'!$B$9:$B$105,0),MATCH(VLOOKUP($AS$11,MAPPING!$H$3:$J$131,3,0),'CFBG New Line Form'!$G$7:$EQ$7,0)),""))</f>
        <v/>
      </c>
      <c r="AT50" s="84" t="str">
        <f>IF(IFERROR(INDEX('CFBG New Line Form'!$G$9:$EQ$105,MATCH(B50,'CFBG New Line Form'!$B$9:$B$105,0),MATCH(VLOOKUP($AT$11,MAPPING!$H$3:$J$131,3,0),'CFBG New Line Form'!$G$7:$EQ$7,0)),"")=0,"",IFERROR(INDEX('CFBG New Line Form'!$G$9:$EQ$105,MATCH(B50,'CFBG New Line Form'!$B$9:$B$105,0),MATCH(VLOOKUP($AT$11,MAPPING!$H$3:$J$131,3,0),'CFBG New Line Form'!$G$7:$EQ$7,0)),""))</f>
        <v/>
      </c>
      <c r="AU50" s="84" t="str">
        <f>IF(IFERROR(INDEX('CFBG New Line Form'!$G$9:$EQ$105,MATCH(B50,'CFBG New Line Form'!$B$9:$B$105,0),MATCH(VLOOKUP($AU$11,MAPPING!$H$3:$J$131,3,0),'CFBG New Line Form'!$G$7:$EQ$7,0)),"")=0,"",IFERROR(INDEX('CFBG New Line Form'!$G$9:$EQ$105,MATCH(B50,'CFBG New Line Form'!$B$9:$B$105,0),MATCH(VLOOKUP($AU$11,MAPPING!$H$3:$J$131,3,0),'CFBG New Line Form'!$G$7:$EQ$7,0)),""))</f>
        <v/>
      </c>
      <c r="AV50" s="84" t="str">
        <f>IF(IFERROR(INDEX('CFBG New Line Form'!$G$9:$EQ$105,MATCH(B50,'CFBG New Line Form'!$B$9:$B$105,0),MATCH(VLOOKUP($AV$11,MAPPING!$H$3:$J$131,3,0),'CFBG New Line Form'!$G$7:$EQ$7,0)),"")=0,"",IFERROR(INDEX('CFBG New Line Form'!$G$9:$EQ$105,MATCH(B50,'CFBG New Line Form'!$B$9:$B$105,0),MATCH(VLOOKUP($AV$11,MAPPING!$H$3:$J$131,3,0),'CFBG New Line Form'!$G$7:$EQ$7,0)),""))</f>
        <v/>
      </c>
      <c r="AW50" s="84" t="str">
        <f>IF(IFERROR(INDEX('CFBG New Line Form'!$G$9:$EQ$105,MATCH(B50,'CFBG New Line Form'!$B$9:$B$105,0),MATCH(VLOOKUP($AW$11,MAPPING!$H$3:$J$131,3,0),'CFBG New Line Form'!$G$7:$EQ$7,0)),"")=0,"",IFERROR(INDEX('CFBG New Line Form'!$G$9:$EQ$105,MATCH(B50,'CFBG New Line Form'!$B$9:$B$105,0),MATCH(VLOOKUP($AW$11,MAPPING!$H$3:$J$131,3,0),'CFBG New Line Form'!$G$7:$EQ$7,0)),""))</f>
        <v/>
      </c>
      <c r="AX50" s="84" t="str">
        <f>IF(IFERROR(INDEX('CFBG New Line Form'!$G$9:$EQ$105,MATCH(B50,'CFBG New Line Form'!$B$9:$B$105,0),MATCH(VLOOKUP($AX$11,MAPPING!$H$3:$J$131,3,0),'CFBG New Line Form'!$G$7:$EQ$7,0)),"")=0,"",IFERROR(INDEX('CFBG New Line Form'!$G$9:$EQ$105,MATCH(B50,'CFBG New Line Form'!$B$9:$B$105,0),MATCH(VLOOKUP($AX$11,MAPPING!$H$3:$J$131,3,0),'CFBG New Line Form'!$G$7:$EQ$7,0)),""))</f>
        <v/>
      </c>
      <c r="AY50" s="84" t="str">
        <f>IF(IFERROR(INDEX('CFBG New Line Form'!$G$9:$EQ$105,MATCH(B50,'CFBG New Line Form'!$B$9:$B$105,0),MATCH(VLOOKUP($AY$11,MAPPING!$H$3:$J$131,3,0),'CFBG New Line Form'!$G$7:$EQ$7,0)),"")=0,"",IFERROR(INDEX('CFBG New Line Form'!$G$9:$EQ$105,MATCH(B50,'CFBG New Line Form'!$B$9:$B$105,0),MATCH(VLOOKUP($AY$11,MAPPING!$H$3:$J$131,3,0),'CFBG New Line Form'!$G$7:$EQ$7,0)),""))</f>
        <v/>
      </c>
      <c r="AZ50" s="84" t="str">
        <f>IF(IFERROR(INDEX('CFBG New Line Form'!$G$9:$EQ$105,MATCH(B50,'CFBG New Line Form'!$B$9:$B$105,0),MATCH(VLOOKUP($AZ$11,MAPPING!$H$3:$J$131,3,0),'CFBG New Line Form'!$G$7:$EQ$7,0)),"")=0,"",IFERROR(INDEX('CFBG New Line Form'!$G$9:$EQ$105,MATCH(B50,'CFBG New Line Form'!$B$9:$B$105,0),MATCH(VLOOKUP($AZ$11,MAPPING!$H$3:$J$131,3,0),'CFBG New Line Form'!$G$7:$EQ$7,0)),""))</f>
        <v/>
      </c>
      <c r="BA50" s="84" t="str">
        <f>IF(IFERROR(INDEX('CFBG New Line Form'!$G$9:$EQ$105,MATCH(B50,'CFBG New Line Form'!$B$9:$B$105,0),MATCH(VLOOKUP($BA$11,MAPPING!$H$3:$J$131,3,0),'CFBG New Line Form'!$G$7:$EQ$7,0)),"")=0,"",IFERROR(INDEX('CFBG New Line Form'!$G$9:$EQ$105,MATCH(B50,'CFBG New Line Form'!$B$9:$B$105,0),MATCH(VLOOKUP($BA$11,MAPPING!$H$3:$J$131,3,0),'CFBG New Line Form'!$G$7:$EQ$7,0)),""))</f>
        <v/>
      </c>
      <c r="BB50" s="84" t="str">
        <f>IF(IFERROR(INDEX('CFBG New Line Form'!$G$9:$EQ$105,MATCH(B50,'CFBG New Line Form'!$B$9:$B$105,0),MATCH(VLOOKUP($BB$11,MAPPING!$H$3:$J$131,3,0),'CFBG New Line Form'!$G$7:$EQ$7,0)),"")=0,"",IFERROR(INDEX('CFBG New Line Form'!$G$9:$EQ$105,MATCH(B50,'CFBG New Line Form'!$B$9:$B$105,0),MATCH(VLOOKUP($BB$11,MAPPING!$H$3:$J$131,3,0),'CFBG New Line Form'!$G$7:$EQ$7,0)),""))</f>
        <v/>
      </c>
      <c r="BC50" s="84" t="str">
        <f>IF(IFERROR(INDEX('CFBG New Line Form'!$G$9:$EQ$105,MATCH(B50,'CFBG New Line Form'!$B$9:$B$105,0),MATCH(VLOOKUP($BC$11,MAPPING!$H$3:$J$131,3,0),'CFBG New Line Form'!$G$7:$EQ$7,0)),"")=0,"",IFERROR(INDEX('CFBG New Line Form'!$G$9:$EQ$105,MATCH(B50,'CFBG New Line Form'!$B$9:$B$105,0),MATCH(VLOOKUP($BC$11,MAPPING!$H$3:$J$131,3,0),'CFBG New Line Form'!$G$7:$EQ$7,0)),""))</f>
        <v/>
      </c>
      <c r="BD50" s="84" t="str">
        <f>IF(IFERROR(INDEX('CFBG New Line Form'!$G$9:$EQ$105,MATCH(B50,'CFBG New Line Form'!$B$9:$B$105,0),MATCH(VLOOKUP($BD$11,MAPPING!$H$3:$J$131,3,0),'CFBG New Line Form'!$G$7:$EQ$7,0)),"")=0,"",IFERROR(INDEX('CFBG New Line Form'!$G$9:$EQ$105,MATCH(B50,'CFBG New Line Form'!$B$9:$B$105,0),MATCH(VLOOKUP($BD$11,MAPPING!$H$3:$J$131,3,0),'CFBG New Line Form'!$G$7:$EQ$7,0)),""))</f>
        <v/>
      </c>
      <c r="BE50" s="84" t="str">
        <f>IF(IFERROR(INDEX('CFBG New Line Form'!$G$9:$EQ$105,MATCH(B50,'CFBG New Line Form'!$B$9:$B$105,0),MATCH(VLOOKUP($BE$11,MAPPING!$H$3:$J$131,3,0),'CFBG New Line Form'!$G$7:$EQ$7,0)),"")=0,"",IFERROR(INDEX('CFBG New Line Form'!$G$9:$EQ$105,MATCH(B50,'CFBG New Line Form'!$B$9:$B$105,0),MATCH(VLOOKUP($BE$11,MAPPING!$H$3:$J$131,3,0),'CFBG New Line Form'!$G$7:$EQ$7,0)),""))</f>
        <v/>
      </c>
      <c r="BF50" s="84" t="str">
        <f>IF(IFERROR(INDEX('CFBG New Line Form'!$G$9:$EQ$105,MATCH(B50,'CFBG New Line Form'!$B$9:$B$105,0),MATCH(VLOOKUP($BE$11,MAPPING!$H$3:$J$131,3,0),'CFBG New Line Form'!$G$7:$EQ$7,0)),"")=0,"",IFERROR(INDEX('CFBG New Line Form'!$G$9:$EQ$105,MATCH(B50,'CFBG New Line Form'!$B$9:$B$105,0),MATCH(VLOOKUP($BE$11,MAPPING!$H$3:$J$131,3,0),'CFBG New Line Form'!$G$7:$EQ$7,0)),""))</f>
        <v/>
      </c>
      <c r="BG50" s="84" t="str">
        <f>IF(IFERROR(INDEX('CFBG New Line Form'!$G$9:$EQ$105,MATCH(B50,'CFBG New Line Form'!$B$9:$B$105,0),MATCH(VLOOKUP($BG$11,MAPPING!$H$3:$J$131,3,0),'CFBG New Line Form'!$G$7:$EQ$7,0)),"")=0,"",IFERROR(INDEX('CFBG New Line Form'!$G$9:$EQ$105,MATCH(B50,'CFBG New Line Form'!$B$9:$B$105,0),MATCH(VLOOKUP($BG$11,MAPPING!$H$3:$J$131,3,0),'CFBG New Line Form'!$G$7:$EQ$7,0)),""))</f>
        <v/>
      </c>
      <c r="BH50" s="84" t="str">
        <f>IF(IFERROR(INDEX('CFBG New Line Form'!$G$9:$EQ$105,MATCH(B50,'CFBG New Line Form'!$B$9:$B$105,0),MATCH(VLOOKUP($BH$11,MAPPING!$H$3:$J$131,3,0),'CFBG New Line Form'!$G$7:$EQ$7,0)),"")=0,"",IFERROR(INDEX('CFBG New Line Form'!$G$9:$EQ$105,MATCH(B50,'CFBG New Line Form'!$B$9:$B$105,0),MATCH(VLOOKUP($BH$11,MAPPING!$H$3:$J$131,3,0),'CFBG New Line Form'!$G$7:$EQ$7,0)),""))</f>
        <v/>
      </c>
      <c r="BI50" s="84" t="str">
        <f>IF(IFERROR(INDEX('CFBG New Line Form'!$G$9:$EQ$105,MATCH(B50,'CFBG New Line Form'!$B$9:$B$105,0),MATCH(VLOOKUP($BI$11,MAPPING!$H$3:$J$131,3,0),'CFBG New Line Form'!$G$7:$EQ$7,0)),"")=0,"",IFERROR(INDEX('CFBG New Line Form'!$G$9:$EQ$105,MATCH(B50,'CFBG New Line Form'!$B$9:$B$105,0),MATCH(VLOOKUP($BI$11,MAPPING!$H$3:$J$131,3,0),'CFBG New Line Form'!$G$7:$EQ$7,0)),""))</f>
        <v/>
      </c>
      <c r="BJ50" s="84" t="str">
        <f>IF(IFERROR(INDEX('CFBG New Line Form'!$G$9:$EQ$105,MATCH(B50,'CFBG New Line Form'!$B$9:$B$105,0),MATCH(VLOOKUP($BJ$11,MAPPING!$H$3:$J$131,3,0),'CFBG New Line Form'!$G$7:$EQ$7,0)),"")=0,"",IFERROR(INDEX('CFBG New Line Form'!$G$9:$EQ$105,MATCH(B50,'CFBG New Line Form'!$B$9:$B$105,0),MATCH(VLOOKUP($BJ$11,MAPPING!$H$3:$J$131,3,0),'CFBG New Line Form'!$G$7:$EQ$7,0)),""))</f>
        <v/>
      </c>
      <c r="BK50" s="84" t="str">
        <f>IF(IFERROR(INDEX('CFBG New Line Form'!$G$9:$EQ$105,MATCH(B50,'CFBG New Line Form'!$B$9:$B$105,0),MATCH(VLOOKUP($BK$11,MAPPING!$H$3:$J$131,3,0),'CFBG New Line Form'!$G$7:$EQ$7,0)),"")=0,"",IFERROR(INDEX('CFBG New Line Form'!$G$9:$EQ$105,MATCH(B50,'CFBG New Line Form'!$B$9:$B$105,0),MATCH(VLOOKUP($BK$11,MAPPING!$H$3:$J$131,3,0),'CFBG New Line Form'!$G$7:$EQ$7,0)),""))</f>
        <v/>
      </c>
      <c r="BL50" s="84" t="str">
        <f>IF(IFERROR(INDEX('CFBG New Line Form'!$G$9:$EQ$105,MATCH(B50,'CFBG New Line Form'!$B$9:$B$105,0),MATCH(VLOOKUP($BL$11,MAPPING!$H$3:$J$131,3,0),'CFBG New Line Form'!$G$7:$EQ$7,0)),"")=0,"",IFERROR(INDEX('CFBG New Line Form'!$G$9:$EQ$105,MATCH(B50,'CFBG New Line Form'!$B$9:$B$105,0),MATCH(VLOOKUP($BL$11,MAPPING!$H$3:$J$131,3,0),'CFBG New Line Form'!$G$7:$EQ$7,0)),""))</f>
        <v/>
      </c>
      <c r="BM50" s="84" t="str">
        <f>IF(IFERROR(INDEX('CFBG New Line Form'!$G$9:$EQ$105,MATCH(B50,'CFBG New Line Form'!$B$9:$B$105,0),MATCH(VLOOKUP($BM$11,MAPPING!$H$3:$J$131,3,0),'CFBG New Line Form'!$G$7:$EQ$7,0)),"")=0,"",IFERROR(INDEX('CFBG New Line Form'!$G$9:$EQ$105,MATCH(B50,'CFBG New Line Form'!$B$9:$B$105,0),MATCH(VLOOKUP($BM$11,MAPPING!$H$3:$J$131,3,0),'CFBG New Line Form'!$G$7:$EQ$7,0)),""))</f>
        <v/>
      </c>
      <c r="BN50" s="84" t="str">
        <f>IF(IFERROR(INDEX('CFBG New Line Form'!$G$9:$EQ$105,MATCH(B50,'CFBG New Line Form'!$B$9:$B$105,0),MATCH(VLOOKUP($BN$11,MAPPING!$H$3:$J$131,3,0),'CFBG New Line Form'!$G$7:$EQ$7,0)),"")=0,"",IFERROR(INDEX('CFBG New Line Form'!$G$9:$EQ$105,MATCH(B50,'CFBG New Line Form'!$B$9:$B$105,0),MATCH(VLOOKUP($BN$11,MAPPING!$H$3:$J$131,3,0),'CFBG New Line Form'!$G$7:$EQ$7,0)),""))</f>
        <v/>
      </c>
      <c r="BO50" s="84" t="str">
        <f>IF(IFERROR(INDEX('CFBG New Line Form'!$G$9:$EQ$105,MATCH(B50,'CFBG New Line Form'!$B$9:$B$105,0),MATCH(VLOOKUP($BO$11,MAPPING!$H$3:$J$131,3,0),'CFBG New Line Form'!$G$7:$EQ$7,0)),"")=0,"",IFERROR(INDEX('CFBG New Line Form'!$G$9:$EQ$105,MATCH(B50,'CFBG New Line Form'!$B$9:$B$105,0),MATCH(VLOOKUP($BO$11,MAPPING!$H$3:$J$131,3,0),'CFBG New Line Form'!$G$7:$EQ$7,0)),""))</f>
        <v/>
      </c>
      <c r="BP50" s="84" t="str">
        <f>IF(IFERROR(INDEX('CFBG New Line Form'!$G$9:$EQ$105,MATCH(B50,'CFBG New Line Form'!$B$9:$B$105,0),MATCH(VLOOKUP($BP$11,MAPPING!$H$3:$J$131,3,0),'CFBG New Line Form'!$G$7:$EQ$7,0)),"")=0,"",IFERROR(INDEX('CFBG New Line Form'!$G$9:$EQ$105,MATCH(B50,'CFBG New Line Form'!$B$9:$B$105,0),MATCH(VLOOKUP($BP$11,MAPPING!$H$3:$J$131,3,0),'CFBG New Line Form'!$G$7:$EQ$7,0)),""))</f>
        <v/>
      </c>
      <c r="BQ50" s="84" t="str">
        <f>IF(IFERROR(INDEX('CFBG New Line Form'!$G$9:$EQ$105,MATCH(B50,'CFBG New Line Form'!$B$9:$B$105,0),MATCH(VLOOKUP($BQ$11,MAPPING!$H$3:$J$131,3,0),'CFBG New Line Form'!$G$7:$EQ$7,0)),"")=0,"",IFERROR(INDEX('CFBG New Line Form'!$G$9:$EQ$105,MATCH(B50,'CFBG New Line Form'!$B$9:$B$105,0),MATCH(VLOOKUP($BQ$11,MAPPING!$H$3:$J$131,3,0),'CFBG New Line Form'!$G$7:$EQ$7,0)),""))</f>
        <v/>
      </c>
      <c r="BR50" s="84" t="str">
        <f>IF(IFERROR(INDEX('CFBG New Line Form'!$G$9:$EQ$105,MATCH(B50,'CFBG New Line Form'!$B$9:$B$105,0),MATCH(VLOOKUP($BR$11,MAPPING!$H$3:$J$131,3,0),'CFBG New Line Form'!$G$7:$EQ$7,0)),"")=0,"",IFERROR(INDEX('CFBG New Line Form'!$G$9:$EQ$105,MATCH(B50,'CFBG New Line Form'!$B$9:$B$105,0),MATCH(VLOOKUP($BR$11,MAPPING!$H$3:$J$131,3,0),'CFBG New Line Form'!$G$7:$EQ$7,0)),""))</f>
        <v/>
      </c>
      <c r="BS50" s="84" t="str">
        <f>IF(IFERROR(INDEX('CFBG New Line Form'!$G$9:$EQ$105,MATCH(B50,'CFBG New Line Form'!$B$9:$B$105,0),MATCH(VLOOKUP($BS$11,MAPPING!$H$3:$J$131,3,0),'CFBG New Line Form'!$G$7:$EQ$7,0)),"")=0,"",IFERROR(INDEX('CFBG New Line Form'!$G$9:$EQ$105,MATCH(B50,'CFBG New Line Form'!$B$9:$B$105,0),MATCH(VLOOKUP($BS$11,MAPPING!$H$3:$J$131,3,0),'CFBG New Line Form'!$G$7:$EQ$7,0)),""))</f>
        <v/>
      </c>
      <c r="BT50" s="84" t="str">
        <f>IF(IFERROR(INDEX('CFBG New Line Form'!$G$9:$EQ$105,MATCH(B50,'CFBG New Line Form'!$B$9:$B$105,0),MATCH(VLOOKUP($BT$11,MAPPING!$H$3:$J$131,3,0),'CFBG New Line Form'!$G$7:$EQ$7,0)),"")=0,"",IFERROR(INDEX('CFBG New Line Form'!$G$9:$EQ$105,MATCH(B50,'CFBG New Line Form'!$B$9:$B$105,0),MATCH(VLOOKUP($BT$11,MAPPING!$H$3:$J$131,3,0),'CFBG New Line Form'!$G$7:$EQ$7,0)),""))</f>
        <v/>
      </c>
      <c r="BU50" s="84" t="str">
        <f>IF(IFERROR(INDEX('CFBG New Line Form'!$G$9:$EQ$105,MATCH(B50,'CFBG New Line Form'!$B$9:$B$105,0),MATCH(VLOOKUP($BU$11,MAPPING!$H$3:$J$131,3,0),'CFBG New Line Form'!$G$7:$EQ$7,0)),"")=0,"",IFERROR(INDEX('CFBG New Line Form'!$G$9:$EQ$105,MATCH(B50,'CFBG New Line Form'!$B$9:$B$105,0),MATCH(VLOOKUP($BU$11,MAPPING!$H$3:$J$131,3,0),'CFBG New Line Form'!$G$7:$EQ$7,0)),""))</f>
        <v/>
      </c>
      <c r="BV50" s="84" t="str">
        <f>IF(IFERROR(INDEX('CFBG New Line Form'!$G$9:$EQ$105,MATCH(B50,'CFBG New Line Form'!$B$9:$B$105,0),MATCH(VLOOKUP($BV$11,MAPPING!$H$3:$J$131,3,0),'CFBG New Line Form'!$G$7:$EQ$7,0)),"")=0,"",IFERROR(INDEX('CFBG New Line Form'!$G$9:$EQ$105,MATCH(B50,'CFBG New Line Form'!$B$9:$B$105,0),MATCH(VLOOKUP($BV$11,MAPPING!$H$3:$J$131,3,0),'CFBG New Line Form'!$G$7:$EQ$7,0)),""))</f>
        <v/>
      </c>
      <c r="BW50" s="84" t="str">
        <f>IF(IFERROR(INDEX('CFBG New Line Form'!$G$9:$EQ$105,MATCH(B50,'CFBG New Line Form'!$B$9:$B$105,0),MATCH(VLOOKUP($BW$11,MAPPING!$H$3:$J$131,3,0),'CFBG New Line Form'!$G$7:$EQ$7,0)),"")=0,"",IFERROR(INDEX('CFBG New Line Form'!$G$9:$EQ$105,MATCH(B50,'CFBG New Line Form'!$B$9:$B$105,0),MATCH(VLOOKUP($BW$11,MAPPING!$H$3:$J$131,3,0),'CFBG New Line Form'!$G$7:$EQ$7,0)),""))</f>
        <v/>
      </c>
      <c r="BX50" s="84" t="str">
        <f>IF(IFERROR(INDEX('CFBG New Line Form'!$G$9:$EQ$105,MATCH(B50,'CFBG New Line Form'!$B$9:$B$105,0),MATCH(VLOOKUP($BX$11,MAPPING!$H$3:$J$131,3,0),'CFBG New Line Form'!$G$7:$EQ$7,0)),"")=0,"",IFERROR(INDEX('CFBG New Line Form'!$G$9:$EQ$105,MATCH(B50,'CFBG New Line Form'!$B$9:$B$105,0),MATCH(VLOOKUP($BX$11,MAPPING!$H$3:$J$131,3,0),'CFBG New Line Form'!$G$7:$EQ$7,0)),""))</f>
        <v/>
      </c>
      <c r="BY50" s="84" t="str">
        <f>IF(IFERROR(INDEX('CFBG New Line Form'!$G$9:$EQ$105,MATCH(B50,'CFBG New Line Form'!$B$9:$B$105,0),MATCH(VLOOKUP($BY$11,MAPPING!$H$3:$J$131,3,0),'CFBG New Line Form'!$G$7:$EQ$7,0)),"")=0,"",IFERROR(INDEX('CFBG New Line Form'!$G$9:$EQ$105,MATCH(B50,'CFBG New Line Form'!$B$9:$B$105,0),MATCH(VLOOKUP($BY$11,MAPPING!$H$3:$J$131,3,0),'CFBG New Line Form'!$G$7:$EQ$7,0)),""))</f>
        <v/>
      </c>
      <c r="BZ50" s="84" t="str">
        <f>IF(IFERROR(INDEX('CFBG New Line Form'!$G$9:$EQ$105,MATCH(B50,'CFBG New Line Form'!$B$9:$B$105,0),MATCH(VLOOKUP($BZ$11,MAPPING!$H$3:$J$131,3,0),'CFBG New Line Form'!$G$7:$EQ$7,0)),"")=0,"",IFERROR(INDEX('CFBG New Line Form'!$G$9:$EQ$105,MATCH(B50,'CFBG New Line Form'!$B$9:$B$105,0),MATCH(VLOOKUP($BZ$11,MAPPING!$H$3:$J$131,3,0),'CFBG New Line Form'!$G$7:$EQ$7,0)),""))</f>
        <v/>
      </c>
      <c r="CA50" s="84" t="str">
        <f>IF(IFERROR(INDEX('CFBG New Line Form'!$G$9:$EQ$105,MATCH(B50,'CFBG New Line Form'!$B$9:$B$105,0),MATCH(VLOOKUP($CA$11,MAPPING!$H$3:$J$131,3,0),'CFBG New Line Form'!$G$7:$EQ$7,0)),"")=0,"",IFERROR(INDEX('CFBG New Line Form'!$G$9:$EQ$105,MATCH(B50,'CFBG New Line Form'!$B$9:$B$105,0),MATCH(VLOOKUP($CA$11,MAPPING!$H$3:$J$131,3,0),'CFBG New Line Form'!$G$7:$EQ$7,0)),""))</f>
        <v/>
      </c>
      <c r="CB50" s="84" t="str">
        <f>IF(IFERROR(INDEX('CFBG New Line Form'!$G$9:$EQ$105,MATCH(B50,'CFBG New Line Form'!$B$9:$B$105,0),MATCH(VLOOKUP($CB$11,MAPPING!$H$3:$J$131,3,0),'CFBG New Line Form'!$G$7:$EQ$7,0)),"")=0,"",IFERROR(INDEX('CFBG New Line Form'!$G$9:$EQ$105,MATCH(B50,'CFBG New Line Form'!$B$9:$B$105,0),MATCH(VLOOKUP($CB$11,MAPPING!$H$3:$J$131,3,0),'CFBG New Line Form'!$G$7:$EQ$7,0)),""))</f>
        <v/>
      </c>
      <c r="CC50" s="84" t="str">
        <f>IF(IFERROR(INDEX('CFBG New Line Form'!$G$9:$EQ$105,MATCH(B50,'CFBG New Line Form'!$B$9:$B$105,0),MATCH(VLOOKUP($CC$11,MAPPING!$H$3:$J$131,3,0),'CFBG New Line Form'!$G$7:$EQ$7,0)),"")=0,"",IFERROR(INDEX('CFBG New Line Form'!$G$9:$EQ$105,MATCH(B50,'CFBG New Line Form'!$B$9:$B$105,0),MATCH(VLOOKUP($CC$11,MAPPING!$H$3:$J$131,3,0),'CFBG New Line Form'!$G$7:$EQ$7,0)),""))</f>
        <v/>
      </c>
      <c r="CD50" s="84" t="str">
        <f>IF(IFERROR(INDEX('CFBG New Line Form'!$G$9:$EQ$105,MATCH(B50,'CFBG New Line Form'!$B$9:$B$105,0),MATCH(VLOOKUP($CD$11,MAPPING!$H$3:$J$131,3,0),'CFBG New Line Form'!$G$7:$EQ$7,0)),"")=0,"",IFERROR(INDEX('CFBG New Line Form'!$G$9:$EQ$105,MATCH(B50,'CFBG New Line Form'!$B$9:$B$105,0),MATCH(VLOOKUP($CD$11,MAPPING!$H$3:$J$131,3,0),'CFBG New Line Form'!$G$7:$EQ$7,0)),""))</f>
        <v/>
      </c>
      <c r="CE50" s="84" t="str">
        <f>IF(IFERROR(INDEX('CFBG New Line Form'!$G$9:$EQ$105,MATCH(B50,'CFBG New Line Form'!$B$9:$B$105,0),MATCH(VLOOKUP($CE$11,MAPPING!$H$3:$J$131,3,0),'CFBG New Line Form'!$G$7:$EQ$7,0)),"")=0,"",IFERROR(INDEX('CFBG New Line Form'!$G$9:$EQ$105,MATCH(B50,'CFBG New Line Form'!$B$9:$B$105,0),MATCH(VLOOKUP($CE$11,MAPPING!$H$3:$J$131,3,0),'CFBG New Line Form'!$G$7:$EQ$7,0)),""))</f>
        <v/>
      </c>
      <c r="CF50" s="84" t="str">
        <f>IF(IFERROR(INDEX('CFBG New Line Form'!$G$9:$EQ$105,MATCH(B50,'CFBG New Line Form'!$B$9:$B$105,0),MATCH(VLOOKUP($CF$11,MAPPING!$H$3:$J$131,3,0),'CFBG New Line Form'!$G$7:$EQ$7,0)),"")=0,"",IFERROR(INDEX('CFBG New Line Form'!$G$9:$EQ$105,MATCH(B50,'CFBG New Line Form'!$B$9:$B$105,0),MATCH(VLOOKUP($CF$11,MAPPING!$H$3:$J$131,3,0),'CFBG New Line Form'!$G$7:$EQ$7,0)),""))</f>
        <v/>
      </c>
      <c r="CG50" s="84" t="str">
        <f>IF(IFERROR(INDEX('CFBG New Line Form'!$G$9:$EQ$105,MATCH(B50,'CFBG New Line Form'!$B$9:$B$105,0),MATCH(VLOOKUP($CG$11,MAPPING!$H$3:$J$131,3,0),'CFBG New Line Form'!$G$7:$EQ$7,0)),"")=0,"",IFERROR(INDEX('CFBG New Line Form'!$G$9:$EQ$105,MATCH(B50,'CFBG New Line Form'!$B$9:$B$105,0),MATCH(VLOOKUP($CG$11,MAPPING!$H$3:$J$131,3,0),'CFBG New Line Form'!$G$7:$EQ$7,0)),""))</f>
        <v/>
      </c>
      <c r="CH50" s="84" t="str">
        <f>IF(IFERROR(INDEX('CFBG New Line Form'!$G$9:$EQ$105,MATCH(B50,'CFBG New Line Form'!$B$9:$B$105,0),MATCH(VLOOKUP($CH$11,MAPPING!$H$3:$J$131,3,0),'CFBG New Line Form'!$G$7:$EQ$7,0)),"")=0,"",IFERROR(INDEX('CFBG New Line Form'!$G$9:$EQ$105,MATCH(B50,'CFBG New Line Form'!$B$9:$B$105,0),MATCH(VLOOKUP($CH$11,MAPPING!$H$3:$J$131,3,0),'CFBG New Line Form'!$G$7:$EQ$7,0)),""))</f>
        <v/>
      </c>
      <c r="CI50" s="84" t="str">
        <f>IF(IFERROR(INDEX('CFBG New Line Form'!$G$9:$EQ$105,MATCH(B50,'CFBG New Line Form'!$B$9:$B$105,0),MATCH(VLOOKUP($CI$11,MAPPING!$H$3:$J$131,3,0),'CFBG New Line Form'!$G$7:$EQ$7,0)),"")=0,"",IFERROR(INDEX('CFBG New Line Form'!$G$9:$EQ$105,MATCH(B50,'CFBG New Line Form'!$B$9:$B$105,0),MATCH(VLOOKUP($CI$11,MAPPING!$H$3:$J$131,3,0),'CFBG New Line Form'!$G$7:$EQ$7,0)),""))</f>
        <v/>
      </c>
      <c r="CJ50" s="84" t="str">
        <f>IF(IFERROR(INDEX('CFBG New Line Form'!$G$9:$EQ$105,MATCH(B50,'CFBG New Line Form'!$B$9:$B$105,0),MATCH(VLOOKUP($CJ$11,MAPPING!$H$3:$J$131,3,0),'CFBG New Line Form'!$G$7:$EQ$7,0)),"")=0,"",IFERROR(INDEX('CFBG New Line Form'!$G$9:$EQ$105,MATCH(B50,'CFBG New Line Form'!$B$9:$B$105,0),MATCH(VLOOKUP($CJ$11,MAPPING!$H$3:$J$131,3,0),'CFBG New Line Form'!$G$7:$EQ$7,0)),""))</f>
        <v/>
      </c>
      <c r="CK50" s="84" t="str">
        <f>IF(IFERROR(INDEX('CFBG New Line Form'!$G$9:$EQ$105,MATCH(B50,'CFBG New Line Form'!$B$9:$B$105,0),MATCH(VLOOKUP($CK$11,MAPPING!$H$3:$J$131,3,0),'CFBG New Line Form'!$G$7:$EQ$7,0)),"")=0,"",IFERROR(INDEX('CFBG New Line Form'!$G$9:$EQ$105,MATCH(B50,'CFBG New Line Form'!$B$9:$B$105,0),MATCH(VLOOKUP($CK$11,MAPPING!$H$3:$J$131,3,0),'CFBG New Line Form'!$G$7:$EQ$7,0)),""))</f>
        <v/>
      </c>
      <c r="CL50" s="84" t="str">
        <f>IF(IFERROR(INDEX('CFBG New Line Form'!$G$9:$EQ$105,MATCH(B50,'CFBG New Line Form'!$B$9:$B$105,0),MATCH(VLOOKUP($CL$11,MAPPING!$H$3:$J$131,3,0),'CFBG New Line Form'!$G$7:$EQ$7,0)),"")=0,"",IFERROR(INDEX('CFBG New Line Form'!$G$9:$EQ$105,MATCH(B50,'CFBG New Line Form'!$B$9:$B$105,0),MATCH(VLOOKUP($CL$11,MAPPING!$H$3:$J$131,3,0),'CFBG New Line Form'!$G$7:$EQ$7,0)),""))</f>
        <v/>
      </c>
      <c r="CM50" s="84" t="str">
        <f>IF(IFERROR(INDEX('CFBG New Line Form'!$G$9:$EQ$105,MATCH(B50,'CFBG New Line Form'!$B$9:$B$105,0),MATCH(VLOOKUP($CM$11,MAPPING!$H$3:$J$131,3,0),'CFBG New Line Form'!$G$7:$EQ$7,0)),"")=0,"",IFERROR(INDEX('CFBG New Line Form'!$G$9:$EQ$105,MATCH(B50,'CFBG New Line Form'!$B$9:$B$105,0),MATCH(VLOOKUP($CM$11,MAPPING!$H$3:$J$131,3,0),'CFBG New Line Form'!$G$7:$EQ$7,0)),""))</f>
        <v/>
      </c>
      <c r="CN50" s="84" t="str">
        <f>IF(IFERROR(INDEX('CFBG New Line Form'!$G$9:$EQ$105,MATCH(B50,'CFBG New Line Form'!$B$9:$B$105,0),MATCH(VLOOKUP($CN$11,MAPPING!$H$3:$J$131,3,0),'CFBG New Line Form'!$G$7:$EQ$7,0)),"")=0,"",IFERROR(INDEX('CFBG New Line Form'!$G$9:$EQ$105,MATCH(B50,'CFBG New Line Form'!$B$9:$B$105,0),MATCH(VLOOKUP($CN$11,MAPPING!$H$3:$J$131,3,0),'CFBG New Line Form'!$G$7:$EQ$7,0)),""))</f>
        <v/>
      </c>
      <c r="CO50" s="84" t="str">
        <f>IF(IFERROR(INDEX('CFBG New Line Form'!$G$9:$EQ$105,MATCH(B50,'CFBG New Line Form'!$B$9:$B$105,0),MATCH(VLOOKUP($CO$11,MAPPING!$H$3:$J$131,3,0),'CFBG New Line Form'!$G$7:$EQ$7,0)),"")=0,"",IFERROR(INDEX('CFBG New Line Form'!$G$9:$EQ$105,MATCH(B50,'CFBG New Line Form'!$B$9:$B$105,0),MATCH(VLOOKUP($CO$11,MAPPING!$H$3:$J$131,3,0),'CFBG New Line Form'!$G$7:$EQ$7,0)),""))</f>
        <v/>
      </c>
      <c r="CP50" s="84" t="str">
        <f>IF(IFERROR(INDEX('CFBG New Line Form'!$G$9:$EQ$105,MATCH(B50,'CFBG New Line Form'!$B$9:$B$105,0),MATCH(VLOOKUP($CP$11,MAPPING!$H$3:$J$131,3,0),'CFBG New Line Form'!$G$7:$EQ$7,0)),"")=0,"",IFERROR(INDEX('CFBG New Line Form'!$G$9:$EQ$105,MATCH(B50,'CFBG New Line Form'!$B$9:$B$105,0),MATCH(VLOOKUP($CP$11,MAPPING!$H$3:$J$131,3,0),'CFBG New Line Form'!$G$7:$EQ$7,0)),""))</f>
        <v/>
      </c>
      <c r="CQ50" s="84" t="str">
        <f>IF(IFERROR(INDEX('CFBG New Line Form'!$G$9:$EQ$105,MATCH(B50,'CFBG New Line Form'!$B$9:$B$105,0),MATCH(VLOOKUP($CQ$11,MAPPING!$H$3:$J$131,3,0),'CFBG New Line Form'!$G$7:$EQ$7,0)),"")=0,"",IFERROR(INDEX('CFBG New Line Form'!$G$9:$EQ$105,MATCH(B50,'CFBG New Line Form'!$B$9:$B$105,0),MATCH(VLOOKUP($CQ$11,MAPPING!$H$3:$J$131,3,0),'CFBG New Line Form'!$G$7:$EQ$7,0)),""))</f>
        <v/>
      </c>
      <c r="CR50" s="84"/>
      <c r="CS50" s="84"/>
      <c r="CT50" s="84"/>
    </row>
    <row r="51" spans="1:98" s="55" customFormat="1">
      <c r="A51" s="84" t="str">
        <f>IF(
IFERROR(INDEX('CFBG New Line Form'!$G$9:$EQ$105,MATCH(B51,'CFBG New Line Form'!$B$9:$B$105,0),MATCH(VLOOKUP($A$11,MAPPING!$H$3:$J$131,3,0),'CFBG New Line Form'!$G$7:$EQ$7,0)),"")=0,"", IFERROR(INDEX('CFBG New Line Form'!$G$9:$EQ$105,MATCH(B51,'CFBG New Line Form'!$B$9:$B$105,0),MATCH(VLOOKUP($A$11,MAPPING!$H$3:$J$131,3,0),'CFBG New Line Form'!$G$7:$EQ$7,0)),""))</f>
        <v/>
      </c>
      <c r="B51" s="84"/>
      <c r="C51" s="84" t="str">
        <f>IF(
IFERROR(INDEX('CFBG New Line Form'!$G$9:$EQ$105,MATCH(B51,'CFBG New Line Form'!$B$9:$B$105,0),MATCH(VLOOKUP($C$11,MAPPING!$H$3:$J$131,3,0),'CFBG New Line Form'!$G$7:$EQ$7,0)),"")=0,"", IFERROR(INDEX('CFBG New Line Form'!$G$9:$EQ$105,MATCH(B51,'CFBG New Line Form'!$B$9:$B$105,0),MATCH(VLOOKUP($C$11,MAPPING!$H$3:$J$131,3,0),'CFBG New Line Form'!$G$7:$EQ$7,0)),""))</f>
        <v/>
      </c>
      <c r="D51" s="84" t="str">
        <f>IF(
IFERROR(INDEX('CFBG New Line Form'!$G$9:$EQ$105,MATCH(B51,'CFBG New Line Form'!$B$9:$B$105,0),MATCH(VLOOKUP($D$11,MAPPING!$H$3:$J$131,3,0),'CFBG New Line Form'!$G$7:$EQ$7,0)),"")=0,"", IFERROR(INDEX('CFBG New Line Form'!$G$9:$EQ$105,MATCH(B51,'CFBG New Line Form'!$B$9:$B$105,0),MATCH(VLOOKUP($D$11,MAPPING!$H$3:$J$131,3,0),'CFBG New Line Form'!$G$7:$EQ$7,0)),""))</f>
        <v/>
      </c>
      <c r="E51" s="84" t="str">
        <f>IF(IFERROR(INDEX('CFBG New Line Form'!$G$9:$EQ$105,MATCH(B51,'CFBG New Line Form'!$B$9:$B$105,0),MATCH(VLOOKUP($E$11,MAPPING!$H$3:$J$131,3,0),'CFBG New Line Form'!$G$7:$EQ$7,0)),"")=0,"",IFERROR(INDEX('CFBG New Line Form'!$G$9:$EQ$105,MATCH(B51,'CFBG New Line Form'!$B$9:$B$105,0),MATCH(VLOOKUP($E$11,MAPPING!$H$3:$J$131,3,0),'CFBG New Line Form'!$G$7:$EQ$7,0)),""))</f>
        <v/>
      </c>
      <c r="F51" s="84" t="str">
        <f>IF(IFERROR(INDEX('CFBG New Line Form'!$G$9:$EQ$105,MATCH(B51,'CFBG New Line Form'!$B$9:$B$105,0),MATCH(VLOOKUP($F$11,MAPPING!$H$3:$J$131,3,0),'CFBG New Line Form'!$G$7:$EQ$7,0)),"")=0,"",IFERROR(INDEX('CFBG New Line Form'!$G$9:$EQ$105,MATCH(B51,'CFBG New Line Form'!$B$9:$B$105,0),MATCH(VLOOKUP($F$11,MAPPING!$H$3:$J$131,3,0),'CFBG New Line Form'!$G$7:$EQ$7,0)),""))</f>
        <v/>
      </c>
      <c r="G51" s="130" t="str">
        <f>IF(IFERROR(INDEX('CFBG New Line Form'!$G$9:$EQ$105,MATCH(B51,'CFBG New Line Form'!$B$9:$B$105,0),MATCH(VLOOKUP($G$11,MAPPING!$H$3:$J$131,3,0),'CFBG New Line Form'!$G$7:$EQ$7,0)),"")=0,"",IFERROR(INDEX('CFBG New Line Form'!$G$9:$EQ$105,MATCH(B51,'CFBG New Line Form'!$B$9:$B$105,0),MATCH(VLOOKUP($G$11,MAPPING!$H$3:$J$131,3,0),'CFBG New Line Form'!$G$7:$EQ$7,0)),""))</f>
        <v/>
      </c>
      <c r="H51" s="160" t="str">
        <f>IF(IFERROR(INDEX('CFBG New Line Form'!$G$9:$EQ$105,MATCH(B51,'CFBG New Line Form'!$B$9:$B$105,0),MATCH(VLOOKUP($H$11,MAPPING!$H$3:$J$131,3,0),'CFBG New Line Form'!$G$7:$EQ$7,0)),"")=0,"",IFERROR(INDEX('CFBG New Line Form'!$G$9:$EQ$105,MATCH(B51,'CFBG New Line Form'!$B$9:$B$105,0),MATCH(VLOOKUP($H$11,MAPPING!$H$3:$J$131,3,0),'CFBG New Line Form'!$G$7:$EQ$7,0)),""))</f>
        <v/>
      </c>
      <c r="I51" s="161" t="str">
        <f>IF(IFERROR(INDEX('CFBG New Line Form'!$G$9:$EQ$105,MATCH(B51,'CFBG New Line Form'!$B$9:$B$105,0),MATCH(VLOOKUP($I$11,MAPPING!$H$3:$J$131,3,0),'CFBG New Line Form'!$G$7:$EQ$7,0)),"")=0,"",IFERROR(INDEX('CFBG New Line Form'!$G$9:$EQ$105,MATCH(B51,'CFBG New Line Form'!$B$9:$B$105,0),MATCH(VLOOKUP($I$11,MAPPING!$H$3:$J$131,3,0),'CFBG New Line Form'!$G$7:$EQ$7,0)),""))</f>
        <v/>
      </c>
      <c r="J51" s="84" t="str">
        <f>IF(IFERROR(INDEX('CFBG New Line Form'!$G$9:$EQ$105,MATCH(B51,'CFBG New Line Form'!$B$9:$B$105,0),MATCH(VLOOKUP($J$11,MAPPING!$H$3:$J$131,3,0),'CFBG New Line Form'!$G$7:$EQ$7,0)),"")=0,"",IFERROR(INDEX('CFBG New Line Form'!$G$9:$EQ$105,MATCH(B51,'CFBG New Line Form'!$B$9:$B$105,0),MATCH(VLOOKUP($J$11,MAPPING!$H$3:$J$131,3,0),'CFBG New Line Form'!$G$7:$EQ$7,0)),""))</f>
        <v/>
      </c>
      <c r="K51" s="84" t="e">
        <v>#N/A</v>
      </c>
      <c r="L51" s="84" t="e">
        <v>#N/A</v>
      </c>
      <c r="M51" s="84" t="e">
        <v>#N/A</v>
      </c>
      <c r="N51" s="84" t="e">
        <v>#N/A</v>
      </c>
      <c r="O51" s="84" t="e">
        <v>#N/A</v>
      </c>
      <c r="P51" s="84" t="e">
        <v>#N/A</v>
      </c>
      <c r="Q51" s="84" t="e">
        <v>#N/A</v>
      </c>
      <c r="R51" s="162" t="str">
        <f>IF(IFERROR(INDEX('CFBG New Line Form'!$G$9:$EQ$105,MATCH(B51,'CFBG New Line Form'!$B$9:$B$105,0),MATCH(VLOOKUP($R$11,MAPPING!$H$3:$J$131,3,0),'CFBG New Line Form'!$G$7:$EQ$7,0)),"")=0,"",IFERROR(INDEX('CFBG New Line Form'!$G$9:$EQ$105,MATCH(B51,'CFBG New Line Form'!$B$9:$B$105,0),MATCH(VLOOKUP($R$11,MAPPING!$H$3:$J$131,3,0),'CFBG New Line Form'!$G$7:$EQ$7,0)),""))</f>
        <v/>
      </c>
      <c r="S51" s="84" t="str">
        <f>IF(IFERROR(INDEX('CFBG New Line Form'!$G$9:$EQ$105,MATCH(B51,'CFBG New Line Form'!$B$9:$B$105,0),MATCH(VLOOKUP($S$11,MAPPING!$H$3:$J$131,3,0),'CFBG New Line Form'!$G$7:$EQ$7,0)),"")=0,"",IFERROR(INDEX('CFBG New Line Form'!$G$9:$EQ$105,MATCH(B51,'CFBG New Line Form'!$B$9:$B$105,0),MATCH(VLOOKUP($S$11,MAPPING!$H$3:$J$131,3,0),'CFBG New Line Form'!$G$7:$EQ$7,0)),""))</f>
        <v/>
      </c>
      <c r="T51" s="84" t="e">
        <v>#N/A</v>
      </c>
      <c r="U51" s="84" t="e">
        <v>#N/A</v>
      </c>
      <c r="V51" s="84" t="e">
        <v>#N/A</v>
      </c>
      <c r="W51" s="84" t="e">
        <v>#N/A</v>
      </c>
      <c r="X51" s="84" t="e">
        <v>#N/A</v>
      </c>
      <c r="Y51" s="84" t="e">
        <v>#N/A</v>
      </c>
      <c r="Z51" s="84" t="e">
        <v>#N/A</v>
      </c>
      <c r="AA51" s="84" t="e">
        <v>#N/A</v>
      </c>
      <c r="AB51" s="84" t="e">
        <v>#N/A</v>
      </c>
      <c r="AC51" s="84" t="e">
        <v>#N/A</v>
      </c>
      <c r="AD51" s="84" t="e">
        <v>#N/A</v>
      </c>
      <c r="AE51" s="160" t="str">
        <f>IF(IFERROR(INDEX('CFBG New Line Form'!$G$9:$EQ$105,MATCH(B51,'CFBG New Line Form'!$B$9:$B$105,0),MATCH(VLOOKUP($AE$11,MAPPING!$H$3:$J$131,3,0),'CFBG New Line Form'!$G$7:$EQ$7,0)),"")=0,"",IFERROR(INDEX('CFBG New Line Form'!$G$9:$EQ$105,MATCH(B51,'CFBG New Line Form'!$B$9:$B$105,0),MATCH(VLOOKUP($AE$11,MAPPING!$H$3:$J$131,3,0),'CFBG New Line Form'!$G$7:$EQ$7,0)),""))</f>
        <v/>
      </c>
      <c r="AF51" s="84" t="e">
        <v>#N/A</v>
      </c>
      <c r="AG51" s="84" t="e">
        <v>#N/A</v>
      </c>
      <c r="AH51" s="84" t="str">
        <f>IF(IFERROR(INDEX('CFBG New Line Form'!$G$9:$EQ$105,MATCH(B51,'CFBG New Line Form'!$B$9:$B$105,0),MATCH(VLOOKUP($AH$11,MAPPING!$H$3:$J$131,3,0),'CFBG New Line Form'!$G$7:$EQ$7,0)),"")=0,"",IFERROR(INDEX('CFBG New Line Form'!$G$9:$EQ$105,MATCH(B51,'CFBG New Line Form'!$B$9:$B$105,0),MATCH(VLOOKUP($AH$11,MAPPING!$H$3:$J$131,3,0),'CFBG New Line Form'!$G$7:$EQ$7,0)),""))</f>
        <v/>
      </c>
      <c r="AI51" s="84" t="str">
        <f>IF(IFERROR(INDEX('CFBG New Line Form'!$G$9:$EQ$105,MATCH(B51,'CFBG New Line Form'!$B$9:$B$105,0),MATCH(VLOOKUP($AI$11,MAPPING!$H$3:$J$131,3,0),'CFBG New Line Form'!$G$7:$EQ$7,0)),"")=0,"",IFERROR(INDEX('CFBG New Line Form'!$G$9:$EQ$105,MATCH(B51,'CFBG New Line Form'!$B$9:$B$105,0),MATCH(VLOOKUP($AI$11,MAPPING!$H$3:$J$131,3,0),'CFBG New Line Form'!$G$7:$EQ$7,0)),""))</f>
        <v/>
      </c>
      <c r="AJ51" s="84" t="str">
        <f>IF(IFERROR(INDEX('CFBG New Line Form'!$G$9:$EQ$105,MATCH(B51,'CFBG New Line Form'!$B$9:$B$105,0),MATCH(VLOOKUP($AJ$11,MAPPING!$H$3:$J$131,3,0),'CFBG New Line Form'!$G$7:$EQ$7,0)),"")=0,"",IFERROR(INDEX('CFBG New Line Form'!$G$9:$EQ$105,MATCH(B51,'CFBG New Line Form'!$B$9:$B$105,0),MATCH(VLOOKUP($AJ$11,MAPPING!$H$3:$J$131,3,0),'CFBG New Line Form'!$G$7:$EQ$7,0)),""))</f>
        <v/>
      </c>
      <c r="AK51" s="84" t="str">
        <f>IF(IFERROR(INDEX('CFBG New Line Form'!$G$9:$EQ$105,MATCH(B51,'CFBG New Line Form'!$B$9:$B$105,0),MATCH(VLOOKUP($AK$11,MAPPING!$H$3:$J$131,3,0),'CFBG New Line Form'!$G$7:$EQ$7,0)),"")=0,"",IFERROR(INDEX('CFBG New Line Form'!$G$9:$EQ$105,MATCH(B51,'CFBG New Line Form'!$B$9:$B$105,0),MATCH(VLOOKUP($AK$11,MAPPING!$H$3:$J$131,3,0),'CFBG New Line Form'!$G$7:$EQ$7,0)),""))</f>
        <v/>
      </c>
      <c r="AL51" s="84" t="str">
        <f>IF(IFERROR(INDEX('CFBG New Line Form'!$G$9:$EQ$105,MATCH(B51,'CFBG New Line Form'!$B$9:$B$105,0),MATCH(VLOOKUP($AL$11,MAPPING!$H$3:$J$131,3,0),'CFBG New Line Form'!$G$7:$EQ$7,0)),"")=0,"",IFERROR(INDEX('CFBG New Line Form'!$G$9:$EQ$105,MATCH(B51,'CFBG New Line Form'!$B$9:$B$105,0),MATCH(VLOOKUP($AL$11,MAPPING!$H$3:$J$131,3,0),'CFBG New Line Form'!$G$7:$EQ$7,0)),""))</f>
        <v/>
      </c>
      <c r="AM51" s="84" t="str">
        <f>IF(IFERROR(INDEX('CFBG New Line Form'!$G$9:$EQ$105,MATCH(B51,'CFBG New Line Form'!$B$9:$B$105,0),MATCH(VLOOKUP($AM$11,MAPPING!$H$3:$J$131,3,0),'CFBG New Line Form'!$G$7:$EQ$7,0)),"")=0,"",IFERROR(INDEX('CFBG New Line Form'!$G$9:$EQ$105,MATCH(B51,'CFBG New Line Form'!$B$9:$B$105,0),MATCH(VLOOKUP($AM$11,MAPPING!$H$3:$J$131,3,0),'CFBG New Line Form'!$G$7:$EQ$7,0)),""))</f>
        <v/>
      </c>
      <c r="AN51" s="84" t="str">
        <f>IF(IFERROR(INDEX('CFBG New Line Form'!$G$9:$EQ$105,MATCH(B51,'CFBG New Line Form'!$B$9:$B$105,0),MATCH(VLOOKUP($AN$11,MAPPING!$H$3:$J$131,3,0),'CFBG New Line Form'!$G$7:$EQ$7,0)),"")=0,"",IFERROR(INDEX('CFBG New Line Form'!$G$9:$EQ$105,MATCH(B51,'CFBG New Line Form'!$B$9:$B$105,0),MATCH(VLOOKUP($AN$11,MAPPING!$H$3:$J$131,3,0),'CFBG New Line Form'!$G$7:$EQ$7,0)),""))</f>
        <v/>
      </c>
      <c r="AO51" s="84" t="str">
        <f>IF(IFERROR(INDEX('CFBG New Line Form'!$G$9:$EQ$105,MATCH(B51,'CFBG New Line Form'!$B$9:$B$105,0),MATCH(VLOOKUP($AO$11,MAPPING!$H$3:$J$131,3,0),'CFBG New Line Form'!$G$7:$EQ$7,0)),"")=0,"",IFERROR(INDEX('CFBG New Line Form'!$G$9:$EQ$105,MATCH(B51,'CFBG New Line Form'!$B$9:$B$105,0),MATCH(VLOOKUP($AO$11,MAPPING!$H$3:$J$131,3,0),'CFBG New Line Form'!$G$7:$EQ$7,0)),""))</f>
        <v/>
      </c>
      <c r="AP51" s="84" t="str">
        <f>IF(IFERROR(INDEX('CFBG New Line Form'!$G$9:$EQ$105,MATCH(B51,'CFBG New Line Form'!$B$9:$B$105,0),MATCH(VLOOKUP($AP$11,MAPPING!$H$3:$J$131,3,0),'CFBG New Line Form'!$G$7:$EQ$7,0)),"")=0,"",IFERROR(INDEX('CFBG New Line Form'!$G$9:$EQ$105,MATCH(B51,'CFBG New Line Form'!$B$9:$B$105,0),MATCH(VLOOKUP($AP$11,MAPPING!$H$3:$J$131,3,0),'CFBG New Line Form'!$G$7:$EQ$7,0)),""))</f>
        <v/>
      </c>
      <c r="AQ51" s="84" t="str">
        <f>IF(IFERROR(INDEX('CFBG New Line Form'!$G$9:$EQ$105,MATCH(B51,'CFBG New Line Form'!$B$9:$B$105,0),MATCH(VLOOKUP($AQ$11,MAPPING!$H$3:$J$131,3,0),'CFBG New Line Form'!$G$7:$EQ$7,0)),"")=0,"",IFERROR(INDEX('CFBG New Line Form'!$G$9:$EQ$105,MATCH(B51,'CFBG New Line Form'!$B$9:$B$105,0),MATCH(VLOOKUP($AQ$11,MAPPING!$H$3:$J$131,3,0),'CFBG New Line Form'!$G$7:$EQ$7,0)),""))</f>
        <v/>
      </c>
      <c r="AR51" s="84" t="str">
        <f>IF(IFERROR(INDEX('CFBG New Line Form'!$G$9:$EQ$105,MATCH(B51,'CFBG New Line Form'!$B$9:$B$105,0),MATCH(VLOOKUP($AR$11,MAPPING!$H$3:$J$131,3,0),'CFBG New Line Form'!$G$7:$EQ$7,0)),"")=0,"",IFERROR(INDEX('CFBG New Line Form'!$G$9:$EQ$105,MATCH(B51,'CFBG New Line Form'!$B$9:$B$105,0),MATCH(VLOOKUP($AR$11,MAPPING!$H$3:$J$131,3,0),'CFBG New Line Form'!$G$7:$EQ$7,0)),""))</f>
        <v/>
      </c>
      <c r="AS51" s="84" t="str">
        <f>IF(IFERROR(INDEX('CFBG New Line Form'!$G$9:$EQ$105,MATCH(B51,'CFBG New Line Form'!$B$9:$B$105,0),MATCH(VLOOKUP($AS$11,MAPPING!$H$3:$J$131,3,0),'CFBG New Line Form'!$G$7:$EQ$7,0)),"")=0,"",IFERROR(INDEX('CFBG New Line Form'!$G$9:$EQ$105,MATCH(B51,'CFBG New Line Form'!$B$9:$B$105,0),MATCH(VLOOKUP($AS$11,MAPPING!$H$3:$J$131,3,0),'CFBG New Line Form'!$G$7:$EQ$7,0)),""))</f>
        <v/>
      </c>
      <c r="AT51" s="84" t="str">
        <f>IF(IFERROR(INDEX('CFBG New Line Form'!$G$9:$EQ$105,MATCH(B51,'CFBG New Line Form'!$B$9:$B$105,0),MATCH(VLOOKUP($AT$11,MAPPING!$H$3:$J$131,3,0),'CFBG New Line Form'!$G$7:$EQ$7,0)),"")=0,"",IFERROR(INDEX('CFBG New Line Form'!$G$9:$EQ$105,MATCH(B51,'CFBG New Line Form'!$B$9:$B$105,0),MATCH(VLOOKUP($AT$11,MAPPING!$H$3:$J$131,3,0),'CFBG New Line Form'!$G$7:$EQ$7,0)),""))</f>
        <v/>
      </c>
      <c r="AU51" s="84" t="str">
        <f>IF(IFERROR(INDEX('CFBG New Line Form'!$G$9:$EQ$105,MATCH(B51,'CFBG New Line Form'!$B$9:$B$105,0),MATCH(VLOOKUP($AU$11,MAPPING!$H$3:$J$131,3,0),'CFBG New Line Form'!$G$7:$EQ$7,0)),"")=0,"",IFERROR(INDEX('CFBG New Line Form'!$G$9:$EQ$105,MATCH(B51,'CFBG New Line Form'!$B$9:$B$105,0),MATCH(VLOOKUP($AU$11,MAPPING!$H$3:$J$131,3,0),'CFBG New Line Form'!$G$7:$EQ$7,0)),""))</f>
        <v/>
      </c>
      <c r="AV51" s="84" t="str">
        <f>IF(IFERROR(INDEX('CFBG New Line Form'!$G$9:$EQ$105,MATCH(B51,'CFBG New Line Form'!$B$9:$B$105,0),MATCH(VLOOKUP($AV$11,MAPPING!$H$3:$J$131,3,0),'CFBG New Line Form'!$G$7:$EQ$7,0)),"")=0,"",IFERROR(INDEX('CFBG New Line Form'!$G$9:$EQ$105,MATCH(B51,'CFBG New Line Form'!$B$9:$B$105,0),MATCH(VLOOKUP($AV$11,MAPPING!$H$3:$J$131,3,0),'CFBG New Line Form'!$G$7:$EQ$7,0)),""))</f>
        <v/>
      </c>
      <c r="AW51" s="84" t="str">
        <f>IF(IFERROR(INDEX('CFBG New Line Form'!$G$9:$EQ$105,MATCH(B51,'CFBG New Line Form'!$B$9:$B$105,0),MATCH(VLOOKUP($AW$11,MAPPING!$H$3:$J$131,3,0),'CFBG New Line Form'!$G$7:$EQ$7,0)),"")=0,"",IFERROR(INDEX('CFBG New Line Form'!$G$9:$EQ$105,MATCH(B51,'CFBG New Line Form'!$B$9:$B$105,0),MATCH(VLOOKUP($AW$11,MAPPING!$H$3:$J$131,3,0),'CFBG New Line Form'!$G$7:$EQ$7,0)),""))</f>
        <v/>
      </c>
      <c r="AX51" s="84" t="str">
        <f>IF(IFERROR(INDEX('CFBG New Line Form'!$G$9:$EQ$105,MATCH(B51,'CFBG New Line Form'!$B$9:$B$105,0),MATCH(VLOOKUP($AX$11,MAPPING!$H$3:$J$131,3,0),'CFBG New Line Form'!$G$7:$EQ$7,0)),"")=0,"",IFERROR(INDEX('CFBG New Line Form'!$G$9:$EQ$105,MATCH(B51,'CFBG New Line Form'!$B$9:$B$105,0),MATCH(VLOOKUP($AX$11,MAPPING!$H$3:$J$131,3,0),'CFBG New Line Form'!$G$7:$EQ$7,0)),""))</f>
        <v/>
      </c>
      <c r="AY51" s="84" t="str">
        <f>IF(IFERROR(INDEX('CFBG New Line Form'!$G$9:$EQ$105,MATCH(B51,'CFBG New Line Form'!$B$9:$B$105,0),MATCH(VLOOKUP($AY$11,MAPPING!$H$3:$J$131,3,0),'CFBG New Line Form'!$G$7:$EQ$7,0)),"")=0,"",IFERROR(INDEX('CFBG New Line Form'!$G$9:$EQ$105,MATCH(B51,'CFBG New Line Form'!$B$9:$B$105,0),MATCH(VLOOKUP($AY$11,MAPPING!$H$3:$J$131,3,0),'CFBG New Line Form'!$G$7:$EQ$7,0)),""))</f>
        <v/>
      </c>
      <c r="AZ51" s="84" t="str">
        <f>IF(IFERROR(INDEX('CFBG New Line Form'!$G$9:$EQ$105,MATCH(B51,'CFBG New Line Form'!$B$9:$B$105,0),MATCH(VLOOKUP($AZ$11,MAPPING!$H$3:$J$131,3,0),'CFBG New Line Form'!$G$7:$EQ$7,0)),"")=0,"",IFERROR(INDEX('CFBG New Line Form'!$G$9:$EQ$105,MATCH(B51,'CFBG New Line Form'!$B$9:$B$105,0),MATCH(VLOOKUP($AZ$11,MAPPING!$H$3:$J$131,3,0),'CFBG New Line Form'!$G$7:$EQ$7,0)),""))</f>
        <v/>
      </c>
      <c r="BA51" s="84" t="str">
        <f>IF(IFERROR(INDEX('CFBG New Line Form'!$G$9:$EQ$105,MATCH(B51,'CFBG New Line Form'!$B$9:$B$105,0),MATCH(VLOOKUP($BA$11,MAPPING!$H$3:$J$131,3,0),'CFBG New Line Form'!$G$7:$EQ$7,0)),"")=0,"",IFERROR(INDEX('CFBG New Line Form'!$G$9:$EQ$105,MATCH(B51,'CFBG New Line Form'!$B$9:$B$105,0),MATCH(VLOOKUP($BA$11,MAPPING!$H$3:$J$131,3,0),'CFBG New Line Form'!$G$7:$EQ$7,0)),""))</f>
        <v/>
      </c>
      <c r="BB51" s="84" t="str">
        <f>IF(IFERROR(INDEX('CFBG New Line Form'!$G$9:$EQ$105,MATCH(B51,'CFBG New Line Form'!$B$9:$B$105,0),MATCH(VLOOKUP($BB$11,MAPPING!$H$3:$J$131,3,0),'CFBG New Line Form'!$G$7:$EQ$7,0)),"")=0,"",IFERROR(INDEX('CFBG New Line Form'!$G$9:$EQ$105,MATCH(B51,'CFBG New Line Form'!$B$9:$B$105,0),MATCH(VLOOKUP($BB$11,MAPPING!$H$3:$J$131,3,0),'CFBG New Line Form'!$G$7:$EQ$7,0)),""))</f>
        <v/>
      </c>
      <c r="BC51" s="84" t="str">
        <f>IF(IFERROR(INDEX('CFBG New Line Form'!$G$9:$EQ$105,MATCH(B51,'CFBG New Line Form'!$B$9:$B$105,0),MATCH(VLOOKUP($BC$11,MAPPING!$H$3:$J$131,3,0),'CFBG New Line Form'!$G$7:$EQ$7,0)),"")=0,"",IFERROR(INDEX('CFBG New Line Form'!$G$9:$EQ$105,MATCH(B51,'CFBG New Line Form'!$B$9:$B$105,0),MATCH(VLOOKUP($BC$11,MAPPING!$H$3:$J$131,3,0),'CFBG New Line Form'!$G$7:$EQ$7,0)),""))</f>
        <v/>
      </c>
      <c r="BD51" s="84" t="str">
        <f>IF(IFERROR(INDEX('CFBG New Line Form'!$G$9:$EQ$105,MATCH(B51,'CFBG New Line Form'!$B$9:$B$105,0),MATCH(VLOOKUP($BD$11,MAPPING!$H$3:$J$131,3,0),'CFBG New Line Form'!$G$7:$EQ$7,0)),"")=0,"",IFERROR(INDEX('CFBG New Line Form'!$G$9:$EQ$105,MATCH(B51,'CFBG New Line Form'!$B$9:$B$105,0),MATCH(VLOOKUP($BD$11,MAPPING!$H$3:$J$131,3,0),'CFBG New Line Form'!$G$7:$EQ$7,0)),""))</f>
        <v/>
      </c>
      <c r="BE51" s="84" t="str">
        <f>IF(IFERROR(INDEX('CFBG New Line Form'!$G$9:$EQ$105,MATCH(B51,'CFBG New Line Form'!$B$9:$B$105,0),MATCH(VLOOKUP($BE$11,MAPPING!$H$3:$J$131,3,0),'CFBG New Line Form'!$G$7:$EQ$7,0)),"")=0,"",IFERROR(INDEX('CFBG New Line Form'!$G$9:$EQ$105,MATCH(B51,'CFBG New Line Form'!$B$9:$B$105,0),MATCH(VLOOKUP($BE$11,MAPPING!$H$3:$J$131,3,0),'CFBG New Line Form'!$G$7:$EQ$7,0)),""))</f>
        <v/>
      </c>
      <c r="BF51" s="84" t="str">
        <f>IF(IFERROR(INDEX('CFBG New Line Form'!$G$9:$EQ$105,MATCH(B51,'CFBG New Line Form'!$B$9:$B$105,0),MATCH(VLOOKUP($BE$11,MAPPING!$H$3:$J$131,3,0),'CFBG New Line Form'!$G$7:$EQ$7,0)),"")=0,"",IFERROR(INDEX('CFBG New Line Form'!$G$9:$EQ$105,MATCH(B51,'CFBG New Line Form'!$B$9:$B$105,0),MATCH(VLOOKUP($BE$11,MAPPING!$H$3:$J$131,3,0),'CFBG New Line Form'!$G$7:$EQ$7,0)),""))</f>
        <v/>
      </c>
      <c r="BG51" s="84" t="str">
        <f>IF(IFERROR(INDEX('CFBG New Line Form'!$G$9:$EQ$105,MATCH(B51,'CFBG New Line Form'!$B$9:$B$105,0),MATCH(VLOOKUP($BG$11,MAPPING!$H$3:$J$131,3,0),'CFBG New Line Form'!$G$7:$EQ$7,0)),"")=0,"",IFERROR(INDEX('CFBG New Line Form'!$G$9:$EQ$105,MATCH(B51,'CFBG New Line Form'!$B$9:$B$105,0),MATCH(VLOOKUP($BG$11,MAPPING!$H$3:$J$131,3,0),'CFBG New Line Form'!$G$7:$EQ$7,0)),""))</f>
        <v/>
      </c>
      <c r="BH51" s="84" t="str">
        <f>IF(IFERROR(INDEX('CFBG New Line Form'!$G$9:$EQ$105,MATCH(B51,'CFBG New Line Form'!$B$9:$B$105,0),MATCH(VLOOKUP($BH$11,MAPPING!$H$3:$J$131,3,0),'CFBG New Line Form'!$G$7:$EQ$7,0)),"")=0,"",IFERROR(INDEX('CFBG New Line Form'!$G$9:$EQ$105,MATCH(B51,'CFBG New Line Form'!$B$9:$B$105,0),MATCH(VLOOKUP($BH$11,MAPPING!$H$3:$J$131,3,0),'CFBG New Line Form'!$G$7:$EQ$7,0)),""))</f>
        <v/>
      </c>
      <c r="BI51" s="84" t="str">
        <f>IF(IFERROR(INDEX('CFBG New Line Form'!$G$9:$EQ$105,MATCH(B51,'CFBG New Line Form'!$B$9:$B$105,0),MATCH(VLOOKUP($BI$11,MAPPING!$H$3:$J$131,3,0),'CFBG New Line Form'!$G$7:$EQ$7,0)),"")=0,"",IFERROR(INDEX('CFBG New Line Form'!$G$9:$EQ$105,MATCH(B51,'CFBG New Line Form'!$B$9:$B$105,0),MATCH(VLOOKUP($BI$11,MAPPING!$H$3:$J$131,3,0),'CFBG New Line Form'!$G$7:$EQ$7,0)),""))</f>
        <v/>
      </c>
      <c r="BJ51" s="84" t="str">
        <f>IF(IFERROR(INDEX('CFBG New Line Form'!$G$9:$EQ$105,MATCH(B51,'CFBG New Line Form'!$B$9:$B$105,0),MATCH(VLOOKUP($BJ$11,MAPPING!$H$3:$J$131,3,0),'CFBG New Line Form'!$G$7:$EQ$7,0)),"")=0,"",IFERROR(INDEX('CFBG New Line Form'!$G$9:$EQ$105,MATCH(B51,'CFBG New Line Form'!$B$9:$B$105,0),MATCH(VLOOKUP($BJ$11,MAPPING!$H$3:$J$131,3,0),'CFBG New Line Form'!$G$7:$EQ$7,0)),""))</f>
        <v/>
      </c>
      <c r="BK51" s="84" t="str">
        <f>IF(IFERROR(INDEX('CFBG New Line Form'!$G$9:$EQ$105,MATCH(B51,'CFBG New Line Form'!$B$9:$B$105,0),MATCH(VLOOKUP($BK$11,MAPPING!$H$3:$J$131,3,0),'CFBG New Line Form'!$G$7:$EQ$7,0)),"")=0,"",IFERROR(INDEX('CFBG New Line Form'!$G$9:$EQ$105,MATCH(B51,'CFBG New Line Form'!$B$9:$B$105,0),MATCH(VLOOKUP($BK$11,MAPPING!$H$3:$J$131,3,0),'CFBG New Line Form'!$G$7:$EQ$7,0)),""))</f>
        <v/>
      </c>
      <c r="BL51" s="84" t="str">
        <f>IF(IFERROR(INDEX('CFBG New Line Form'!$G$9:$EQ$105,MATCH(B51,'CFBG New Line Form'!$B$9:$B$105,0),MATCH(VLOOKUP($BL$11,MAPPING!$H$3:$J$131,3,0),'CFBG New Line Form'!$G$7:$EQ$7,0)),"")=0,"",IFERROR(INDEX('CFBG New Line Form'!$G$9:$EQ$105,MATCH(B51,'CFBG New Line Form'!$B$9:$B$105,0),MATCH(VLOOKUP($BL$11,MAPPING!$H$3:$J$131,3,0),'CFBG New Line Form'!$G$7:$EQ$7,0)),""))</f>
        <v/>
      </c>
      <c r="BM51" s="84" t="str">
        <f>IF(IFERROR(INDEX('CFBG New Line Form'!$G$9:$EQ$105,MATCH(B51,'CFBG New Line Form'!$B$9:$B$105,0),MATCH(VLOOKUP($BM$11,MAPPING!$H$3:$J$131,3,0),'CFBG New Line Form'!$G$7:$EQ$7,0)),"")=0,"",IFERROR(INDEX('CFBG New Line Form'!$G$9:$EQ$105,MATCH(B51,'CFBG New Line Form'!$B$9:$B$105,0),MATCH(VLOOKUP($BM$11,MAPPING!$H$3:$J$131,3,0),'CFBG New Line Form'!$G$7:$EQ$7,0)),""))</f>
        <v/>
      </c>
      <c r="BN51" s="84" t="str">
        <f>IF(IFERROR(INDEX('CFBG New Line Form'!$G$9:$EQ$105,MATCH(B51,'CFBG New Line Form'!$B$9:$B$105,0),MATCH(VLOOKUP($BN$11,MAPPING!$H$3:$J$131,3,0),'CFBG New Line Form'!$G$7:$EQ$7,0)),"")=0,"",IFERROR(INDEX('CFBG New Line Form'!$G$9:$EQ$105,MATCH(B51,'CFBG New Line Form'!$B$9:$B$105,0),MATCH(VLOOKUP($BN$11,MAPPING!$H$3:$J$131,3,0),'CFBG New Line Form'!$G$7:$EQ$7,0)),""))</f>
        <v/>
      </c>
      <c r="BO51" s="84" t="str">
        <f>IF(IFERROR(INDEX('CFBG New Line Form'!$G$9:$EQ$105,MATCH(B51,'CFBG New Line Form'!$B$9:$B$105,0),MATCH(VLOOKUP($BO$11,MAPPING!$H$3:$J$131,3,0),'CFBG New Line Form'!$G$7:$EQ$7,0)),"")=0,"",IFERROR(INDEX('CFBG New Line Form'!$G$9:$EQ$105,MATCH(B51,'CFBG New Line Form'!$B$9:$B$105,0),MATCH(VLOOKUP($BO$11,MAPPING!$H$3:$J$131,3,0),'CFBG New Line Form'!$G$7:$EQ$7,0)),""))</f>
        <v/>
      </c>
      <c r="BP51" s="84" t="str">
        <f>IF(IFERROR(INDEX('CFBG New Line Form'!$G$9:$EQ$105,MATCH(B51,'CFBG New Line Form'!$B$9:$B$105,0),MATCH(VLOOKUP($BP$11,MAPPING!$H$3:$J$131,3,0),'CFBG New Line Form'!$G$7:$EQ$7,0)),"")=0,"",IFERROR(INDEX('CFBG New Line Form'!$G$9:$EQ$105,MATCH(B51,'CFBG New Line Form'!$B$9:$B$105,0),MATCH(VLOOKUP($BP$11,MAPPING!$H$3:$J$131,3,0),'CFBG New Line Form'!$G$7:$EQ$7,0)),""))</f>
        <v/>
      </c>
      <c r="BQ51" s="84" t="str">
        <f>IF(IFERROR(INDEX('CFBG New Line Form'!$G$9:$EQ$105,MATCH(B51,'CFBG New Line Form'!$B$9:$B$105,0),MATCH(VLOOKUP($BQ$11,MAPPING!$H$3:$J$131,3,0),'CFBG New Line Form'!$G$7:$EQ$7,0)),"")=0,"",IFERROR(INDEX('CFBG New Line Form'!$G$9:$EQ$105,MATCH(B51,'CFBG New Line Form'!$B$9:$B$105,0),MATCH(VLOOKUP($BQ$11,MAPPING!$H$3:$J$131,3,0),'CFBG New Line Form'!$G$7:$EQ$7,0)),""))</f>
        <v/>
      </c>
      <c r="BR51" s="84" t="str">
        <f>IF(IFERROR(INDEX('CFBG New Line Form'!$G$9:$EQ$105,MATCH(B51,'CFBG New Line Form'!$B$9:$B$105,0),MATCH(VLOOKUP($BR$11,MAPPING!$H$3:$J$131,3,0),'CFBG New Line Form'!$G$7:$EQ$7,0)),"")=0,"",IFERROR(INDEX('CFBG New Line Form'!$G$9:$EQ$105,MATCH(B51,'CFBG New Line Form'!$B$9:$B$105,0),MATCH(VLOOKUP($BR$11,MAPPING!$H$3:$J$131,3,0),'CFBG New Line Form'!$G$7:$EQ$7,0)),""))</f>
        <v/>
      </c>
      <c r="BS51" s="84" t="str">
        <f>IF(IFERROR(INDEX('CFBG New Line Form'!$G$9:$EQ$105,MATCH(B51,'CFBG New Line Form'!$B$9:$B$105,0),MATCH(VLOOKUP($BS$11,MAPPING!$H$3:$J$131,3,0),'CFBG New Line Form'!$G$7:$EQ$7,0)),"")=0,"",IFERROR(INDEX('CFBG New Line Form'!$G$9:$EQ$105,MATCH(B51,'CFBG New Line Form'!$B$9:$B$105,0),MATCH(VLOOKUP($BS$11,MAPPING!$H$3:$J$131,3,0),'CFBG New Line Form'!$G$7:$EQ$7,0)),""))</f>
        <v/>
      </c>
      <c r="BT51" s="84" t="str">
        <f>IF(IFERROR(INDEX('CFBG New Line Form'!$G$9:$EQ$105,MATCH(B51,'CFBG New Line Form'!$B$9:$B$105,0),MATCH(VLOOKUP($BT$11,MAPPING!$H$3:$J$131,3,0),'CFBG New Line Form'!$G$7:$EQ$7,0)),"")=0,"",IFERROR(INDEX('CFBG New Line Form'!$G$9:$EQ$105,MATCH(B51,'CFBG New Line Form'!$B$9:$B$105,0),MATCH(VLOOKUP($BT$11,MAPPING!$H$3:$J$131,3,0),'CFBG New Line Form'!$G$7:$EQ$7,0)),""))</f>
        <v/>
      </c>
      <c r="BU51" s="84" t="str">
        <f>IF(IFERROR(INDEX('CFBG New Line Form'!$G$9:$EQ$105,MATCH(B51,'CFBG New Line Form'!$B$9:$B$105,0),MATCH(VLOOKUP($BU$11,MAPPING!$H$3:$J$131,3,0),'CFBG New Line Form'!$G$7:$EQ$7,0)),"")=0,"",IFERROR(INDEX('CFBG New Line Form'!$G$9:$EQ$105,MATCH(B51,'CFBG New Line Form'!$B$9:$B$105,0),MATCH(VLOOKUP($BU$11,MAPPING!$H$3:$J$131,3,0),'CFBG New Line Form'!$G$7:$EQ$7,0)),""))</f>
        <v/>
      </c>
      <c r="BV51" s="84" t="str">
        <f>IF(IFERROR(INDEX('CFBG New Line Form'!$G$9:$EQ$105,MATCH(B51,'CFBG New Line Form'!$B$9:$B$105,0),MATCH(VLOOKUP($BV$11,MAPPING!$H$3:$J$131,3,0),'CFBG New Line Form'!$G$7:$EQ$7,0)),"")=0,"",IFERROR(INDEX('CFBG New Line Form'!$G$9:$EQ$105,MATCH(B51,'CFBG New Line Form'!$B$9:$B$105,0),MATCH(VLOOKUP($BV$11,MAPPING!$H$3:$J$131,3,0),'CFBG New Line Form'!$G$7:$EQ$7,0)),""))</f>
        <v/>
      </c>
      <c r="BW51" s="84" t="str">
        <f>IF(IFERROR(INDEX('CFBG New Line Form'!$G$9:$EQ$105,MATCH(B51,'CFBG New Line Form'!$B$9:$B$105,0),MATCH(VLOOKUP($BW$11,MAPPING!$H$3:$J$131,3,0),'CFBG New Line Form'!$G$7:$EQ$7,0)),"")=0,"",IFERROR(INDEX('CFBG New Line Form'!$G$9:$EQ$105,MATCH(B51,'CFBG New Line Form'!$B$9:$B$105,0),MATCH(VLOOKUP($BW$11,MAPPING!$H$3:$J$131,3,0),'CFBG New Line Form'!$G$7:$EQ$7,0)),""))</f>
        <v/>
      </c>
      <c r="BX51" s="84" t="str">
        <f>IF(IFERROR(INDEX('CFBG New Line Form'!$G$9:$EQ$105,MATCH(B51,'CFBG New Line Form'!$B$9:$B$105,0),MATCH(VLOOKUP($BX$11,MAPPING!$H$3:$J$131,3,0),'CFBG New Line Form'!$G$7:$EQ$7,0)),"")=0,"",IFERROR(INDEX('CFBG New Line Form'!$G$9:$EQ$105,MATCH(B51,'CFBG New Line Form'!$B$9:$B$105,0),MATCH(VLOOKUP($BX$11,MAPPING!$H$3:$J$131,3,0),'CFBG New Line Form'!$G$7:$EQ$7,0)),""))</f>
        <v/>
      </c>
      <c r="BY51" s="84" t="str">
        <f>IF(IFERROR(INDEX('CFBG New Line Form'!$G$9:$EQ$105,MATCH(B51,'CFBG New Line Form'!$B$9:$B$105,0),MATCH(VLOOKUP($BY$11,MAPPING!$H$3:$J$131,3,0),'CFBG New Line Form'!$G$7:$EQ$7,0)),"")=0,"",IFERROR(INDEX('CFBG New Line Form'!$G$9:$EQ$105,MATCH(B51,'CFBG New Line Form'!$B$9:$B$105,0),MATCH(VLOOKUP($BY$11,MAPPING!$H$3:$J$131,3,0),'CFBG New Line Form'!$G$7:$EQ$7,0)),""))</f>
        <v/>
      </c>
      <c r="BZ51" s="84" t="str">
        <f>IF(IFERROR(INDEX('CFBG New Line Form'!$G$9:$EQ$105,MATCH(B51,'CFBG New Line Form'!$B$9:$B$105,0),MATCH(VLOOKUP($BZ$11,MAPPING!$H$3:$J$131,3,0),'CFBG New Line Form'!$G$7:$EQ$7,0)),"")=0,"",IFERROR(INDEX('CFBG New Line Form'!$G$9:$EQ$105,MATCH(B51,'CFBG New Line Form'!$B$9:$B$105,0),MATCH(VLOOKUP($BZ$11,MAPPING!$H$3:$J$131,3,0),'CFBG New Line Form'!$G$7:$EQ$7,0)),""))</f>
        <v/>
      </c>
      <c r="CA51" s="84" t="str">
        <f>IF(IFERROR(INDEX('CFBG New Line Form'!$G$9:$EQ$105,MATCH(B51,'CFBG New Line Form'!$B$9:$B$105,0),MATCH(VLOOKUP($CA$11,MAPPING!$H$3:$J$131,3,0),'CFBG New Line Form'!$G$7:$EQ$7,0)),"")=0,"",IFERROR(INDEX('CFBG New Line Form'!$G$9:$EQ$105,MATCH(B51,'CFBG New Line Form'!$B$9:$B$105,0),MATCH(VLOOKUP($CA$11,MAPPING!$H$3:$J$131,3,0),'CFBG New Line Form'!$G$7:$EQ$7,0)),""))</f>
        <v/>
      </c>
      <c r="CB51" s="84" t="str">
        <f>IF(IFERROR(INDEX('CFBG New Line Form'!$G$9:$EQ$105,MATCH(B51,'CFBG New Line Form'!$B$9:$B$105,0),MATCH(VLOOKUP($CB$11,MAPPING!$H$3:$J$131,3,0),'CFBG New Line Form'!$G$7:$EQ$7,0)),"")=0,"",IFERROR(INDEX('CFBG New Line Form'!$G$9:$EQ$105,MATCH(B51,'CFBG New Line Form'!$B$9:$B$105,0),MATCH(VLOOKUP($CB$11,MAPPING!$H$3:$J$131,3,0),'CFBG New Line Form'!$G$7:$EQ$7,0)),""))</f>
        <v/>
      </c>
      <c r="CC51" s="84" t="str">
        <f>IF(IFERROR(INDEX('CFBG New Line Form'!$G$9:$EQ$105,MATCH(B51,'CFBG New Line Form'!$B$9:$B$105,0),MATCH(VLOOKUP($CC$11,MAPPING!$H$3:$J$131,3,0),'CFBG New Line Form'!$G$7:$EQ$7,0)),"")=0,"",IFERROR(INDEX('CFBG New Line Form'!$G$9:$EQ$105,MATCH(B51,'CFBG New Line Form'!$B$9:$B$105,0),MATCH(VLOOKUP($CC$11,MAPPING!$H$3:$J$131,3,0),'CFBG New Line Form'!$G$7:$EQ$7,0)),""))</f>
        <v/>
      </c>
      <c r="CD51" s="84" t="str">
        <f>IF(IFERROR(INDEX('CFBG New Line Form'!$G$9:$EQ$105,MATCH(B51,'CFBG New Line Form'!$B$9:$B$105,0),MATCH(VLOOKUP($CD$11,MAPPING!$H$3:$J$131,3,0),'CFBG New Line Form'!$G$7:$EQ$7,0)),"")=0,"",IFERROR(INDEX('CFBG New Line Form'!$G$9:$EQ$105,MATCH(B51,'CFBG New Line Form'!$B$9:$B$105,0),MATCH(VLOOKUP($CD$11,MAPPING!$H$3:$J$131,3,0),'CFBG New Line Form'!$G$7:$EQ$7,0)),""))</f>
        <v/>
      </c>
      <c r="CE51" s="84" t="str">
        <f>IF(IFERROR(INDEX('CFBG New Line Form'!$G$9:$EQ$105,MATCH(B51,'CFBG New Line Form'!$B$9:$B$105,0),MATCH(VLOOKUP($CE$11,MAPPING!$H$3:$J$131,3,0),'CFBG New Line Form'!$G$7:$EQ$7,0)),"")=0,"",IFERROR(INDEX('CFBG New Line Form'!$G$9:$EQ$105,MATCH(B51,'CFBG New Line Form'!$B$9:$B$105,0),MATCH(VLOOKUP($CE$11,MAPPING!$H$3:$J$131,3,0),'CFBG New Line Form'!$G$7:$EQ$7,0)),""))</f>
        <v/>
      </c>
      <c r="CF51" s="84" t="str">
        <f>IF(IFERROR(INDEX('CFBG New Line Form'!$G$9:$EQ$105,MATCH(B51,'CFBG New Line Form'!$B$9:$B$105,0),MATCH(VLOOKUP($CF$11,MAPPING!$H$3:$J$131,3,0),'CFBG New Line Form'!$G$7:$EQ$7,0)),"")=0,"",IFERROR(INDEX('CFBG New Line Form'!$G$9:$EQ$105,MATCH(B51,'CFBG New Line Form'!$B$9:$B$105,0),MATCH(VLOOKUP($CF$11,MAPPING!$H$3:$J$131,3,0),'CFBG New Line Form'!$G$7:$EQ$7,0)),""))</f>
        <v/>
      </c>
      <c r="CG51" s="84" t="str">
        <f>IF(IFERROR(INDEX('CFBG New Line Form'!$G$9:$EQ$105,MATCH(B51,'CFBG New Line Form'!$B$9:$B$105,0),MATCH(VLOOKUP($CG$11,MAPPING!$H$3:$J$131,3,0),'CFBG New Line Form'!$G$7:$EQ$7,0)),"")=0,"",IFERROR(INDEX('CFBG New Line Form'!$G$9:$EQ$105,MATCH(B51,'CFBG New Line Form'!$B$9:$B$105,0),MATCH(VLOOKUP($CG$11,MAPPING!$H$3:$J$131,3,0),'CFBG New Line Form'!$G$7:$EQ$7,0)),""))</f>
        <v/>
      </c>
      <c r="CH51" s="84" t="str">
        <f>IF(IFERROR(INDEX('CFBG New Line Form'!$G$9:$EQ$105,MATCH(B51,'CFBG New Line Form'!$B$9:$B$105,0),MATCH(VLOOKUP($CH$11,MAPPING!$H$3:$J$131,3,0),'CFBG New Line Form'!$G$7:$EQ$7,0)),"")=0,"",IFERROR(INDEX('CFBG New Line Form'!$G$9:$EQ$105,MATCH(B51,'CFBG New Line Form'!$B$9:$B$105,0),MATCH(VLOOKUP($CH$11,MAPPING!$H$3:$J$131,3,0),'CFBG New Line Form'!$G$7:$EQ$7,0)),""))</f>
        <v/>
      </c>
      <c r="CI51" s="84" t="str">
        <f>IF(IFERROR(INDEX('CFBG New Line Form'!$G$9:$EQ$105,MATCH(B51,'CFBG New Line Form'!$B$9:$B$105,0),MATCH(VLOOKUP($CI$11,MAPPING!$H$3:$J$131,3,0),'CFBG New Line Form'!$G$7:$EQ$7,0)),"")=0,"",IFERROR(INDEX('CFBG New Line Form'!$G$9:$EQ$105,MATCH(B51,'CFBG New Line Form'!$B$9:$B$105,0),MATCH(VLOOKUP($CI$11,MAPPING!$H$3:$J$131,3,0),'CFBG New Line Form'!$G$7:$EQ$7,0)),""))</f>
        <v/>
      </c>
      <c r="CJ51" s="84" t="str">
        <f>IF(IFERROR(INDEX('CFBG New Line Form'!$G$9:$EQ$105,MATCH(B51,'CFBG New Line Form'!$B$9:$B$105,0),MATCH(VLOOKUP($CJ$11,MAPPING!$H$3:$J$131,3,0),'CFBG New Line Form'!$G$7:$EQ$7,0)),"")=0,"",IFERROR(INDEX('CFBG New Line Form'!$G$9:$EQ$105,MATCH(B51,'CFBG New Line Form'!$B$9:$B$105,0),MATCH(VLOOKUP($CJ$11,MAPPING!$H$3:$J$131,3,0),'CFBG New Line Form'!$G$7:$EQ$7,0)),""))</f>
        <v/>
      </c>
      <c r="CK51" s="84" t="str">
        <f>IF(IFERROR(INDEX('CFBG New Line Form'!$G$9:$EQ$105,MATCH(B51,'CFBG New Line Form'!$B$9:$B$105,0),MATCH(VLOOKUP($CK$11,MAPPING!$H$3:$J$131,3,0),'CFBG New Line Form'!$G$7:$EQ$7,0)),"")=0,"",IFERROR(INDEX('CFBG New Line Form'!$G$9:$EQ$105,MATCH(B51,'CFBG New Line Form'!$B$9:$B$105,0),MATCH(VLOOKUP($CK$11,MAPPING!$H$3:$J$131,3,0),'CFBG New Line Form'!$G$7:$EQ$7,0)),""))</f>
        <v/>
      </c>
      <c r="CL51" s="84" t="str">
        <f>IF(IFERROR(INDEX('CFBG New Line Form'!$G$9:$EQ$105,MATCH(B51,'CFBG New Line Form'!$B$9:$B$105,0),MATCH(VLOOKUP($CL$11,MAPPING!$H$3:$J$131,3,0),'CFBG New Line Form'!$G$7:$EQ$7,0)),"")=0,"",IFERROR(INDEX('CFBG New Line Form'!$G$9:$EQ$105,MATCH(B51,'CFBG New Line Form'!$B$9:$B$105,0),MATCH(VLOOKUP($CL$11,MAPPING!$H$3:$J$131,3,0),'CFBG New Line Form'!$G$7:$EQ$7,0)),""))</f>
        <v/>
      </c>
      <c r="CM51" s="84" t="str">
        <f>IF(IFERROR(INDEX('CFBG New Line Form'!$G$9:$EQ$105,MATCH(B51,'CFBG New Line Form'!$B$9:$B$105,0),MATCH(VLOOKUP($CM$11,MAPPING!$H$3:$J$131,3,0),'CFBG New Line Form'!$G$7:$EQ$7,0)),"")=0,"",IFERROR(INDEX('CFBG New Line Form'!$G$9:$EQ$105,MATCH(B51,'CFBG New Line Form'!$B$9:$B$105,0),MATCH(VLOOKUP($CM$11,MAPPING!$H$3:$J$131,3,0),'CFBG New Line Form'!$G$7:$EQ$7,0)),""))</f>
        <v/>
      </c>
      <c r="CN51" s="84" t="str">
        <f>IF(IFERROR(INDEX('CFBG New Line Form'!$G$9:$EQ$105,MATCH(B51,'CFBG New Line Form'!$B$9:$B$105,0),MATCH(VLOOKUP($CN$11,MAPPING!$H$3:$J$131,3,0),'CFBG New Line Form'!$G$7:$EQ$7,0)),"")=0,"",IFERROR(INDEX('CFBG New Line Form'!$G$9:$EQ$105,MATCH(B51,'CFBG New Line Form'!$B$9:$B$105,0),MATCH(VLOOKUP($CN$11,MAPPING!$H$3:$J$131,3,0),'CFBG New Line Form'!$G$7:$EQ$7,0)),""))</f>
        <v/>
      </c>
      <c r="CO51" s="84" t="str">
        <f>IF(IFERROR(INDEX('CFBG New Line Form'!$G$9:$EQ$105,MATCH(B51,'CFBG New Line Form'!$B$9:$B$105,0),MATCH(VLOOKUP($CO$11,MAPPING!$H$3:$J$131,3,0),'CFBG New Line Form'!$G$7:$EQ$7,0)),"")=0,"",IFERROR(INDEX('CFBG New Line Form'!$G$9:$EQ$105,MATCH(B51,'CFBG New Line Form'!$B$9:$B$105,0),MATCH(VLOOKUP($CO$11,MAPPING!$H$3:$J$131,3,0),'CFBG New Line Form'!$G$7:$EQ$7,0)),""))</f>
        <v/>
      </c>
      <c r="CP51" s="84" t="str">
        <f>IF(IFERROR(INDEX('CFBG New Line Form'!$G$9:$EQ$105,MATCH(B51,'CFBG New Line Form'!$B$9:$B$105,0),MATCH(VLOOKUP($CP$11,MAPPING!$H$3:$J$131,3,0),'CFBG New Line Form'!$G$7:$EQ$7,0)),"")=0,"",IFERROR(INDEX('CFBG New Line Form'!$G$9:$EQ$105,MATCH(B51,'CFBG New Line Form'!$B$9:$B$105,0),MATCH(VLOOKUP($CP$11,MAPPING!$H$3:$J$131,3,0),'CFBG New Line Form'!$G$7:$EQ$7,0)),""))</f>
        <v/>
      </c>
      <c r="CQ51" s="84" t="str">
        <f>IF(IFERROR(INDEX('CFBG New Line Form'!$G$9:$EQ$105,MATCH(B51,'CFBG New Line Form'!$B$9:$B$105,0),MATCH(VLOOKUP($CQ$11,MAPPING!$H$3:$J$131,3,0),'CFBG New Line Form'!$G$7:$EQ$7,0)),"")=0,"",IFERROR(INDEX('CFBG New Line Form'!$G$9:$EQ$105,MATCH(B51,'CFBG New Line Form'!$B$9:$B$105,0),MATCH(VLOOKUP($CQ$11,MAPPING!$H$3:$J$131,3,0),'CFBG New Line Form'!$G$7:$EQ$7,0)),""))</f>
        <v/>
      </c>
      <c r="CR51" s="84"/>
      <c r="CS51" s="84"/>
      <c r="CT51" s="84"/>
    </row>
    <row r="52" spans="1:98" s="55" customFormat="1">
      <c r="A52" s="84" t="str">
        <f>IF(
IFERROR(INDEX('CFBG New Line Form'!$G$9:$EQ$105,MATCH(B52,'CFBG New Line Form'!$B$9:$B$105,0),MATCH(VLOOKUP($A$11,MAPPING!$H$3:$J$131,3,0),'CFBG New Line Form'!$G$7:$EQ$7,0)),"")=0,"", IFERROR(INDEX('CFBG New Line Form'!$G$9:$EQ$105,MATCH(B52,'CFBG New Line Form'!$B$9:$B$105,0),MATCH(VLOOKUP($A$11,MAPPING!$H$3:$J$131,3,0),'CFBG New Line Form'!$G$7:$EQ$7,0)),""))</f>
        <v/>
      </c>
      <c r="B52" s="84"/>
      <c r="C52" s="84" t="str">
        <f>IF(
IFERROR(INDEX('CFBG New Line Form'!$G$9:$EQ$105,MATCH(B52,'CFBG New Line Form'!$B$9:$B$105,0),MATCH(VLOOKUP($C$11,MAPPING!$H$3:$J$131,3,0),'CFBG New Line Form'!$G$7:$EQ$7,0)),"")=0,"", IFERROR(INDEX('CFBG New Line Form'!$G$9:$EQ$105,MATCH(B52,'CFBG New Line Form'!$B$9:$B$105,0),MATCH(VLOOKUP($C$11,MAPPING!$H$3:$J$131,3,0),'CFBG New Line Form'!$G$7:$EQ$7,0)),""))</f>
        <v/>
      </c>
      <c r="D52" s="84" t="str">
        <f>IF(
IFERROR(INDEX('CFBG New Line Form'!$G$9:$EQ$105,MATCH(B52,'CFBG New Line Form'!$B$9:$B$105,0),MATCH(VLOOKUP($D$11,MAPPING!$H$3:$J$131,3,0),'CFBG New Line Form'!$G$7:$EQ$7,0)),"")=0,"", IFERROR(INDEX('CFBG New Line Form'!$G$9:$EQ$105,MATCH(B52,'CFBG New Line Form'!$B$9:$B$105,0),MATCH(VLOOKUP($D$11,MAPPING!$H$3:$J$131,3,0),'CFBG New Line Form'!$G$7:$EQ$7,0)),""))</f>
        <v/>
      </c>
      <c r="E52" s="84" t="str">
        <f>IF(IFERROR(INDEX('CFBG New Line Form'!$G$9:$EQ$105,MATCH(B52,'CFBG New Line Form'!$B$9:$B$105,0),MATCH(VLOOKUP($E$11,MAPPING!$H$3:$J$131,3,0),'CFBG New Line Form'!$G$7:$EQ$7,0)),"")=0,"",IFERROR(INDEX('CFBG New Line Form'!$G$9:$EQ$105,MATCH(B52,'CFBG New Line Form'!$B$9:$B$105,0),MATCH(VLOOKUP($E$11,MAPPING!$H$3:$J$131,3,0),'CFBG New Line Form'!$G$7:$EQ$7,0)),""))</f>
        <v/>
      </c>
      <c r="F52" s="84" t="str">
        <f>IF(IFERROR(INDEX('CFBG New Line Form'!$G$9:$EQ$105,MATCH(B52,'CFBG New Line Form'!$B$9:$B$105,0),MATCH(VLOOKUP($F$11,MAPPING!$H$3:$J$131,3,0),'CFBG New Line Form'!$G$7:$EQ$7,0)),"")=0,"",IFERROR(INDEX('CFBG New Line Form'!$G$9:$EQ$105,MATCH(B52,'CFBG New Line Form'!$B$9:$B$105,0),MATCH(VLOOKUP($F$11,MAPPING!$H$3:$J$131,3,0),'CFBG New Line Form'!$G$7:$EQ$7,0)),""))</f>
        <v/>
      </c>
      <c r="G52" s="130" t="str">
        <f>IF(IFERROR(INDEX('CFBG New Line Form'!$G$9:$EQ$105,MATCH(B52,'CFBG New Line Form'!$B$9:$B$105,0),MATCH(VLOOKUP($G$11,MAPPING!$H$3:$J$131,3,0),'CFBG New Line Form'!$G$7:$EQ$7,0)),"")=0,"",IFERROR(INDEX('CFBG New Line Form'!$G$9:$EQ$105,MATCH(B52,'CFBG New Line Form'!$B$9:$B$105,0),MATCH(VLOOKUP($G$11,MAPPING!$H$3:$J$131,3,0),'CFBG New Line Form'!$G$7:$EQ$7,0)),""))</f>
        <v/>
      </c>
      <c r="H52" s="160" t="str">
        <f>IF(IFERROR(INDEX('CFBG New Line Form'!$G$9:$EQ$105,MATCH(B52,'CFBG New Line Form'!$B$9:$B$105,0),MATCH(VLOOKUP($H$11,MAPPING!$H$3:$J$131,3,0),'CFBG New Line Form'!$G$7:$EQ$7,0)),"")=0,"",IFERROR(INDEX('CFBG New Line Form'!$G$9:$EQ$105,MATCH(B52,'CFBG New Line Form'!$B$9:$B$105,0),MATCH(VLOOKUP($H$11,MAPPING!$H$3:$J$131,3,0),'CFBG New Line Form'!$G$7:$EQ$7,0)),""))</f>
        <v/>
      </c>
      <c r="I52" s="161" t="str">
        <f>IF(IFERROR(INDEX('CFBG New Line Form'!$G$9:$EQ$105,MATCH(B52,'CFBG New Line Form'!$B$9:$B$105,0),MATCH(VLOOKUP($I$11,MAPPING!$H$3:$J$131,3,0),'CFBG New Line Form'!$G$7:$EQ$7,0)),"")=0,"",IFERROR(INDEX('CFBG New Line Form'!$G$9:$EQ$105,MATCH(B52,'CFBG New Line Form'!$B$9:$B$105,0),MATCH(VLOOKUP($I$11,MAPPING!$H$3:$J$131,3,0),'CFBG New Line Form'!$G$7:$EQ$7,0)),""))</f>
        <v/>
      </c>
      <c r="J52" s="84" t="str">
        <f>IF(IFERROR(INDEX('CFBG New Line Form'!$G$9:$EQ$105,MATCH(B52,'CFBG New Line Form'!$B$9:$B$105,0),MATCH(VLOOKUP($J$11,MAPPING!$H$3:$J$131,3,0),'CFBG New Line Form'!$G$7:$EQ$7,0)),"")=0,"",IFERROR(INDEX('CFBG New Line Form'!$G$9:$EQ$105,MATCH(B52,'CFBG New Line Form'!$B$9:$B$105,0),MATCH(VLOOKUP($J$11,MAPPING!$H$3:$J$131,3,0),'CFBG New Line Form'!$G$7:$EQ$7,0)),""))</f>
        <v/>
      </c>
      <c r="K52" s="84" t="e">
        <v>#N/A</v>
      </c>
      <c r="L52" s="84" t="e">
        <v>#N/A</v>
      </c>
      <c r="M52" s="84" t="e">
        <v>#N/A</v>
      </c>
      <c r="N52" s="84" t="e">
        <v>#N/A</v>
      </c>
      <c r="O52" s="84" t="e">
        <v>#N/A</v>
      </c>
      <c r="P52" s="84" t="e">
        <v>#N/A</v>
      </c>
      <c r="Q52" s="84" t="e">
        <v>#N/A</v>
      </c>
      <c r="R52" s="162" t="str">
        <f>IF(IFERROR(INDEX('CFBG New Line Form'!$G$9:$EQ$105,MATCH(B52,'CFBG New Line Form'!$B$9:$B$105,0),MATCH(VLOOKUP($R$11,MAPPING!$H$3:$J$131,3,0),'CFBG New Line Form'!$G$7:$EQ$7,0)),"")=0,"",IFERROR(INDEX('CFBG New Line Form'!$G$9:$EQ$105,MATCH(B52,'CFBG New Line Form'!$B$9:$B$105,0),MATCH(VLOOKUP($R$11,MAPPING!$H$3:$J$131,3,0),'CFBG New Line Form'!$G$7:$EQ$7,0)),""))</f>
        <v/>
      </c>
      <c r="S52" s="84" t="str">
        <f>IF(IFERROR(INDEX('CFBG New Line Form'!$G$9:$EQ$105,MATCH(B52,'CFBG New Line Form'!$B$9:$B$105,0),MATCH(VLOOKUP($S$11,MAPPING!$H$3:$J$131,3,0),'CFBG New Line Form'!$G$7:$EQ$7,0)),"")=0,"",IFERROR(INDEX('CFBG New Line Form'!$G$9:$EQ$105,MATCH(B52,'CFBG New Line Form'!$B$9:$B$105,0),MATCH(VLOOKUP($S$11,MAPPING!$H$3:$J$131,3,0),'CFBG New Line Form'!$G$7:$EQ$7,0)),""))</f>
        <v/>
      </c>
      <c r="T52" s="84" t="e">
        <v>#N/A</v>
      </c>
      <c r="U52" s="84" t="e">
        <v>#N/A</v>
      </c>
      <c r="V52" s="84" t="e">
        <v>#N/A</v>
      </c>
      <c r="W52" s="84" t="e">
        <v>#N/A</v>
      </c>
      <c r="X52" s="84" t="e">
        <v>#N/A</v>
      </c>
      <c r="Y52" s="84" t="e">
        <v>#N/A</v>
      </c>
      <c r="Z52" s="84" t="e">
        <v>#N/A</v>
      </c>
      <c r="AA52" s="84" t="e">
        <v>#N/A</v>
      </c>
      <c r="AB52" s="84" t="e">
        <v>#N/A</v>
      </c>
      <c r="AC52" s="84" t="e">
        <v>#N/A</v>
      </c>
      <c r="AD52" s="84" t="e">
        <v>#N/A</v>
      </c>
      <c r="AE52" s="160" t="str">
        <f>IF(IFERROR(INDEX('CFBG New Line Form'!$G$9:$EQ$105,MATCH(B52,'CFBG New Line Form'!$B$9:$B$105,0),MATCH(VLOOKUP($AE$11,MAPPING!$H$3:$J$131,3,0),'CFBG New Line Form'!$G$7:$EQ$7,0)),"")=0,"",IFERROR(INDEX('CFBG New Line Form'!$G$9:$EQ$105,MATCH(B52,'CFBG New Line Form'!$B$9:$B$105,0),MATCH(VLOOKUP($AE$11,MAPPING!$H$3:$J$131,3,0),'CFBG New Line Form'!$G$7:$EQ$7,0)),""))</f>
        <v/>
      </c>
      <c r="AF52" s="84" t="e">
        <v>#N/A</v>
      </c>
      <c r="AG52" s="84" t="e">
        <v>#N/A</v>
      </c>
      <c r="AH52" s="84" t="str">
        <f>IF(IFERROR(INDEX('CFBG New Line Form'!$G$9:$EQ$105,MATCH(B52,'CFBG New Line Form'!$B$9:$B$105,0),MATCH(VLOOKUP($AH$11,MAPPING!$H$3:$J$131,3,0),'CFBG New Line Form'!$G$7:$EQ$7,0)),"")=0,"",IFERROR(INDEX('CFBG New Line Form'!$G$9:$EQ$105,MATCH(B52,'CFBG New Line Form'!$B$9:$B$105,0),MATCH(VLOOKUP($AH$11,MAPPING!$H$3:$J$131,3,0),'CFBG New Line Form'!$G$7:$EQ$7,0)),""))</f>
        <v/>
      </c>
      <c r="AI52" s="84" t="str">
        <f>IF(IFERROR(INDEX('CFBG New Line Form'!$G$9:$EQ$105,MATCH(B52,'CFBG New Line Form'!$B$9:$B$105,0),MATCH(VLOOKUP($AI$11,MAPPING!$H$3:$J$131,3,0),'CFBG New Line Form'!$G$7:$EQ$7,0)),"")=0,"",IFERROR(INDEX('CFBG New Line Form'!$G$9:$EQ$105,MATCH(B52,'CFBG New Line Form'!$B$9:$B$105,0),MATCH(VLOOKUP($AI$11,MAPPING!$H$3:$J$131,3,0),'CFBG New Line Form'!$G$7:$EQ$7,0)),""))</f>
        <v/>
      </c>
      <c r="AJ52" s="84" t="str">
        <f>IF(IFERROR(INDEX('CFBG New Line Form'!$G$9:$EQ$105,MATCH(B52,'CFBG New Line Form'!$B$9:$B$105,0),MATCH(VLOOKUP($AJ$11,MAPPING!$H$3:$J$131,3,0),'CFBG New Line Form'!$G$7:$EQ$7,0)),"")=0,"",IFERROR(INDEX('CFBG New Line Form'!$G$9:$EQ$105,MATCH(B52,'CFBG New Line Form'!$B$9:$B$105,0),MATCH(VLOOKUP($AJ$11,MAPPING!$H$3:$J$131,3,0),'CFBG New Line Form'!$G$7:$EQ$7,0)),""))</f>
        <v/>
      </c>
      <c r="AK52" s="84" t="str">
        <f>IF(IFERROR(INDEX('CFBG New Line Form'!$G$9:$EQ$105,MATCH(B52,'CFBG New Line Form'!$B$9:$B$105,0),MATCH(VLOOKUP($AK$11,MAPPING!$H$3:$J$131,3,0),'CFBG New Line Form'!$G$7:$EQ$7,0)),"")=0,"",IFERROR(INDEX('CFBG New Line Form'!$G$9:$EQ$105,MATCH(B52,'CFBG New Line Form'!$B$9:$B$105,0),MATCH(VLOOKUP($AK$11,MAPPING!$H$3:$J$131,3,0),'CFBG New Line Form'!$G$7:$EQ$7,0)),""))</f>
        <v/>
      </c>
      <c r="AL52" s="84" t="str">
        <f>IF(IFERROR(INDEX('CFBG New Line Form'!$G$9:$EQ$105,MATCH(B52,'CFBG New Line Form'!$B$9:$B$105,0),MATCH(VLOOKUP($AL$11,MAPPING!$H$3:$J$131,3,0),'CFBG New Line Form'!$G$7:$EQ$7,0)),"")=0,"",IFERROR(INDEX('CFBG New Line Form'!$G$9:$EQ$105,MATCH(B52,'CFBG New Line Form'!$B$9:$B$105,0),MATCH(VLOOKUP($AL$11,MAPPING!$H$3:$J$131,3,0),'CFBG New Line Form'!$G$7:$EQ$7,0)),""))</f>
        <v/>
      </c>
      <c r="AM52" s="84" t="str">
        <f>IF(IFERROR(INDEX('CFBG New Line Form'!$G$9:$EQ$105,MATCH(B52,'CFBG New Line Form'!$B$9:$B$105,0),MATCH(VLOOKUP($AM$11,MAPPING!$H$3:$J$131,3,0),'CFBG New Line Form'!$G$7:$EQ$7,0)),"")=0,"",IFERROR(INDEX('CFBG New Line Form'!$G$9:$EQ$105,MATCH(B52,'CFBG New Line Form'!$B$9:$B$105,0),MATCH(VLOOKUP($AM$11,MAPPING!$H$3:$J$131,3,0),'CFBG New Line Form'!$G$7:$EQ$7,0)),""))</f>
        <v/>
      </c>
      <c r="AN52" s="84" t="str">
        <f>IF(IFERROR(INDEX('CFBG New Line Form'!$G$9:$EQ$105,MATCH(B52,'CFBG New Line Form'!$B$9:$B$105,0),MATCH(VLOOKUP($AN$11,MAPPING!$H$3:$J$131,3,0),'CFBG New Line Form'!$G$7:$EQ$7,0)),"")=0,"",IFERROR(INDEX('CFBG New Line Form'!$G$9:$EQ$105,MATCH(B52,'CFBG New Line Form'!$B$9:$B$105,0),MATCH(VLOOKUP($AN$11,MAPPING!$H$3:$J$131,3,0),'CFBG New Line Form'!$G$7:$EQ$7,0)),""))</f>
        <v/>
      </c>
      <c r="AO52" s="84" t="str">
        <f>IF(IFERROR(INDEX('CFBG New Line Form'!$G$9:$EQ$105,MATCH(B52,'CFBG New Line Form'!$B$9:$B$105,0),MATCH(VLOOKUP($AO$11,MAPPING!$H$3:$J$131,3,0),'CFBG New Line Form'!$G$7:$EQ$7,0)),"")=0,"",IFERROR(INDEX('CFBG New Line Form'!$G$9:$EQ$105,MATCH(B52,'CFBG New Line Form'!$B$9:$B$105,0),MATCH(VLOOKUP($AO$11,MAPPING!$H$3:$J$131,3,0),'CFBG New Line Form'!$G$7:$EQ$7,0)),""))</f>
        <v/>
      </c>
      <c r="AP52" s="84" t="str">
        <f>IF(IFERROR(INDEX('CFBG New Line Form'!$G$9:$EQ$105,MATCH(B52,'CFBG New Line Form'!$B$9:$B$105,0),MATCH(VLOOKUP($AP$11,MAPPING!$H$3:$J$131,3,0),'CFBG New Line Form'!$G$7:$EQ$7,0)),"")=0,"",IFERROR(INDEX('CFBG New Line Form'!$G$9:$EQ$105,MATCH(B52,'CFBG New Line Form'!$B$9:$B$105,0),MATCH(VLOOKUP($AP$11,MAPPING!$H$3:$J$131,3,0),'CFBG New Line Form'!$G$7:$EQ$7,0)),""))</f>
        <v/>
      </c>
      <c r="AQ52" s="84" t="str">
        <f>IF(IFERROR(INDEX('CFBG New Line Form'!$G$9:$EQ$105,MATCH(B52,'CFBG New Line Form'!$B$9:$B$105,0),MATCH(VLOOKUP($AQ$11,MAPPING!$H$3:$J$131,3,0),'CFBG New Line Form'!$G$7:$EQ$7,0)),"")=0,"",IFERROR(INDEX('CFBG New Line Form'!$G$9:$EQ$105,MATCH(B52,'CFBG New Line Form'!$B$9:$B$105,0),MATCH(VLOOKUP($AQ$11,MAPPING!$H$3:$J$131,3,0),'CFBG New Line Form'!$G$7:$EQ$7,0)),""))</f>
        <v/>
      </c>
      <c r="AR52" s="84" t="str">
        <f>IF(IFERROR(INDEX('CFBG New Line Form'!$G$9:$EQ$105,MATCH(B52,'CFBG New Line Form'!$B$9:$B$105,0),MATCH(VLOOKUP($AR$11,MAPPING!$H$3:$J$131,3,0),'CFBG New Line Form'!$G$7:$EQ$7,0)),"")=0,"",IFERROR(INDEX('CFBG New Line Form'!$G$9:$EQ$105,MATCH(B52,'CFBG New Line Form'!$B$9:$B$105,0),MATCH(VLOOKUP($AR$11,MAPPING!$H$3:$J$131,3,0),'CFBG New Line Form'!$G$7:$EQ$7,0)),""))</f>
        <v/>
      </c>
      <c r="AS52" s="84" t="str">
        <f>IF(IFERROR(INDEX('CFBG New Line Form'!$G$9:$EQ$105,MATCH(B52,'CFBG New Line Form'!$B$9:$B$105,0),MATCH(VLOOKUP($AS$11,MAPPING!$H$3:$J$131,3,0),'CFBG New Line Form'!$G$7:$EQ$7,0)),"")=0,"",IFERROR(INDEX('CFBG New Line Form'!$G$9:$EQ$105,MATCH(B52,'CFBG New Line Form'!$B$9:$B$105,0),MATCH(VLOOKUP($AS$11,MAPPING!$H$3:$J$131,3,0),'CFBG New Line Form'!$G$7:$EQ$7,0)),""))</f>
        <v/>
      </c>
      <c r="AT52" s="84" t="str">
        <f>IF(IFERROR(INDEX('CFBG New Line Form'!$G$9:$EQ$105,MATCH(B52,'CFBG New Line Form'!$B$9:$B$105,0),MATCH(VLOOKUP($AT$11,MAPPING!$H$3:$J$131,3,0),'CFBG New Line Form'!$G$7:$EQ$7,0)),"")=0,"",IFERROR(INDEX('CFBG New Line Form'!$G$9:$EQ$105,MATCH(B52,'CFBG New Line Form'!$B$9:$B$105,0),MATCH(VLOOKUP($AT$11,MAPPING!$H$3:$J$131,3,0),'CFBG New Line Form'!$G$7:$EQ$7,0)),""))</f>
        <v/>
      </c>
      <c r="AU52" s="84" t="str">
        <f>IF(IFERROR(INDEX('CFBG New Line Form'!$G$9:$EQ$105,MATCH(B52,'CFBG New Line Form'!$B$9:$B$105,0),MATCH(VLOOKUP($AU$11,MAPPING!$H$3:$J$131,3,0),'CFBG New Line Form'!$G$7:$EQ$7,0)),"")=0,"",IFERROR(INDEX('CFBG New Line Form'!$G$9:$EQ$105,MATCH(B52,'CFBG New Line Form'!$B$9:$B$105,0),MATCH(VLOOKUP($AU$11,MAPPING!$H$3:$J$131,3,0),'CFBG New Line Form'!$G$7:$EQ$7,0)),""))</f>
        <v/>
      </c>
      <c r="AV52" s="84" t="str">
        <f>IF(IFERROR(INDEX('CFBG New Line Form'!$G$9:$EQ$105,MATCH(B52,'CFBG New Line Form'!$B$9:$B$105,0),MATCH(VLOOKUP($AV$11,MAPPING!$H$3:$J$131,3,0),'CFBG New Line Form'!$G$7:$EQ$7,0)),"")=0,"",IFERROR(INDEX('CFBG New Line Form'!$G$9:$EQ$105,MATCH(B52,'CFBG New Line Form'!$B$9:$B$105,0),MATCH(VLOOKUP($AV$11,MAPPING!$H$3:$J$131,3,0),'CFBG New Line Form'!$G$7:$EQ$7,0)),""))</f>
        <v/>
      </c>
      <c r="AW52" s="84" t="str">
        <f>IF(IFERROR(INDEX('CFBG New Line Form'!$G$9:$EQ$105,MATCH(B52,'CFBG New Line Form'!$B$9:$B$105,0),MATCH(VLOOKUP($AW$11,MAPPING!$H$3:$J$131,3,0),'CFBG New Line Form'!$G$7:$EQ$7,0)),"")=0,"",IFERROR(INDEX('CFBG New Line Form'!$G$9:$EQ$105,MATCH(B52,'CFBG New Line Form'!$B$9:$B$105,0),MATCH(VLOOKUP($AW$11,MAPPING!$H$3:$J$131,3,0),'CFBG New Line Form'!$G$7:$EQ$7,0)),""))</f>
        <v/>
      </c>
      <c r="AX52" s="84" t="str">
        <f>IF(IFERROR(INDEX('CFBG New Line Form'!$G$9:$EQ$105,MATCH(B52,'CFBG New Line Form'!$B$9:$B$105,0),MATCH(VLOOKUP($AX$11,MAPPING!$H$3:$J$131,3,0),'CFBG New Line Form'!$G$7:$EQ$7,0)),"")=0,"",IFERROR(INDEX('CFBG New Line Form'!$G$9:$EQ$105,MATCH(B52,'CFBG New Line Form'!$B$9:$B$105,0),MATCH(VLOOKUP($AX$11,MAPPING!$H$3:$J$131,3,0),'CFBG New Line Form'!$G$7:$EQ$7,0)),""))</f>
        <v/>
      </c>
      <c r="AY52" s="84" t="str">
        <f>IF(IFERROR(INDEX('CFBG New Line Form'!$G$9:$EQ$105,MATCH(B52,'CFBG New Line Form'!$B$9:$B$105,0),MATCH(VLOOKUP($AY$11,MAPPING!$H$3:$J$131,3,0),'CFBG New Line Form'!$G$7:$EQ$7,0)),"")=0,"",IFERROR(INDEX('CFBG New Line Form'!$G$9:$EQ$105,MATCH(B52,'CFBG New Line Form'!$B$9:$B$105,0),MATCH(VLOOKUP($AY$11,MAPPING!$H$3:$J$131,3,0),'CFBG New Line Form'!$G$7:$EQ$7,0)),""))</f>
        <v/>
      </c>
      <c r="AZ52" s="84" t="str">
        <f>IF(IFERROR(INDEX('CFBG New Line Form'!$G$9:$EQ$105,MATCH(B52,'CFBG New Line Form'!$B$9:$B$105,0),MATCH(VLOOKUP($AZ$11,MAPPING!$H$3:$J$131,3,0),'CFBG New Line Form'!$G$7:$EQ$7,0)),"")=0,"",IFERROR(INDEX('CFBG New Line Form'!$G$9:$EQ$105,MATCH(B52,'CFBG New Line Form'!$B$9:$B$105,0),MATCH(VLOOKUP($AZ$11,MAPPING!$H$3:$J$131,3,0),'CFBG New Line Form'!$G$7:$EQ$7,0)),""))</f>
        <v/>
      </c>
      <c r="BA52" s="84" t="str">
        <f>IF(IFERROR(INDEX('CFBG New Line Form'!$G$9:$EQ$105,MATCH(B52,'CFBG New Line Form'!$B$9:$B$105,0),MATCH(VLOOKUP($BA$11,MAPPING!$H$3:$J$131,3,0),'CFBG New Line Form'!$G$7:$EQ$7,0)),"")=0,"",IFERROR(INDEX('CFBG New Line Form'!$G$9:$EQ$105,MATCH(B52,'CFBG New Line Form'!$B$9:$B$105,0),MATCH(VLOOKUP($BA$11,MAPPING!$H$3:$J$131,3,0),'CFBG New Line Form'!$G$7:$EQ$7,0)),""))</f>
        <v/>
      </c>
      <c r="BB52" s="84" t="str">
        <f>IF(IFERROR(INDEX('CFBG New Line Form'!$G$9:$EQ$105,MATCH(B52,'CFBG New Line Form'!$B$9:$B$105,0),MATCH(VLOOKUP($BB$11,MAPPING!$H$3:$J$131,3,0),'CFBG New Line Form'!$G$7:$EQ$7,0)),"")=0,"",IFERROR(INDEX('CFBG New Line Form'!$G$9:$EQ$105,MATCH(B52,'CFBG New Line Form'!$B$9:$B$105,0),MATCH(VLOOKUP($BB$11,MAPPING!$H$3:$J$131,3,0),'CFBG New Line Form'!$G$7:$EQ$7,0)),""))</f>
        <v/>
      </c>
      <c r="BC52" s="84" t="str">
        <f>IF(IFERROR(INDEX('CFBG New Line Form'!$G$9:$EQ$105,MATCH(B52,'CFBG New Line Form'!$B$9:$B$105,0),MATCH(VLOOKUP($BC$11,MAPPING!$H$3:$J$131,3,0),'CFBG New Line Form'!$G$7:$EQ$7,0)),"")=0,"",IFERROR(INDEX('CFBG New Line Form'!$G$9:$EQ$105,MATCH(B52,'CFBG New Line Form'!$B$9:$B$105,0),MATCH(VLOOKUP($BC$11,MAPPING!$H$3:$J$131,3,0),'CFBG New Line Form'!$G$7:$EQ$7,0)),""))</f>
        <v/>
      </c>
      <c r="BD52" s="84" t="str">
        <f>IF(IFERROR(INDEX('CFBG New Line Form'!$G$9:$EQ$105,MATCH(B52,'CFBG New Line Form'!$B$9:$B$105,0),MATCH(VLOOKUP($BD$11,MAPPING!$H$3:$J$131,3,0),'CFBG New Line Form'!$G$7:$EQ$7,0)),"")=0,"",IFERROR(INDEX('CFBG New Line Form'!$G$9:$EQ$105,MATCH(B52,'CFBG New Line Form'!$B$9:$B$105,0),MATCH(VLOOKUP($BD$11,MAPPING!$H$3:$J$131,3,0),'CFBG New Line Form'!$G$7:$EQ$7,0)),""))</f>
        <v/>
      </c>
      <c r="BE52" s="84" t="str">
        <f>IF(IFERROR(INDEX('CFBG New Line Form'!$G$9:$EQ$105,MATCH(B52,'CFBG New Line Form'!$B$9:$B$105,0),MATCH(VLOOKUP($BE$11,MAPPING!$H$3:$J$131,3,0),'CFBG New Line Form'!$G$7:$EQ$7,0)),"")=0,"",IFERROR(INDEX('CFBG New Line Form'!$G$9:$EQ$105,MATCH(B52,'CFBG New Line Form'!$B$9:$B$105,0),MATCH(VLOOKUP($BE$11,MAPPING!$H$3:$J$131,3,0),'CFBG New Line Form'!$G$7:$EQ$7,0)),""))</f>
        <v/>
      </c>
      <c r="BF52" s="84" t="str">
        <f>IF(IFERROR(INDEX('CFBG New Line Form'!$G$9:$EQ$105,MATCH(B52,'CFBG New Line Form'!$B$9:$B$105,0),MATCH(VLOOKUP($BE$11,MAPPING!$H$3:$J$131,3,0),'CFBG New Line Form'!$G$7:$EQ$7,0)),"")=0,"",IFERROR(INDEX('CFBG New Line Form'!$G$9:$EQ$105,MATCH(B52,'CFBG New Line Form'!$B$9:$B$105,0),MATCH(VLOOKUP($BE$11,MAPPING!$H$3:$J$131,3,0),'CFBG New Line Form'!$G$7:$EQ$7,0)),""))</f>
        <v/>
      </c>
      <c r="BG52" s="84" t="str">
        <f>IF(IFERROR(INDEX('CFBG New Line Form'!$G$9:$EQ$105,MATCH(B52,'CFBG New Line Form'!$B$9:$B$105,0),MATCH(VLOOKUP($BG$11,MAPPING!$H$3:$J$131,3,0),'CFBG New Line Form'!$G$7:$EQ$7,0)),"")=0,"",IFERROR(INDEX('CFBG New Line Form'!$G$9:$EQ$105,MATCH(B52,'CFBG New Line Form'!$B$9:$B$105,0),MATCH(VLOOKUP($BG$11,MAPPING!$H$3:$J$131,3,0),'CFBG New Line Form'!$G$7:$EQ$7,0)),""))</f>
        <v/>
      </c>
      <c r="BH52" s="84" t="str">
        <f>IF(IFERROR(INDEX('CFBG New Line Form'!$G$9:$EQ$105,MATCH(B52,'CFBG New Line Form'!$B$9:$B$105,0),MATCH(VLOOKUP($BH$11,MAPPING!$H$3:$J$131,3,0),'CFBG New Line Form'!$G$7:$EQ$7,0)),"")=0,"",IFERROR(INDEX('CFBG New Line Form'!$G$9:$EQ$105,MATCH(B52,'CFBG New Line Form'!$B$9:$B$105,0),MATCH(VLOOKUP($BH$11,MAPPING!$H$3:$J$131,3,0),'CFBG New Line Form'!$G$7:$EQ$7,0)),""))</f>
        <v/>
      </c>
      <c r="BI52" s="84" t="str">
        <f>IF(IFERROR(INDEX('CFBG New Line Form'!$G$9:$EQ$105,MATCH(B52,'CFBG New Line Form'!$B$9:$B$105,0),MATCH(VLOOKUP($BI$11,MAPPING!$H$3:$J$131,3,0),'CFBG New Line Form'!$G$7:$EQ$7,0)),"")=0,"",IFERROR(INDEX('CFBG New Line Form'!$G$9:$EQ$105,MATCH(B52,'CFBG New Line Form'!$B$9:$B$105,0),MATCH(VLOOKUP($BI$11,MAPPING!$H$3:$J$131,3,0),'CFBG New Line Form'!$G$7:$EQ$7,0)),""))</f>
        <v/>
      </c>
      <c r="BJ52" s="84" t="str">
        <f>IF(IFERROR(INDEX('CFBG New Line Form'!$G$9:$EQ$105,MATCH(B52,'CFBG New Line Form'!$B$9:$B$105,0),MATCH(VLOOKUP($BJ$11,MAPPING!$H$3:$J$131,3,0),'CFBG New Line Form'!$G$7:$EQ$7,0)),"")=0,"",IFERROR(INDEX('CFBG New Line Form'!$G$9:$EQ$105,MATCH(B52,'CFBG New Line Form'!$B$9:$B$105,0),MATCH(VLOOKUP($BJ$11,MAPPING!$H$3:$J$131,3,0),'CFBG New Line Form'!$G$7:$EQ$7,0)),""))</f>
        <v/>
      </c>
      <c r="BK52" s="84" t="str">
        <f>IF(IFERROR(INDEX('CFBG New Line Form'!$G$9:$EQ$105,MATCH(B52,'CFBG New Line Form'!$B$9:$B$105,0),MATCH(VLOOKUP($BK$11,MAPPING!$H$3:$J$131,3,0),'CFBG New Line Form'!$G$7:$EQ$7,0)),"")=0,"",IFERROR(INDEX('CFBG New Line Form'!$G$9:$EQ$105,MATCH(B52,'CFBG New Line Form'!$B$9:$B$105,0),MATCH(VLOOKUP($BK$11,MAPPING!$H$3:$J$131,3,0),'CFBG New Line Form'!$G$7:$EQ$7,0)),""))</f>
        <v/>
      </c>
      <c r="BL52" s="84" t="str">
        <f>IF(IFERROR(INDEX('CFBG New Line Form'!$G$9:$EQ$105,MATCH(B52,'CFBG New Line Form'!$B$9:$B$105,0),MATCH(VLOOKUP($BL$11,MAPPING!$H$3:$J$131,3,0),'CFBG New Line Form'!$G$7:$EQ$7,0)),"")=0,"",IFERROR(INDEX('CFBG New Line Form'!$G$9:$EQ$105,MATCH(B52,'CFBG New Line Form'!$B$9:$B$105,0),MATCH(VLOOKUP($BL$11,MAPPING!$H$3:$J$131,3,0),'CFBG New Line Form'!$G$7:$EQ$7,0)),""))</f>
        <v/>
      </c>
      <c r="BM52" s="84" t="str">
        <f>IF(IFERROR(INDEX('CFBG New Line Form'!$G$9:$EQ$105,MATCH(B52,'CFBG New Line Form'!$B$9:$B$105,0),MATCH(VLOOKUP($BM$11,MAPPING!$H$3:$J$131,3,0),'CFBG New Line Form'!$G$7:$EQ$7,0)),"")=0,"",IFERROR(INDEX('CFBG New Line Form'!$G$9:$EQ$105,MATCH(B52,'CFBG New Line Form'!$B$9:$B$105,0),MATCH(VLOOKUP($BM$11,MAPPING!$H$3:$J$131,3,0),'CFBG New Line Form'!$G$7:$EQ$7,0)),""))</f>
        <v/>
      </c>
      <c r="BN52" s="84" t="str">
        <f>IF(IFERROR(INDEX('CFBG New Line Form'!$G$9:$EQ$105,MATCH(B52,'CFBG New Line Form'!$B$9:$B$105,0),MATCH(VLOOKUP($BN$11,MAPPING!$H$3:$J$131,3,0),'CFBG New Line Form'!$G$7:$EQ$7,0)),"")=0,"",IFERROR(INDEX('CFBG New Line Form'!$G$9:$EQ$105,MATCH(B52,'CFBG New Line Form'!$B$9:$B$105,0),MATCH(VLOOKUP($BN$11,MAPPING!$H$3:$J$131,3,0),'CFBG New Line Form'!$G$7:$EQ$7,0)),""))</f>
        <v/>
      </c>
      <c r="BO52" s="84" t="str">
        <f>IF(IFERROR(INDEX('CFBG New Line Form'!$G$9:$EQ$105,MATCH(B52,'CFBG New Line Form'!$B$9:$B$105,0),MATCH(VLOOKUP($BO$11,MAPPING!$H$3:$J$131,3,0),'CFBG New Line Form'!$G$7:$EQ$7,0)),"")=0,"",IFERROR(INDEX('CFBG New Line Form'!$G$9:$EQ$105,MATCH(B52,'CFBG New Line Form'!$B$9:$B$105,0),MATCH(VLOOKUP($BO$11,MAPPING!$H$3:$J$131,3,0),'CFBG New Line Form'!$G$7:$EQ$7,0)),""))</f>
        <v/>
      </c>
      <c r="BP52" s="84" t="str">
        <f>IF(IFERROR(INDEX('CFBG New Line Form'!$G$9:$EQ$105,MATCH(B52,'CFBG New Line Form'!$B$9:$B$105,0),MATCH(VLOOKUP($BP$11,MAPPING!$H$3:$J$131,3,0),'CFBG New Line Form'!$G$7:$EQ$7,0)),"")=0,"",IFERROR(INDEX('CFBG New Line Form'!$G$9:$EQ$105,MATCH(B52,'CFBG New Line Form'!$B$9:$B$105,0),MATCH(VLOOKUP($BP$11,MAPPING!$H$3:$J$131,3,0),'CFBG New Line Form'!$G$7:$EQ$7,0)),""))</f>
        <v/>
      </c>
      <c r="BQ52" s="84" t="str">
        <f>IF(IFERROR(INDEX('CFBG New Line Form'!$G$9:$EQ$105,MATCH(B52,'CFBG New Line Form'!$B$9:$B$105,0),MATCH(VLOOKUP($BQ$11,MAPPING!$H$3:$J$131,3,0),'CFBG New Line Form'!$G$7:$EQ$7,0)),"")=0,"",IFERROR(INDEX('CFBG New Line Form'!$G$9:$EQ$105,MATCH(B52,'CFBG New Line Form'!$B$9:$B$105,0),MATCH(VLOOKUP($BQ$11,MAPPING!$H$3:$J$131,3,0),'CFBG New Line Form'!$G$7:$EQ$7,0)),""))</f>
        <v/>
      </c>
      <c r="BR52" s="84" t="str">
        <f>IF(IFERROR(INDEX('CFBG New Line Form'!$G$9:$EQ$105,MATCH(B52,'CFBG New Line Form'!$B$9:$B$105,0),MATCH(VLOOKUP($BR$11,MAPPING!$H$3:$J$131,3,0),'CFBG New Line Form'!$G$7:$EQ$7,0)),"")=0,"",IFERROR(INDEX('CFBG New Line Form'!$G$9:$EQ$105,MATCH(B52,'CFBG New Line Form'!$B$9:$B$105,0),MATCH(VLOOKUP($BR$11,MAPPING!$H$3:$J$131,3,0),'CFBG New Line Form'!$G$7:$EQ$7,0)),""))</f>
        <v/>
      </c>
      <c r="BS52" s="84" t="str">
        <f>IF(IFERROR(INDEX('CFBG New Line Form'!$G$9:$EQ$105,MATCH(B52,'CFBG New Line Form'!$B$9:$B$105,0),MATCH(VLOOKUP($BS$11,MAPPING!$H$3:$J$131,3,0),'CFBG New Line Form'!$G$7:$EQ$7,0)),"")=0,"",IFERROR(INDEX('CFBG New Line Form'!$G$9:$EQ$105,MATCH(B52,'CFBG New Line Form'!$B$9:$B$105,0),MATCH(VLOOKUP($BS$11,MAPPING!$H$3:$J$131,3,0),'CFBG New Line Form'!$G$7:$EQ$7,0)),""))</f>
        <v/>
      </c>
      <c r="BT52" s="84" t="str">
        <f>IF(IFERROR(INDEX('CFBG New Line Form'!$G$9:$EQ$105,MATCH(B52,'CFBG New Line Form'!$B$9:$B$105,0),MATCH(VLOOKUP($BT$11,MAPPING!$H$3:$J$131,3,0),'CFBG New Line Form'!$G$7:$EQ$7,0)),"")=0,"",IFERROR(INDEX('CFBG New Line Form'!$G$9:$EQ$105,MATCH(B52,'CFBG New Line Form'!$B$9:$B$105,0),MATCH(VLOOKUP($BT$11,MAPPING!$H$3:$J$131,3,0),'CFBG New Line Form'!$G$7:$EQ$7,0)),""))</f>
        <v/>
      </c>
      <c r="BU52" s="84" t="str">
        <f>IF(IFERROR(INDEX('CFBG New Line Form'!$G$9:$EQ$105,MATCH(B52,'CFBG New Line Form'!$B$9:$B$105,0),MATCH(VLOOKUP($BU$11,MAPPING!$H$3:$J$131,3,0),'CFBG New Line Form'!$G$7:$EQ$7,0)),"")=0,"",IFERROR(INDEX('CFBG New Line Form'!$G$9:$EQ$105,MATCH(B52,'CFBG New Line Form'!$B$9:$B$105,0),MATCH(VLOOKUP($BU$11,MAPPING!$H$3:$J$131,3,0),'CFBG New Line Form'!$G$7:$EQ$7,0)),""))</f>
        <v/>
      </c>
      <c r="BV52" s="84" t="str">
        <f>IF(IFERROR(INDEX('CFBG New Line Form'!$G$9:$EQ$105,MATCH(B52,'CFBG New Line Form'!$B$9:$B$105,0),MATCH(VLOOKUP($BV$11,MAPPING!$H$3:$J$131,3,0),'CFBG New Line Form'!$G$7:$EQ$7,0)),"")=0,"",IFERROR(INDEX('CFBG New Line Form'!$G$9:$EQ$105,MATCH(B52,'CFBG New Line Form'!$B$9:$B$105,0),MATCH(VLOOKUP($BV$11,MAPPING!$H$3:$J$131,3,0),'CFBG New Line Form'!$G$7:$EQ$7,0)),""))</f>
        <v/>
      </c>
      <c r="BW52" s="84" t="str">
        <f>IF(IFERROR(INDEX('CFBG New Line Form'!$G$9:$EQ$105,MATCH(B52,'CFBG New Line Form'!$B$9:$B$105,0),MATCH(VLOOKUP($BW$11,MAPPING!$H$3:$J$131,3,0),'CFBG New Line Form'!$G$7:$EQ$7,0)),"")=0,"",IFERROR(INDEX('CFBG New Line Form'!$G$9:$EQ$105,MATCH(B52,'CFBG New Line Form'!$B$9:$B$105,0),MATCH(VLOOKUP($BW$11,MAPPING!$H$3:$J$131,3,0),'CFBG New Line Form'!$G$7:$EQ$7,0)),""))</f>
        <v/>
      </c>
      <c r="BX52" s="84" t="str">
        <f>IF(IFERROR(INDEX('CFBG New Line Form'!$G$9:$EQ$105,MATCH(B52,'CFBG New Line Form'!$B$9:$B$105,0),MATCH(VLOOKUP($BX$11,MAPPING!$H$3:$J$131,3,0),'CFBG New Line Form'!$G$7:$EQ$7,0)),"")=0,"",IFERROR(INDEX('CFBG New Line Form'!$G$9:$EQ$105,MATCH(B52,'CFBG New Line Form'!$B$9:$B$105,0),MATCH(VLOOKUP($BX$11,MAPPING!$H$3:$J$131,3,0),'CFBG New Line Form'!$G$7:$EQ$7,0)),""))</f>
        <v/>
      </c>
      <c r="BY52" s="84" t="str">
        <f>IF(IFERROR(INDEX('CFBG New Line Form'!$G$9:$EQ$105,MATCH(B52,'CFBG New Line Form'!$B$9:$B$105,0),MATCH(VLOOKUP($BY$11,MAPPING!$H$3:$J$131,3,0),'CFBG New Line Form'!$G$7:$EQ$7,0)),"")=0,"",IFERROR(INDEX('CFBG New Line Form'!$G$9:$EQ$105,MATCH(B52,'CFBG New Line Form'!$B$9:$B$105,0),MATCH(VLOOKUP($BY$11,MAPPING!$H$3:$J$131,3,0),'CFBG New Line Form'!$G$7:$EQ$7,0)),""))</f>
        <v/>
      </c>
      <c r="BZ52" s="84" t="str">
        <f>IF(IFERROR(INDEX('CFBG New Line Form'!$G$9:$EQ$105,MATCH(B52,'CFBG New Line Form'!$B$9:$B$105,0),MATCH(VLOOKUP($BZ$11,MAPPING!$H$3:$J$131,3,0),'CFBG New Line Form'!$G$7:$EQ$7,0)),"")=0,"",IFERROR(INDEX('CFBG New Line Form'!$G$9:$EQ$105,MATCH(B52,'CFBG New Line Form'!$B$9:$B$105,0),MATCH(VLOOKUP($BZ$11,MAPPING!$H$3:$J$131,3,0),'CFBG New Line Form'!$G$7:$EQ$7,0)),""))</f>
        <v/>
      </c>
      <c r="CA52" s="84" t="str">
        <f>IF(IFERROR(INDEX('CFBG New Line Form'!$G$9:$EQ$105,MATCH(B52,'CFBG New Line Form'!$B$9:$B$105,0),MATCH(VLOOKUP($CA$11,MAPPING!$H$3:$J$131,3,0),'CFBG New Line Form'!$G$7:$EQ$7,0)),"")=0,"",IFERROR(INDEX('CFBG New Line Form'!$G$9:$EQ$105,MATCH(B52,'CFBG New Line Form'!$B$9:$B$105,0),MATCH(VLOOKUP($CA$11,MAPPING!$H$3:$J$131,3,0),'CFBG New Line Form'!$G$7:$EQ$7,0)),""))</f>
        <v/>
      </c>
      <c r="CB52" s="84" t="str">
        <f>IF(IFERROR(INDEX('CFBG New Line Form'!$G$9:$EQ$105,MATCH(B52,'CFBG New Line Form'!$B$9:$B$105,0),MATCH(VLOOKUP($CB$11,MAPPING!$H$3:$J$131,3,0),'CFBG New Line Form'!$G$7:$EQ$7,0)),"")=0,"",IFERROR(INDEX('CFBG New Line Form'!$G$9:$EQ$105,MATCH(B52,'CFBG New Line Form'!$B$9:$B$105,0),MATCH(VLOOKUP($CB$11,MAPPING!$H$3:$J$131,3,0),'CFBG New Line Form'!$G$7:$EQ$7,0)),""))</f>
        <v/>
      </c>
      <c r="CC52" s="84" t="str">
        <f>IF(IFERROR(INDEX('CFBG New Line Form'!$G$9:$EQ$105,MATCH(B52,'CFBG New Line Form'!$B$9:$B$105,0),MATCH(VLOOKUP($CC$11,MAPPING!$H$3:$J$131,3,0),'CFBG New Line Form'!$G$7:$EQ$7,0)),"")=0,"",IFERROR(INDEX('CFBG New Line Form'!$G$9:$EQ$105,MATCH(B52,'CFBG New Line Form'!$B$9:$B$105,0),MATCH(VLOOKUP($CC$11,MAPPING!$H$3:$J$131,3,0),'CFBG New Line Form'!$G$7:$EQ$7,0)),""))</f>
        <v/>
      </c>
      <c r="CD52" s="84" t="str">
        <f>IF(IFERROR(INDEX('CFBG New Line Form'!$G$9:$EQ$105,MATCH(B52,'CFBG New Line Form'!$B$9:$B$105,0),MATCH(VLOOKUP($CD$11,MAPPING!$H$3:$J$131,3,0),'CFBG New Line Form'!$G$7:$EQ$7,0)),"")=0,"",IFERROR(INDEX('CFBG New Line Form'!$G$9:$EQ$105,MATCH(B52,'CFBG New Line Form'!$B$9:$B$105,0),MATCH(VLOOKUP($CD$11,MAPPING!$H$3:$J$131,3,0),'CFBG New Line Form'!$G$7:$EQ$7,0)),""))</f>
        <v/>
      </c>
      <c r="CE52" s="84" t="str">
        <f>IF(IFERROR(INDEX('CFBG New Line Form'!$G$9:$EQ$105,MATCH(B52,'CFBG New Line Form'!$B$9:$B$105,0),MATCH(VLOOKUP($CE$11,MAPPING!$H$3:$J$131,3,0),'CFBG New Line Form'!$G$7:$EQ$7,0)),"")=0,"",IFERROR(INDEX('CFBG New Line Form'!$G$9:$EQ$105,MATCH(B52,'CFBG New Line Form'!$B$9:$B$105,0),MATCH(VLOOKUP($CE$11,MAPPING!$H$3:$J$131,3,0),'CFBG New Line Form'!$G$7:$EQ$7,0)),""))</f>
        <v/>
      </c>
      <c r="CF52" s="84" t="str">
        <f>IF(IFERROR(INDEX('CFBG New Line Form'!$G$9:$EQ$105,MATCH(B52,'CFBG New Line Form'!$B$9:$B$105,0),MATCH(VLOOKUP($CF$11,MAPPING!$H$3:$J$131,3,0),'CFBG New Line Form'!$G$7:$EQ$7,0)),"")=0,"",IFERROR(INDEX('CFBG New Line Form'!$G$9:$EQ$105,MATCH(B52,'CFBG New Line Form'!$B$9:$B$105,0),MATCH(VLOOKUP($CF$11,MAPPING!$H$3:$J$131,3,0),'CFBG New Line Form'!$G$7:$EQ$7,0)),""))</f>
        <v/>
      </c>
      <c r="CG52" s="84" t="str">
        <f>IF(IFERROR(INDEX('CFBG New Line Form'!$G$9:$EQ$105,MATCH(B52,'CFBG New Line Form'!$B$9:$B$105,0),MATCH(VLOOKUP($CG$11,MAPPING!$H$3:$J$131,3,0),'CFBG New Line Form'!$G$7:$EQ$7,0)),"")=0,"",IFERROR(INDEX('CFBG New Line Form'!$G$9:$EQ$105,MATCH(B52,'CFBG New Line Form'!$B$9:$B$105,0),MATCH(VLOOKUP($CG$11,MAPPING!$H$3:$J$131,3,0),'CFBG New Line Form'!$G$7:$EQ$7,0)),""))</f>
        <v/>
      </c>
      <c r="CH52" s="84" t="str">
        <f>IF(IFERROR(INDEX('CFBG New Line Form'!$G$9:$EQ$105,MATCH(B52,'CFBG New Line Form'!$B$9:$B$105,0),MATCH(VLOOKUP($CH$11,MAPPING!$H$3:$J$131,3,0),'CFBG New Line Form'!$G$7:$EQ$7,0)),"")=0,"",IFERROR(INDEX('CFBG New Line Form'!$G$9:$EQ$105,MATCH(B52,'CFBG New Line Form'!$B$9:$B$105,0),MATCH(VLOOKUP($CH$11,MAPPING!$H$3:$J$131,3,0),'CFBG New Line Form'!$G$7:$EQ$7,0)),""))</f>
        <v/>
      </c>
      <c r="CI52" s="84" t="str">
        <f>IF(IFERROR(INDEX('CFBG New Line Form'!$G$9:$EQ$105,MATCH(B52,'CFBG New Line Form'!$B$9:$B$105,0),MATCH(VLOOKUP($CI$11,MAPPING!$H$3:$J$131,3,0),'CFBG New Line Form'!$G$7:$EQ$7,0)),"")=0,"",IFERROR(INDEX('CFBG New Line Form'!$G$9:$EQ$105,MATCH(B52,'CFBG New Line Form'!$B$9:$B$105,0),MATCH(VLOOKUP($CI$11,MAPPING!$H$3:$J$131,3,0),'CFBG New Line Form'!$G$7:$EQ$7,0)),""))</f>
        <v/>
      </c>
      <c r="CJ52" s="84" t="str">
        <f>IF(IFERROR(INDEX('CFBG New Line Form'!$G$9:$EQ$105,MATCH(B52,'CFBG New Line Form'!$B$9:$B$105,0),MATCH(VLOOKUP($CJ$11,MAPPING!$H$3:$J$131,3,0),'CFBG New Line Form'!$G$7:$EQ$7,0)),"")=0,"",IFERROR(INDEX('CFBG New Line Form'!$G$9:$EQ$105,MATCH(B52,'CFBG New Line Form'!$B$9:$B$105,0),MATCH(VLOOKUP($CJ$11,MAPPING!$H$3:$J$131,3,0),'CFBG New Line Form'!$G$7:$EQ$7,0)),""))</f>
        <v/>
      </c>
      <c r="CK52" s="84" t="str">
        <f>IF(IFERROR(INDEX('CFBG New Line Form'!$G$9:$EQ$105,MATCH(B52,'CFBG New Line Form'!$B$9:$B$105,0),MATCH(VLOOKUP($CK$11,MAPPING!$H$3:$J$131,3,0),'CFBG New Line Form'!$G$7:$EQ$7,0)),"")=0,"",IFERROR(INDEX('CFBG New Line Form'!$G$9:$EQ$105,MATCH(B52,'CFBG New Line Form'!$B$9:$B$105,0),MATCH(VLOOKUP($CK$11,MAPPING!$H$3:$J$131,3,0),'CFBG New Line Form'!$G$7:$EQ$7,0)),""))</f>
        <v/>
      </c>
      <c r="CL52" s="84" t="str">
        <f>IF(IFERROR(INDEX('CFBG New Line Form'!$G$9:$EQ$105,MATCH(B52,'CFBG New Line Form'!$B$9:$B$105,0),MATCH(VLOOKUP($CL$11,MAPPING!$H$3:$J$131,3,0),'CFBG New Line Form'!$G$7:$EQ$7,0)),"")=0,"",IFERROR(INDEX('CFBG New Line Form'!$G$9:$EQ$105,MATCH(B52,'CFBG New Line Form'!$B$9:$B$105,0),MATCH(VLOOKUP($CL$11,MAPPING!$H$3:$J$131,3,0),'CFBG New Line Form'!$G$7:$EQ$7,0)),""))</f>
        <v/>
      </c>
      <c r="CM52" s="84" t="str">
        <f>IF(IFERROR(INDEX('CFBG New Line Form'!$G$9:$EQ$105,MATCH(B52,'CFBG New Line Form'!$B$9:$B$105,0),MATCH(VLOOKUP($CM$11,MAPPING!$H$3:$J$131,3,0),'CFBG New Line Form'!$G$7:$EQ$7,0)),"")=0,"",IFERROR(INDEX('CFBG New Line Form'!$G$9:$EQ$105,MATCH(B52,'CFBG New Line Form'!$B$9:$B$105,0),MATCH(VLOOKUP($CM$11,MAPPING!$H$3:$J$131,3,0),'CFBG New Line Form'!$G$7:$EQ$7,0)),""))</f>
        <v/>
      </c>
      <c r="CN52" s="84" t="str">
        <f>IF(IFERROR(INDEX('CFBG New Line Form'!$G$9:$EQ$105,MATCH(B52,'CFBG New Line Form'!$B$9:$B$105,0),MATCH(VLOOKUP($CN$11,MAPPING!$H$3:$J$131,3,0),'CFBG New Line Form'!$G$7:$EQ$7,0)),"")=0,"",IFERROR(INDEX('CFBG New Line Form'!$G$9:$EQ$105,MATCH(B52,'CFBG New Line Form'!$B$9:$B$105,0),MATCH(VLOOKUP($CN$11,MAPPING!$H$3:$J$131,3,0),'CFBG New Line Form'!$G$7:$EQ$7,0)),""))</f>
        <v/>
      </c>
      <c r="CO52" s="84" t="str">
        <f>IF(IFERROR(INDEX('CFBG New Line Form'!$G$9:$EQ$105,MATCH(B52,'CFBG New Line Form'!$B$9:$B$105,0),MATCH(VLOOKUP($CO$11,MAPPING!$H$3:$J$131,3,0),'CFBG New Line Form'!$G$7:$EQ$7,0)),"")=0,"",IFERROR(INDEX('CFBG New Line Form'!$G$9:$EQ$105,MATCH(B52,'CFBG New Line Form'!$B$9:$B$105,0),MATCH(VLOOKUP($CO$11,MAPPING!$H$3:$J$131,3,0),'CFBG New Line Form'!$G$7:$EQ$7,0)),""))</f>
        <v/>
      </c>
      <c r="CP52" s="84" t="str">
        <f>IF(IFERROR(INDEX('CFBG New Line Form'!$G$9:$EQ$105,MATCH(B52,'CFBG New Line Form'!$B$9:$B$105,0),MATCH(VLOOKUP($CP$11,MAPPING!$H$3:$J$131,3,0),'CFBG New Line Form'!$G$7:$EQ$7,0)),"")=0,"",IFERROR(INDEX('CFBG New Line Form'!$G$9:$EQ$105,MATCH(B52,'CFBG New Line Form'!$B$9:$B$105,0),MATCH(VLOOKUP($CP$11,MAPPING!$H$3:$J$131,3,0),'CFBG New Line Form'!$G$7:$EQ$7,0)),""))</f>
        <v/>
      </c>
      <c r="CQ52" s="84" t="str">
        <f>IF(IFERROR(INDEX('CFBG New Line Form'!$G$9:$EQ$105,MATCH(B52,'CFBG New Line Form'!$B$9:$B$105,0),MATCH(VLOOKUP($CQ$11,MAPPING!$H$3:$J$131,3,0),'CFBG New Line Form'!$G$7:$EQ$7,0)),"")=0,"",IFERROR(INDEX('CFBG New Line Form'!$G$9:$EQ$105,MATCH(B52,'CFBG New Line Form'!$B$9:$B$105,0),MATCH(VLOOKUP($CQ$11,MAPPING!$H$3:$J$131,3,0),'CFBG New Line Form'!$G$7:$EQ$7,0)),""))</f>
        <v/>
      </c>
      <c r="CR52" s="84"/>
      <c r="CS52" s="84"/>
      <c r="CT52" s="84"/>
    </row>
    <row r="53" spans="1:98" s="55" customFormat="1">
      <c r="A53" s="84" t="str">
        <f>IF(
IFERROR(INDEX('CFBG New Line Form'!$G$9:$EQ$105,MATCH(B53,'CFBG New Line Form'!$B$9:$B$105,0),MATCH(VLOOKUP($A$11,MAPPING!$H$3:$J$131,3,0),'CFBG New Line Form'!$G$7:$EQ$7,0)),"")=0,"", IFERROR(INDEX('CFBG New Line Form'!$G$9:$EQ$105,MATCH(B53,'CFBG New Line Form'!$B$9:$B$105,0),MATCH(VLOOKUP($A$11,MAPPING!$H$3:$J$131,3,0),'CFBG New Line Form'!$G$7:$EQ$7,0)),""))</f>
        <v/>
      </c>
      <c r="B53" s="84"/>
      <c r="C53" s="84" t="str">
        <f>IF(
IFERROR(INDEX('CFBG New Line Form'!$G$9:$EQ$105,MATCH(B53,'CFBG New Line Form'!$B$9:$B$105,0),MATCH(VLOOKUP($C$11,MAPPING!$H$3:$J$131,3,0),'CFBG New Line Form'!$G$7:$EQ$7,0)),"")=0,"", IFERROR(INDEX('CFBG New Line Form'!$G$9:$EQ$105,MATCH(B53,'CFBG New Line Form'!$B$9:$B$105,0),MATCH(VLOOKUP($C$11,MAPPING!$H$3:$J$131,3,0),'CFBG New Line Form'!$G$7:$EQ$7,0)),""))</f>
        <v/>
      </c>
      <c r="D53" s="84" t="str">
        <f>IF(
IFERROR(INDEX('CFBG New Line Form'!$G$9:$EQ$105,MATCH(B53,'CFBG New Line Form'!$B$9:$B$105,0),MATCH(VLOOKUP($D$11,MAPPING!$H$3:$J$131,3,0),'CFBG New Line Form'!$G$7:$EQ$7,0)),"")=0,"", IFERROR(INDEX('CFBG New Line Form'!$G$9:$EQ$105,MATCH(B53,'CFBG New Line Form'!$B$9:$B$105,0),MATCH(VLOOKUP($D$11,MAPPING!$H$3:$J$131,3,0),'CFBG New Line Form'!$G$7:$EQ$7,0)),""))</f>
        <v/>
      </c>
      <c r="E53" s="84" t="str">
        <f>IF(IFERROR(INDEX('CFBG New Line Form'!$G$9:$EQ$105,MATCH(B53,'CFBG New Line Form'!$B$9:$B$105,0),MATCH(VLOOKUP($E$11,MAPPING!$H$3:$J$131,3,0),'CFBG New Line Form'!$G$7:$EQ$7,0)),"")=0,"",IFERROR(INDEX('CFBG New Line Form'!$G$9:$EQ$105,MATCH(B53,'CFBG New Line Form'!$B$9:$B$105,0),MATCH(VLOOKUP($E$11,MAPPING!$H$3:$J$131,3,0),'CFBG New Line Form'!$G$7:$EQ$7,0)),""))</f>
        <v/>
      </c>
      <c r="F53" s="84" t="str">
        <f>IF(IFERROR(INDEX('CFBG New Line Form'!$G$9:$EQ$105,MATCH(B53,'CFBG New Line Form'!$B$9:$B$105,0),MATCH(VLOOKUP($F$11,MAPPING!$H$3:$J$131,3,0),'CFBG New Line Form'!$G$7:$EQ$7,0)),"")=0,"",IFERROR(INDEX('CFBG New Line Form'!$G$9:$EQ$105,MATCH(B53,'CFBG New Line Form'!$B$9:$B$105,0),MATCH(VLOOKUP($F$11,MAPPING!$H$3:$J$131,3,0),'CFBG New Line Form'!$G$7:$EQ$7,0)),""))</f>
        <v/>
      </c>
      <c r="G53" s="130" t="str">
        <f>IF(IFERROR(INDEX('CFBG New Line Form'!$G$9:$EQ$105,MATCH(B53,'CFBG New Line Form'!$B$9:$B$105,0),MATCH(VLOOKUP($G$11,MAPPING!$H$3:$J$131,3,0),'CFBG New Line Form'!$G$7:$EQ$7,0)),"")=0,"",IFERROR(INDEX('CFBG New Line Form'!$G$9:$EQ$105,MATCH(B53,'CFBG New Line Form'!$B$9:$B$105,0),MATCH(VLOOKUP($G$11,MAPPING!$H$3:$J$131,3,0),'CFBG New Line Form'!$G$7:$EQ$7,0)),""))</f>
        <v/>
      </c>
      <c r="H53" s="160" t="str">
        <f>IF(IFERROR(INDEX('CFBG New Line Form'!$G$9:$EQ$105,MATCH(B53,'CFBG New Line Form'!$B$9:$B$105,0),MATCH(VLOOKUP($H$11,MAPPING!$H$3:$J$131,3,0),'CFBG New Line Form'!$G$7:$EQ$7,0)),"")=0,"",IFERROR(INDEX('CFBG New Line Form'!$G$9:$EQ$105,MATCH(B53,'CFBG New Line Form'!$B$9:$B$105,0),MATCH(VLOOKUP($H$11,MAPPING!$H$3:$J$131,3,0),'CFBG New Line Form'!$G$7:$EQ$7,0)),""))</f>
        <v/>
      </c>
      <c r="I53" s="161" t="str">
        <f>IF(IFERROR(INDEX('CFBG New Line Form'!$G$9:$EQ$105,MATCH(B53,'CFBG New Line Form'!$B$9:$B$105,0),MATCH(VLOOKUP($I$11,MAPPING!$H$3:$J$131,3,0),'CFBG New Line Form'!$G$7:$EQ$7,0)),"")=0,"",IFERROR(INDEX('CFBG New Line Form'!$G$9:$EQ$105,MATCH(B53,'CFBG New Line Form'!$B$9:$B$105,0),MATCH(VLOOKUP($I$11,MAPPING!$H$3:$J$131,3,0),'CFBG New Line Form'!$G$7:$EQ$7,0)),""))</f>
        <v/>
      </c>
      <c r="J53" s="84" t="str">
        <f>IF(IFERROR(INDEX('CFBG New Line Form'!$G$9:$EQ$105,MATCH(B53,'CFBG New Line Form'!$B$9:$B$105,0),MATCH(VLOOKUP($J$11,MAPPING!$H$3:$J$131,3,0),'CFBG New Line Form'!$G$7:$EQ$7,0)),"")=0,"",IFERROR(INDEX('CFBG New Line Form'!$G$9:$EQ$105,MATCH(B53,'CFBG New Line Form'!$B$9:$B$105,0),MATCH(VLOOKUP($J$11,MAPPING!$H$3:$J$131,3,0),'CFBG New Line Form'!$G$7:$EQ$7,0)),""))</f>
        <v/>
      </c>
      <c r="K53" s="84" t="e">
        <v>#N/A</v>
      </c>
      <c r="L53" s="84" t="e">
        <v>#N/A</v>
      </c>
      <c r="M53" s="84" t="e">
        <v>#N/A</v>
      </c>
      <c r="N53" s="84" t="e">
        <v>#N/A</v>
      </c>
      <c r="O53" s="84" t="e">
        <v>#N/A</v>
      </c>
      <c r="P53" s="84" t="e">
        <v>#N/A</v>
      </c>
      <c r="Q53" s="84" t="e">
        <v>#N/A</v>
      </c>
      <c r="R53" s="162" t="str">
        <f>IF(IFERROR(INDEX('CFBG New Line Form'!$G$9:$EQ$105,MATCH(B53,'CFBG New Line Form'!$B$9:$B$105,0),MATCH(VLOOKUP($R$11,MAPPING!$H$3:$J$131,3,0),'CFBG New Line Form'!$G$7:$EQ$7,0)),"")=0,"",IFERROR(INDEX('CFBG New Line Form'!$G$9:$EQ$105,MATCH(B53,'CFBG New Line Form'!$B$9:$B$105,0),MATCH(VLOOKUP($R$11,MAPPING!$H$3:$J$131,3,0),'CFBG New Line Form'!$G$7:$EQ$7,0)),""))</f>
        <v/>
      </c>
      <c r="S53" s="84" t="str">
        <f>IF(IFERROR(INDEX('CFBG New Line Form'!$G$9:$EQ$105,MATCH(B53,'CFBG New Line Form'!$B$9:$B$105,0),MATCH(VLOOKUP($S$11,MAPPING!$H$3:$J$131,3,0),'CFBG New Line Form'!$G$7:$EQ$7,0)),"")=0,"",IFERROR(INDEX('CFBG New Line Form'!$G$9:$EQ$105,MATCH(B53,'CFBG New Line Form'!$B$9:$B$105,0),MATCH(VLOOKUP($S$11,MAPPING!$H$3:$J$131,3,0),'CFBG New Line Form'!$G$7:$EQ$7,0)),""))</f>
        <v/>
      </c>
      <c r="T53" s="84" t="e">
        <v>#N/A</v>
      </c>
      <c r="U53" s="84" t="e">
        <v>#N/A</v>
      </c>
      <c r="V53" s="84" t="e">
        <v>#N/A</v>
      </c>
      <c r="W53" s="84" t="e">
        <v>#N/A</v>
      </c>
      <c r="X53" s="84" t="e">
        <v>#N/A</v>
      </c>
      <c r="Y53" s="84" t="e">
        <v>#N/A</v>
      </c>
      <c r="Z53" s="84" t="e">
        <v>#N/A</v>
      </c>
      <c r="AA53" s="84" t="e">
        <v>#N/A</v>
      </c>
      <c r="AB53" s="84" t="e">
        <v>#N/A</v>
      </c>
      <c r="AC53" s="84" t="e">
        <v>#N/A</v>
      </c>
      <c r="AD53" s="84" t="e">
        <v>#N/A</v>
      </c>
      <c r="AE53" s="160" t="str">
        <f>IF(IFERROR(INDEX('CFBG New Line Form'!$G$9:$EQ$105,MATCH(B53,'CFBG New Line Form'!$B$9:$B$105,0),MATCH(VLOOKUP($AE$11,MAPPING!$H$3:$J$131,3,0),'CFBG New Line Form'!$G$7:$EQ$7,0)),"")=0,"",IFERROR(INDEX('CFBG New Line Form'!$G$9:$EQ$105,MATCH(B53,'CFBG New Line Form'!$B$9:$B$105,0),MATCH(VLOOKUP($AE$11,MAPPING!$H$3:$J$131,3,0),'CFBG New Line Form'!$G$7:$EQ$7,0)),""))</f>
        <v/>
      </c>
      <c r="AF53" s="84" t="e">
        <v>#N/A</v>
      </c>
      <c r="AG53" s="84" t="e">
        <v>#N/A</v>
      </c>
      <c r="AH53" s="84" t="str">
        <f>IF(IFERROR(INDEX('CFBG New Line Form'!$G$9:$EQ$105,MATCH(B53,'CFBG New Line Form'!$B$9:$B$105,0),MATCH(VLOOKUP($AH$11,MAPPING!$H$3:$J$131,3,0),'CFBG New Line Form'!$G$7:$EQ$7,0)),"")=0,"",IFERROR(INDEX('CFBG New Line Form'!$G$9:$EQ$105,MATCH(B53,'CFBG New Line Form'!$B$9:$B$105,0),MATCH(VLOOKUP($AH$11,MAPPING!$H$3:$J$131,3,0),'CFBG New Line Form'!$G$7:$EQ$7,0)),""))</f>
        <v/>
      </c>
      <c r="AI53" s="84" t="str">
        <f>IF(IFERROR(INDEX('CFBG New Line Form'!$G$9:$EQ$105,MATCH(B53,'CFBG New Line Form'!$B$9:$B$105,0),MATCH(VLOOKUP($AI$11,MAPPING!$H$3:$J$131,3,0),'CFBG New Line Form'!$G$7:$EQ$7,0)),"")=0,"",IFERROR(INDEX('CFBG New Line Form'!$G$9:$EQ$105,MATCH(B53,'CFBG New Line Form'!$B$9:$B$105,0),MATCH(VLOOKUP($AI$11,MAPPING!$H$3:$J$131,3,0),'CFBG New Line Form'!$G$7:$EQ$7,0)),""))</f>
        <v/>
      </c>
      <c r="AJ53" s="84" t="str">
        <f>IF(IFERROR(INDEX('CFBG New Line Form'!$G$9:$EQ$105,MATCH(B53,'CFBG New Line Form'!$B$9:$B$105,0),MATCH(VLOOKUP($AJ$11,MAPPING!$H$3:$J$131,3,0),'CFBG New Line Form'!$G$7:$EQ$7,0)),"")=0,"",IFERROR(INDEX('CFBG New Line Form'!$G$9:$EQ$105,MATCH(B53,'CFBG New Line Form'!$B$9:$B$105,0),MATCH(VLOOKUP($AJ$11,MAPPING!$H$3:$J$131,3,0),'CFBG New Line Form'!$G$7:$EQ$7,0)),""))</f>
        <v/>
      </c>
      <c r="AK53" s="84" t="str">
        <f>IF(IFERROR(INDEX('CFBG New Line Form'!$G$9:$EQ$105,MATCH(B53,'CFBG New Line Form'!$B$9:$B$105,0),MATCH(VLOOKUP($AK$11,MAPPING!$H$3:$J$131,3,0),'CFBG New Line Form'!$G$7:$EQ$7,0)),"")=0,"",IFERROR(INDEX('CFBG New Line Form'!$G$9:$EQ$105,MATCH(B53,'CFBG New Line Form'!$B$9:$B$105,0),MATCH(VLOOKUP($AK$11,MAPPING!$H$3:$J$131,3,0),'CFBG New Line Form'!$G$7:$EQ$7,0)),""))</f>
        <v/>
      </c>
      <c r="AL53" s="84" t="str">
        <f>IF(IFERROR(INDEX('CFBG New Line Form'!$G$9:$EQ$105,MATCH(B53,'CFBG New Line Form'!$B$9:$B$105,0),MATCH(VLOOKUP($AL$11,MAPPING!$H$3:$J$131,3,0),'CFBG New Line Form'!$G$7:$EQ$7,0)),"")=0,"",IFERROR(INDEX('CFBG New Line Form'!$G$9:$EQ$105,MATCH(B53,'CFBG New Line Form'!$B$9:$B$105,0),MATCH(VLOOKUP($AL$11,MAPPING!$H$3:$J$131,3,0),'CFBG New Line Form'!$G$7:$EQ$7,0)),""))</f>
        <v/>
      </c>
      <c r="AM53" s="84" t="str">
        <f>IF(IFERROR(INDEX('CFBG New Line Form'!$G$9:$EQ$105,MATCH(B53,'CFBG New Line Form'!$B$9:$B$105,0),MATCH(VLOOKUP($AM$11,MAPPING!$H$3:$J$131,3,0),'CFBG New Line Form'!$G$7:$EQ$7,0)),"")=0,"",IFERROR(INDEX('CFBG New Line Form'!$G$9:$EQ$105,MATCH(B53,'CFBG New Line Form'!$B$9:$B$105,0),MATCH(VLOOKUP($AM$11,MAPPING!$H$3:$J$131,3,0),'CFBG New Line Form'!$G$7:$EQ$7,0)),""))</f>
        <v/>
      </c>
      <c r="AN53" s="84" t="str">
        <f>IF(IFERROR(INDEX('CFBG New Line Form'!$G$9:$EQ$105,MATCH(B53,'CFBG New Line Form'!$B$9:$B$105,0),MATCH(VLOOKUP($AN$11,MAPPING!$H$3:$J$131,3,0),'CFBG New Line Form'!$G$7:$EQ$7,0)),"")=0,"",IFERROR(INDEX('CFBG New Line Form'!$G$9:$EQ$105,MATCH(B53,'CFBG New Line Form'!$B$9:$B$105,0),MATCH(VLOOKUP($AN$11,MAPPING!$H$3:$J$131,3,0),'CFBG New Line Form'!$G$7:$EQ$7,0)),""))</f>
        <v/>
      </c>
      <c r="AO53" s="84" t="str">
        <f>IF(IFERROR(INDEX('CFBG New Line Form'!$G$9:$EQ$105,MATCH(B53,'CFBG New Line Form'!$B$9:$B$105,0),MATCH(VLOOKUP($AO$11,MAPPING!$H$3:$J$131,3,0),'CFBG New Line Form'!$G$7:$EQ$7,0)),"")=0,"",IFERROR(INDEX('CFBG New Line Form'!$G$9:$EQ$105,MATCH(B53,'CFBG New Line Form'!$B$9:$B$105,0),MATCH(VLOOKUP($AO$11,MAPPING!$H$3:$J$131,3,0),'CFBG New Line Form'!$G$7:$EQ$7,0)),""))</f>
        <v/>
      </c>
      <c r="AP53" s="84" t="str">
        <f>IF(IFERROR(INDEX('CFBG New Line Form'!$G$9:$EQ$105,MATCH(B53,'CFBG New Line Form'!$B$9:$B$105,0),MATCH(VLOOKUP($AP$11,MAPPING!$H$3:$J$131,3,0),'CFBG New Line Form'!$G$7:$EQ$7,0)),"")=0,"",IFERROR(INDEX('CFBG New Line Form'!$G$9:$EQ$105,MATCH(B53,'CFBG New Line Form'!$B$9:$B$105,0),MATCH(VLOOKUP($AP$11,MAPPING!$H$3:$J$131,3,0),'CFBG New Line Form'!$G$7:$EQ$7,0)),""))</f>
        <v/>
      </c>
      <c r="AQ53" s="84" t="str">
        <f>IF(IFERROR(INDEX('CFBG New Line Form'!$G$9:$EQ$105,MATCH(B53,'CFBG New Line Form'!$B$9:$B$105,0),MATCH(VLOOKUP($AQ$11,MAPPING!$H$3:$J$131,3,0),'CFBG New Line Form'!$G$7:$EQ$7,0)),"")=0,"",IFERROR(INDEX('CFBG New Line Form'!$G$9:$EQ$105,MATCH(B53,'CFBG New Line Form'!$B$9:$B$105,0),MATCH(VLOOKUP($AQ$11,MAPPING!$H$3:$J$131,3,0),'CFBG New Line Form'!$G$7:$EQ$7,0)),""))</f>
        <v/>
      </c>
      <c r="AR53" s="84" t="str">
        <f>IF(IFERROR(INDEX('CFBG New Line Form'!$G$9:$EQ$105,MATCH(B53,'CFBG New Line Form'!$B$9:$B$105,0),MATCH(VLOOKUP($AR$11,MAPPING!$H$3:$J$131,3,0),'CFBG New Line Form'!$G$7:$EQ$7,0)),"")=0,"",IFERROR(INDEX('CFBG New Line Form'!$G$9:$EQ$105,MATCH(B53,'CFBG New Line Form'!$B$9:$B$105,0),MATCH(VLOOKUP($AR$11,MAPPING!$H$3:$J$131,3,0),'CFBG New Line Form'!$G$7:$EQ$7,0)),""))</f>
        <v/>
      </c>
      <c r="AS53" s="84" t="str">
        <f>IF(IFERROR(INDEX('CFBG New Line Form'!$G$9:$EQ$105,MATCH(B53,'CFBG New Line Form'!$B$9:$B$105,0),MATCH(VLOOKUP($AS$11,MAPPING!$H$3:$J$131,3,0),'CFBG New Line Form'!$G$7:$EQ$7,0)),"")=0,"",IFERROR(INDEX('CFBG New Line Form'!$G$9:$EQ$105,MATCH(B53,'CFBG New Line Form'!$B$9:$B$105,0),MATCH(VLOOKUP($AS$11,MAPPING!$H$3:$J$131,3,0),'CFBG New Line Form'!$G$7:$EQ$7,0)),""))</f>
        <v/>
      </c>
      <c r="AT53" s="84" t="str">
        <f>IF(IFERROR(INDEX('CFBG New Line Form'!$G$9:$EQ$105,MATCH(B53,'CFBG New Line Form'!$B$9:$B$105,0),MATCH(VLOOKUP($AT$11,MAPPING!$H$3:$J$131,3,0),'CFBG New Line Form'!$G$7:$EQ$7,0)),"")=0,"",IFERROR(INDEX('CFBG New Line Form'!$G$9:$EQ$105,MATCH(B53,'CFBG New Line Form'!$B$9:$B$105,0),MATCH(VLOOKUP($AT$11,MAPPING!$H$3:$J$131,3,0),'CFBG New Line Form'!$G$7:$EQ$7,0)),""))</f>
        <v/>
      </c>
      <c r="AU53" s="84" t="str">
        <f>IF(IFERROR(INDEX('CFBG New Line Form'!$G$9:$EQ$105,MATCH(B53,'CFBG New Line Form'!$B$9:$B$105,0),MATCH(VLOOKUP($AU$11,MAPPING!$H$3:$J$131,3,0),'CFBG New Line Form'!$G$7:$EQ$7,0)),"")=0,"",IFERROR(INDEX('CFBG New Line Form'!$G$9:$EQ$105,MATCH(B53,'CFBG New Line Form'!$B$9:$B$105,0),MATCH(VLOOKUP($AU$11,MAPPING!$H$3:$J$131,3,0),'CFBG New Line Form'!$G$7:$EQ$7,0)),""))</f>
        <v/>
      </c>
      <c r="AV53" s="84" t="str">
        <f>IF(IFERROR(INDEX('CFBG New Line Form'!$G$9:$EQ$105,MATCH(B53,'CFBG New Line Form'!$B$9:$B$105,0),MATCH(VLOOKUP($AV$11,MAPPING!$H$3:$J$131,3,0),'CFBG New Line Form'!$G$7:$EQ$7,0)),"")=0,"",IFERROR(INDEX('CFBG New Line Form'!$G$9:$EQ$105,MATCH(B53,'CFBG New Line Form'!$B$9:$B$105,0),MATCH(VLOOKUP($AV$11,MAPPING!$H$3:$J$131,3,0),'CFBG New Line Form'!$G$7:$EQ$7,0)),""))</f>
        <v/>
      </c>
      <c r="AW53" s="84" t="str">
        <f>IF(IFERROR(INDEX('CFBG New Line Form'!$G$9:$EQ$105,MATCH(B53,'CFBG New Line Form'!$B$9:$B$105,0),MATCH(VLOOKUP($AW$11,MAPPING!$H$3:$J$131,3,0),'CFBG New Line Form'!$G$7:$EQ$7,0)),"")=0,"",IFERROR(INDEX('CFBG New Line Form'!$G$9:$EQ$105,MATCH(B53,'CFBG New Line Form'!$B$9:$B$105,0),MATCH(VLOOKUP($AW$11,MAPPING!$H$3:$J$131,3,0),'CFBG New Line Form'!$G$7:$EQ$7,0)),""))</f>
        <v/>
      </c>
      <c r="AX53" s="84" t="str">
        <f>IF(IFERROR(INDEX('CFBG New Line Form'!$G$9:$EQ$105,MATCH(B53,'CFBG New Line Form'!$B$9:$B$105,0),MATCH(VLOOKUP($AX$11,MAPPING!$H$3:$J$131,3,0),'CFBG New Line Form'!$G$7:$EQ$7,0)),"")=0,"",IFERROR(INDEX('CFBG New Line Form'!$G$9:$EQ$105,MATCH(B53,'CFBG New Line Form'!$B$9:$B$105,0),MATCH(VLOOKUP($AX$11,MAPPING!$H$3:$J$131,3,0),'CFBG New Line Form'!$G$7:$EQ$7,0)),""))</f>
        <v/>
      </c>
      <c r="AY53" s="84" t="str">
        <f>IF(IFERROR(INDEX('CFBG New Line Form'!$G$9:$EQ$105,MATCH(B53,'CFBG New Line Form'!$B$9:$B$105,0),MATCH(VLOOKUP($AY$11,MAPPING!$H$3:$J$131,3,0),'CFBG New Line Form'!$G$7:$EQ$7,0)),"")=0,"",IFERROR(INDEX('CFBG New Line Form'!$G$9:$EQ$105,MATCH(B53,'CFBG New Line Form'!$B$9:$B$105,0),MATCH(VLOOKUP($AY$11,MAPPING!$H$3:$J$131,3,0),'CFBG New Line Form'!$G$7:$EQ$7,0)),""))</f>
        <v/>
      </c>
      <c r="AZ53" s="84" t="str">
        <f>IF(IFERROR(INDEX('CFBG New Line Form'!$G$9:$EQ$105,MATCH(B53,'CFBG New Line Form'!$B$9:$B$105,0),MATCH(VLOOKUP($AZ$11,MAPPING!$H$3:$J$131,3,0),'CFBG New Line Form'!$G$7:$EQ$7,0)),"")=0,"",IFERROR(INDEX('CFBG New Line Form'!$G$9:$EQ$105,MATCH(B53,'CFBG New Line Form'!$B$9:$B$105,0),MATCH(VLOOKUP($AZ$11,MAPPING!$H$3:$J$131,3,0),'CFBG New Line Form'!$G$7:$EQ$7,0)),""))</f>
        <v/>
      </c>
      <c r="BA53" s="84" t="str">
        <f>IF(IFERROR(INDEX('CFBG New Line Form'!$G$9:$EQ$105,MATCH(B53,'CFBG New Line Form'!$B$9:$B$105,0),MATCH(VLOOKUP($BA$11,MAPPING!$H$3:$J$131,3,0),'CFBG New Line Form'!$G$7:$EQ$7,0)),"")=0,"",IFERROR(INDEX('CFBG New Line Form'!$G$9:$EQ$105,MATCH(B53,'CFBG New Line Form'!$B$9:$B$105,0),MATCH(VLOOKUP($BA$11,MAPPING!$H$3:$J$131,3,0),'CFBG New Line Form'!$G$7:$EQ$7,0)),""))</f>
        <v/>
      </c>
      <c r="BB53" s="84" t="str">
        <f>IF(IFERROR(INDEX('CFBG New Line Form'!$G$9:$EQ$105,MATCH(B53,'CFBG New Line Form'!$B$9:$B$105,0),MATCH(VLOOKUP($BB$11,MAPPING!$H$3:$J$131,3,0),'CFBG New Line Form'!$G$7:$EQ$7,0)),"")=0,"",IFERROR(INDEX('CFBG New Line Form'!$G$9:$EQ$105,MATCH(B53,'CFBG New Line Form'!$B$9:$B$105,0),MATCH(VLOOKUP($BB$11,MAPPING!$H$3:$J$131,3,0),'CFBG New Line Form'!$G$7:$EQ$7,0)),""))</f>
        <v/>
      </c>
      <c r="BC53" s="84" t="str">
        <f>IF(IFERROR(INDEX('CFBG New Line Form'!$G$9:$EQ$105,MATCH(B53,'CFBG New Line Form'!$B$9:$B$105,0),MATCH(VLOOKUP($BC$11,MAPPING!$H$3:$J$131,3,0),'CFBG New Line Form'!$G$7:$EQ$7,0)),"")=0,"",IFERROR(INDEX('CFBG New Line Form'!$G$9:$EQ$105,MATCH(B53,'CFBG New Line Form'!$B$9:$B$105,0),MATCH(VLOOKUP($BC$11,MAPPING!$H$3:$J$131,3,0),'CFBG New Line Form'!$G$7:$EQ$7,0)),""))</f>
        <v/>
      </c>
      <c r="BD53" s="84" t="str">
        <f>IF(IFERROR(INDEX('CFBG New Line Form'!$G$9:$EQ$105,MATCH(B53,'CFBG New Line Form'!$B$9:$B$105,0),MATCH(VLOOKUP($BD$11,MAPPING!$H$3:$J$131,3,0),'CFBG New Line Form'!$G$7:$EQ$7,0)),"")=0,"",IFERROR(INDEX('CFBG New Line Form'!$G$9:$EQ$105,MATCH(B53,'CFBG New Line Form'!$B$9:$B$105,0),MATCH(VLOOKUP($BD$11,MAPPING!$H$3:$J$131,3,0),'CFBG New Line Form'!$G$7:$EQ$7,0)),""))</f>
        <v/>
      </c>
      <c r="BE53" s="84" t="str">
        <f>IF(IFERROR(INDEX('CFBG New Line Form'!$G$9:$EQ$105,MATCH(B53,'CFBG New Line Form'!$B$9:$B$105,0),MATCH(VLOOKUP($BE$11,MAPPING!$H$3:$J$131,3,0),'CFBG New Line Form'!$G$7:$EQ$7,0)),"")=0,"",IFERROR(INDEX('CFBG New Line Form'!$G$9:$EQ$105,MATCH(B53,'CFBG New Line Form'!$B$9:$B$105,0),MATCH(VLOOKUP($BE$11,MAPPING!$H$3:$J$131,3,0),'CFBG New Line Form'!$G$7:$EQ$7,0)),""))</f>
        <v/>
      </c>
      <c r="BF53" s="84" t="str">
        <f>IF(IFERROR(INDEX('CFBG New Line Form'!$G$9:$EQ$105,MATCH(B53,'CFBG New Line Form'!$B$9:$B$105,0),MATCH(VLOOKUP($BE$11,MAPPING!$H$3:$J$131,3,0),'CFBG New Line Form'!$G$7:$EQ$7,0)),"")=0,"",IFERROR(INDEX('CFBG New Line Form'!$G$9:$EQ$105,MATCH(B53,'CFBG New Line Form'!$B$9:$B$105,0),MATCH(VLOOKUP($BE$11,MAPPING!$H$3:$J$131,3,0),'CFBG New Line Form'!$G$7:$EQ$7,0)),""))</f>
        <v/>
      </c>
      <c r="BG53" s="84" t="str">
        <f>IF(IFERROR(INDEX('CFBG New Line Form'!$G$9:$EQ$105,MATCH(B53,'CFBG New Line Form'!$B$9:$B$105,0),MATCH(VLOOKUP($BG$11,MAPPING!$H$3:$J$131,3,0),'CFBG New Line Form'!$G$7:$EQ$7,0)),"")=0,"",IFERROR(INDEX('CFBG New Line Form'!$G$9:$EQ$105,MATCH(B53,'CFBG New Line Form'!$B$9:$B$105,0),MATCH(VLOOKUP($BG$11,MAPPING!$H$3:$J$131,3,0),'CFBG New Line Form'!$G$7:$EQ$7,0)),""))</f>
        <v/>
      </c>
      <c r="BH53" s="84" t="str">
        <f>IF(IFERROR(INDEX('CFBG New Line Form'!$G$9:$EQ$105,MATCH(B53,'CFBG New Line Form'!$B$9:$B$105,0),MATCH(VLOOKUP($BH$11,MAPPING!$H$3:$J$131,3,0),'CFBG New Line Form'!$G$7:$EQ$7,0)),"")=0,"",IFERROR(INDEX('CFBG New Line Form'!$G$9:$EQ$105,MATCH(B53,'CFBG New Line Form'!$B$9:$B$105,0),MATCH(VLOOKUP($BH$11,MAPPING!$H$3:$J$131,3,0),'CFBG New Line Form'!$G$7:$EQ$7,0)),""))</f>
        <v/>
      </c>
      <c r="BI53" s="84" t="str">
        <f>IF(IFERROR(INDEX('CFBG New Line Form'!$G$9:$EQ$105,MATCH(B53,'CFBG New Line Form'!$B$9:$B$105,0),MATCH(VLOOKUP($BI$11,MAPPING!$H$3:$J$131,3,0),'CFBG New Line Form'!$G$7:$EQ$7,0)),"")=0,"",IFERROR(INDEX('CFBG New Line Form'!$G$9:$EQ$105,MATCH(B53,'CFBG New Line Form'!$B$9:$B$105,0),MATCH(VLOOKUP($BI$11,MAPPING!$H$3:$J$131,3,0),'CFBG New Line Form'!$G$7:$EQ$7,0)),""))</f>
        <v/>
      </c>
      <c r="BJ53" s="84" t="str">
        <f>IF(IFERROR(INDEX('CFBG New Line Form'!$G$9:$EQ$105,MATCH(B53,'CFBG New Line Form'!$B$9:$B$105,0),MATCH(VLOOKUP($BJ$11,MAPPING!$H$3:$J$131,3,0),'CFBG New Line Form'!$G$7:$EQ$7,0)),"")=0,"",IFERROR(INDEX('CFBG New Line Form'!$G$9:$EQ$105,MATCH(B53,'CFBG New Line Form'!$B$9:$B$105,0),MATCH(VLOOKUP($BJ$11,MAPPING!$H$3:$J$131,3,0),'CFBG New Line Form'!$G$7:$EQ$7,0)),""))</f>
        <v/>
      </c>
      <c r="BK53" s="84" t="str">
        <f>IF(IFERROR(INDEX('CFBG New Line Form'!$G$9:$EQ$105,MATCH(B53,'CFBG New Line Form'!$B$9:$B$105,0),MATCH(VLOOKUP($BK$11,MAPPING!$H$3:$J$131,3,0),'CFBG New Line Form'!$G$7:$EQ$7,0)),"")=0,"",IFERROR(INDEX('CFBG New Line Form'!$G$9:$EQ$105,MATCH(B53,'CFBG New Line Form'!$B$9:$B$105,0),MATCH(VLOOKUP($BK$11,MAPPING!$H$3:$J$131,3,0),'CFBG New Line Form'!$G$7:$EQ$7,0)),""))</f>
        <v/>
      </c>
      <c r="BL53" s="84" t="str">
        <f>IF(IFERROR(INDEX('CFBG New Line Form'!$G$9:$EQ$105,MATCH(B53,'CFBG New Line Form'!$B$9:$B$105,0),MATCH(VLOOKUP($BL$11,MAPPING!$H$3:$J$131,3,0),'CFBG New Line Form'!$G$7:$EQ$7,0)),"")=0,"",IFERROR(INDEX('CFBG New Line Form'!$G$9:$EQ$105,MATCH(B53,'CFBG New Line Form'!$B$9:$B$105,0),MATCH(VLOOKUP($BL$11,MAPPING!$H$3:$J$131,3,0),'CFBG New Line Form'!$G$7:$EQ$7,0)),""))</f>
        <v/>
      </c>
      <c r="BM53" s="84" t="str">
        <f>IF(IFERROR(INDEX('CFBG New Line Form'!$G$9:$EQ$105,MATCH(B53,'CFBG New Line Form'!$B$9:$B$105,0),MATCH(VLOOKUP($BM$11,MAPPING!$H$3:$J$131,3,0),'CFBG New Line Form'!$G$7:$EQ$7,0)),"")=0,"",IFERROR(INDEX('CFBG New Line Form'!$G$9:$EQ$105,MATCH(B53,'CFBG New Line Form'!$B$9:$B$105,0),MATCH(VLOOKUP($BM$11,MAPPING!$H$3:$J$131,3,0),'CFBG New Line Form'!$G$7:$EQ$7,0)),""))</f>
        <v/>
      </c>
      <c r="BN53" s="84" t="str">
        <f>IF(IFERROR(INDEX('CFBG New Line Form'!$G$9:$EQ$105,MATCH(B53,'CFBG New Line Form'!$B$9:$B$105,0),MATCH(VLOOKUP($BN$11,MAPPING!$H$3:$J$131,3,0),'CFBG New Line Form'!$G$7:$EQ$7,0)),"")=0,"",IFERROR(INDEX('CFBG New Line Form'!$G$9:$EQ$105,MATCH(B53,'CFBG New Line Form'!$B$9:$B$105,0),MATCH(VLOOKUP($BN$11,MAPPING!$H$3:$J$131,3,0),'CFBG New Line Form'!$G$7:$EQ$7,0)),""))</f>
        <v/>
      </c>
      <c r="BO53" s="84" t="str">
        <f>IF(IFERROR(INDEX('CFBG New Line Form'!$G$9:$EQ$105,MATCH(B53,'CFBG New Line Form'!$B$9:$B$105,0),MATCH(VLOOKUP($BO$11,MAPPING!$H$3:$J$131,3,0),'CFBG New Line Form'!$G$7:$EQ$7,0)),"")=0,"",IFERROR(INDEX('CFBG New Line Form'!$G$9:$EQ$105,MATCH(B53,'CFBG New Line Form'!$B$9:$B$105,0),MATCH(VLOOKUP($BO$11,MAPPING!$H$3:$J$131,3,0),'CFBG New Line Form'!$G$7:$EQ$7,0)),""))</f>
        <v/>
      </c>
      <c r="BP53" s="84" t="str">
        <f>IF(IFERROR(INDEX('CFBG New Line Form'!$G$9:$EQ$105,MATCH(B53,'CFBG New Line Form'!$B$9:$B$105,0),MATCH(VLOOKUP($BP$11,MAPPING!$H$3:$J$131,3,0),'CFBG New Line Form'!$G$7:$EQ$7,0)),"")=0,"",IFERROR(INDEX('CFBG New Line Form'!$G$9:$EQ$105,MATCH(B53,'CFBG New Line Form'!$B$9:$B$105,0),MATCH(VLOOKUP($BP$11,MAPPING!$H$3:$J$131,3,0),'CFBG New Line Form'!$G$7:$EQ$7,0)),""))</f>
        <v/>
      </c>
      <c r="BQ53" s="84" t="str">
        <f>IF(IFERROR(INDEX('CFBG New Line Form'!$G$9:$EQ$105,MATCH(B53,'CFBG New Line Form'!$B$9:$B$105,0),MATCH(VLOOKUP($BQ$11,MAPPING!$H$3:$J$131,3,0),'CFBG New Line Form'!$G$7:$EQ$7,0)),"")=0,"",IFERROR(INDEX('CFBG New Line Form'!$G$9:$EQ$105,MATCH(B53,'CFBG New Line Form'!$B$9:$B$105,0),MATCH(VLOOKUP($BQ$11,MAPPING!$H$3:$J$131,3,0),'CFBG New Line Form'!$G$7:$EQ$7,0)),""))</f>
        <v/>
      </c>
      <c r="BR53" s="84" t="str">
        <f>IF(IFERROR(INDEX('CFBG New Line Form'!$G$9:$EQ$105,MATCH(B53,'CFBG New Line Form'!$B$9:$B$105,0),MATCH(VLOOKUP($BR$11,MAPPING!$H$3:$J$131,3,0),'CFBG New Line Form'!$G$7:$EQ$7,0)),"")=0,"",IFERROR(INDEX('CFBG New Line Form'!$G$9:$EQ$105,MATCH(B53,'CFBG New Line Form'!$B$9:$B$105,0),MATCH(VLOOKUP($BR$11,MAPPING!$H$3:$J$131,3,0),'CFBG New Line Form'!$G$7:$EQ$7,0)),""))</f>
        <v/>
      </c>
      <c r="BS53" s="84" t="str">
        <f>IF(IFERROR(INDEX('CFBG New Line Form'!$G$9:$EQ$105,MATCH(B53,'CFBG New Line Form'!$B$9:$B$105,0),MATCH(VLOOKUP($BS$11,MAPPING!$H$3:$J$131,3,0),'CFBG New Line Form'!$G$7:$EQ$7,0)),"")=0,"",IFERROR(INDEX('CFBG New Line Form'!$G$9:$EQ$105,MATCH(B53,'CFBG New Line Form'!$B$9:$B$105,0),MATCH(VLOOKUP($BS$11,MAPPING!$H$3:$J$131,3,0),'CFBG New Line Form'!$G$7:$EQ$7,0)),""))</f>
        <v/>
      </c>
      <c r="BT53" s="84" t="str">
        <f>IF(IFERROR(INDEX('CFBG New Line Form'!$G$9:$EQ$105,MATCH(B53,'CFBG New Line Form'!$B$9:$B$105,0),MATCH(VLOOKUP($BT$11,MAPPING!$H$3:$J$131,3,0),'CFBG New Line Form'!$G$7:$EQ$7,0)),"")=0,"",IFERROR(INDEX('CFBG New Line Form'!$G$9:$EQ$105,MATCH(B53,'CFBG New Line Form'!$B$9:$B$105,0),MATCH(VLOOKUP($BT$11,MAPPING!$H$3:$J$131,3,0),'CFBG New Line Form'!$G$7:$EQ$7,0)),""))</f>
        <v/>
      </c>
      <c r="BU53" s="84" t="str">
        <f>IF(IFERROR(INDEX('CFBG New Line Form'!$G$9:$EQ$105,MATCH(B53,'CFBG New Line Form'!$B$9:$B$105,0),MATCH(VLOOKUP($BU$11,MAPPING!$H$3:$J$131,3,0),'CFBG New Line Form'!$G$7:$EQ$7,0)),"")=0,"",IFERROR(INDEX('CFBG New Line Form'!$G$9:$EQ$105,MATCH(B53,'CFBG New Line Form'!$B$9:$B$105,0),MATCH(VLOOKUP($BU$11,MAPPING!$H$3:$J$131,3,0),'CFBG New Line Form'!$G$7:$EQ$7,0)),""))</f>
        <v/>
      </c>
      <c r="BV53" s="84" t="str">
        <f>IF(IFERROR(INDEX('CFBG New Line Form'!$G$9:$EQ$105,MATCH(B53,'CFBG New Line Form'!$B$9:$B$105,0),MATCH(VLOOKUP($BV$11,MAPPING!$H$3:$J$131,3,0),'CFBG New Line Form'!$G$7:$EQ$7,0)),"")=0,"",IFERROR(INDEX('CFBG New Line Form'!$G$9:$EQ$105,MATCH(B53,'CFBG New Line Form'!$B$9:$B$105,0),MATCH(VLOOKUP($BV$11,MAPPING!$H$3:$J$131,3,0),'CFBG New Line Form'!$G$7:$EQ$7,0)),""))</f>
        <v/>
      </c>
      <c r="BW53" s="84" t="str">
        <f>IF(IFERROR(INDEX('CFBG New Line Form'!$G$9:$EQ$105,MATCH(B53,'CFBG New Line Form'!$B$9:$B$105,0),MATCH(VLOOKUP($BW$11,MAPPING!$H$3:$J$131,3,0),'CFBG New Line Form'!$G$7:$EQ$7,0)),"")=0,"",IFERROR(INDEX('CFBG New Line Form'!$G$9:$EQ$105,MATCH(B53,'CFBG New Line Form'!$B$9:$B$105,0),MATCH(VLOOKUP($BW$11,MAPPING!$H$3:$J$131,3,0),'CFBG New Line Form'!$G$7:$EQ$7,0)),""))</f>
        <v/>
      </c>
      <c r="BX53" s="84" t="str">
        <f>IF(IFERROR(INDEX('CFBG New Line Form'!$G$9:$EQ$105,MATCH(B53,'CFBG New Line Form'!$B$9:$B$105,0),MATCH(VLOOKUP($BX$11,MAPPING!$H$3:$J$131,3,0),'CFBG New Line Form'!$G$7:$EQ$7,0)),"")=0,"",IFERROR(INDEX('CFBG New Line Form'!$G$9:$EQ$105,MATCH(B53,'CFBG New Line Form'!$B$9:$B$105,0),MATCH(VLOOKUP($BX$11,MAPPING!$H$3:$J$131,3,0),'CFBG New Line Form'!$G$7:$EQ$7,0)),""))</f>
        <v/>
      </c>
      <c r="BY53" s="84" t="str">
        <f>IF(IFERROR(INDEX('CFBG New Line Form'!$G$9:$EQ$105,MATCH(B53,'CFBG New Line Form'!$B$9:$B$105,0),MATCH(VLOOKUP($BY$11,MAPPING!$H$3:$J$131,3,0),'CFBG New Line Form'!$G$7:$EQ$7,0)),"")=0,"",IFERROR(INDEX('CFBG New Line Form'!$G$9:$EQ$105,MATCH(B53,'CFBG New Line Form'!$B$9:$B$105,0),MATCH(VLOOKUP($BY$11,MAPPING!$H$3:$J$131,3,0),'CFBG New Line Form'!$G$7:$EQ$7,0)),""))</f>
        <v/>
      </c>
      <c r="BZ53" s="84" t="str">
        <f>IF(IFERROR(INDEX('CFBG New Line Form'!$G$9:$EQ$105,MATCH(B53,'CFBG New Line Form'!$B$9:$B$105,0),MATCH(VLOOKUP($BZ$11,MAPPING!$H$3:$J$131,3,0),'CFBG New Line Form'!$G$7:$EQ$7,0)),"")=0,"",IFERROR(INDEX('CFBG New Line Form'!$G$9:$EQ$105,MATCH(B53,'CFBG New Line Form'!$B$9:$B$105,0),MATCH(VLOOKUP($BZ$11,MAPPING!$H$3:$J$131,3,0),'CFBG New Line Form'!$G$7:$EQ$7,0)),""))</f>
        <v/>
      </c>
      <c r="CA53" s="84" t="str">
        <f>IF(IFERROR(INDEX('CFBG New Line Form'!$G$9:$EQ$105,MATCH(B53,'CFBG New Line Form'!$B$9:$B$105,0),MATCH(VLOOKUP($CA$11,MAPPING!$H$3:$J$131,3,0),'CFBG New Line Form'!$G$7:$EQ$7,0)),"")=0,"",IFERROR(INDEX('CFBG New Line Form'!$G$9:$EQ$105,MATCH(B53,'CFBG New Line Form'!$B$9:$B$105,0),MATCH(VLOOKUP($CA$11,MAPPING!$H$3:$J$131,3,0),'CFBG New Line Form'!$G$7:$EQ$7,0)),""))</f>
        <v/>
      </c>
      <c r="CB53" s="84" t="str">
        <f>IF(IFERROR(INDEX('CFBG New Line Form'!$G$9:$EQ$105,MATCH(B53,'CFBG New Line Form'!$B$9:$B$105,0),MATCH(VLOOKUP($CB$11,MAPPING!$H$3:$J$131,3,0),'CFBG New Line Form'!$G$7:$EQ$7,0)),"")=0,"",IFERROR(INDEX('CFBG New Line Form'!$G$9:$EQ$105,MATCH(B53,'CFBG New Line Form'!$B$9:$B$105,0),MATCH(VLOOKUP($CB$11,MAPPING!$H$3:$J$131,3,0),'CFBG New Line Form'!$G$7:$EQ$7,0)),""))</f>
        <v/>
      </c>
      <c r="CC53" s="84" t="str">
        <f>IF(IFERROR(INDEX('CFBG New Line Form'!$G$9:$EQ$105,MATCH(B53,'CFBG New Line Form'!$B$9:$B$105,0),MATCH(VLOOKUP($CC$11,MAPPING!$H$3:$J$131,3,0),'CFBG New Line Form'!$G$7:$EQ$7,0)),"")=0,"",IFERROR(INDEX('CFBG New Line Form'!$G$9:$EQ$105,MATCH(B53,'CFBG New Line Form'!$B$9:$B$105,0),MATCH(VLOOKUP($CC$11,MAPPING!$H$3:$J$131,3,0),'CFBG New Line Form'!$G$7:$EQ$7,0)),""))</f>
        <v/>
      </c>
      <c r="CD53" s="84" t="str">
        <f>IF(IFERROR(INDEX('CFBG New Line Form'!$G$9:$EQ$105,MATCH(B53,'CFBG New Line Form'!$B$9:$B$105,0),MATCH(VLOOKUP($CD$11,MAPPING!$H$3:$J$131,3,0),'CFBG New Line Form'!$G$7:$EQ$7,0)),"")=0,"",IFERROR(INDEX('CFBG New Line Form'!$G$9:$EQ$105,MATCH(B53,'CFBG New Line Form'!$B$9:$B$105,0),MATCH(VLOOKUP($CD$11,MAPPING!$H$3:$J$131,3,0),'CFBG New Line Form'!$G$7:$EQ$7,0)),""))</f>
        <v/>
      </c>
      <c r="CE53" s="84" t="str">
        <f>IF(IFERROR(INDEX('CFBG New Line Form'!$G$9:$EQ$105,MATCH(B53,'CFBG New Line Form'!$B$9:$B$105,0),MATCH(VLOOKUP($CE$11,MAPPING!$H$3:$J$131,3,0),'CFBG New Line Form'!$G$7:$EQ$7,0)),"")=0,"",IFERROR(INDEX('CFBG New Line Form'!$G$9:$EQ$105,MATCH(B53,'CFBG New Line Form'!$B$9:$B$105,0),MATCH(VLOOKUP($CE$11,MAPPING!$H$3:$J$131,3,0),'CFBG New Line Form'!$G$7:$EQ$7,0)),""))</f>
        <v/>
      </c>
      <c r="CF53" s="84" t="str">
        <f>IF(IFERROR(INDEX('CFBG New Line Form'!$G$9:$EQ$105,MATCH(B53,'CFBG New Line Form'!$B$9:$B$105,0),MATCH(VLOOKUP($CF$11,MAPPING!$H$3:$J$131,3,0),'CFBG New Line Form'!$G$7:$EQ$7,0)),"")=0,"",IFERROR(INDEX('CFBG New Line Form'!$G$9:$EQ$105,MATCH(B53,'CFBG New Line Form'!$B$9:$B$105,0),MATCH(VLOOKUP($CF$11,MAPPING!$H$3:$J$131,3,0),'CFBG New Line Form'!$G$7:$EQ$7,0)),""))</f>
        <v/>
      </c>
      <c r="CG53" s="84" t="str">
        <f>IF(IFERROR(INDEX('CFBG New Line Form'!$G$9:$EQ$105,MATCH(B53,'CFBG New Line Form'!$B$9:$B$105,0),MATCH(VLOOKUP($CG$11,MAPPING!$H$3:$J$131,3,0),'CFBG New Line Form'!$G$7:$EQ$7,0)),"")=0,"",IFERROR(INDEX('CFBG New Line Form'!$G$9:$EQ$105,MATCH(B53,'CFBG New Line Form'!$B$9:$B$105,0),MATCH(VLOOKUP($CG$11,MAPPING!$H$3:$J$131,3,0),'CFBG New Line Form'!$G$7:$EQ$7,0)),""))</f>
        <v/>
      </c>
      <c r="CH53" s="84" t="str">
        <f>IF(IFERROR(INDEX('CFBG New Line Form'!$G$9:$EQ$105,MATCH(B53,'CFBG New Line Form'!$B$9:$B$105,0),MATCH(VLOOKUP($CH$11,MAPPING!$H$3:$J$131,3,0),'CFBG New Line Form'!$G$7:$EQ$7,0)),"")=0,"",IFERROR(INDEX('CFBG New Line Form'!$G$9:$EQ$105,MATCH(B53,'CFBG New Line Form'!$B$9:$B$105,0),MATCH(VLOOKUP($CH$11,MAPPING!$H$3:$J$131,3,0),'CFBG New Line Form'!$G$7:$EQ$7,0)),""))</f>
        <v/>
      </c>
      <c r="CI53" s="84" t="str">
        <f>IF(IFERROR(INDEX('CFBG New Line Form'!$G$9:$EQ$105,MATCH(B53,'CFBG New Line Form'!$B$9:$B$105,0),MATCH(VLOOKUP($CI$11,MAPPING!$H$3:$J$131,3,0),'CFBG New Line Form'!$G$7:$EQ$7,0)),"")=0,"",IFERROR(INDEX('CFBG New Line Form'!$G$9:$EQ$105,MATCH(B53,'CFBG New Line Form'!$B$9:$B$105,0),MATCH(VLOOKUP($CI$11,MAPPING!$H$3:$J$131,3,0),'CFBG New Line Form'!$G$7:$EQ$7,0)),""))</f>
        <v/>
      </c>
      <c r="CJ53" s="84" t="str">
        <f>IF(IFERROR(INDEX('CFBG New Line Form'!$G$9:$EQ$105,MATCH(B53,'CFBG New Line Form'!$B$9:$B$105,0),MATCH(VLOOKUP($CJ$11,MAPPING!$H$3:$J$131,3,0),'CFBG New Line Form'!$G$7:$EQ$7,0)),"")=0,"",IFERROR(INDEX('CFBG New Line Form'!$G$9:$EQ$105,MATCH(B53,'CFBG New Line Form'!$B$9:$B$105,0),MATCH(VLOOKUP($CJ$11,MAPPING!$H$3:$J$131,3,0),'CFBG New Line Form'!$G$7:$EQ$7,0)),""))</f>
        <v/>
      </c>
      <c r="CK53" s="84" t="str">
        <f>IF(IFERROR(INDEX('CFBG New Line Form'!$G$9:$EQ$105,MATCH(B53,'CFBG New Line Form'!$B$9:$B$105,0),MATCH(VLOOKUP($CK$11,MAPPING!$H$3:$J$131,3,0),'CFBG New Line Form'!$G$7:$EQ$7,0)),"")=0,"",IFERROR(INDEX('CFBG New Line Form'!$G$9:$EQ$105,MATCH(B53,'CFBG New Line Form'!$B$9:$B$105,0),MATCH(VLOOKUP($CK$11,MAPPING!$H$3:$J$131,3,0),'CFBG New Line Form'!$G$7:$EQ$7,0)),""))</f>
        <v/>
      </c>
      <c r="CL53" s="84" t="str">
        <f>IF(IFERROR(INDEX('CFBG New Line Form'!$G$9:$EQ$105,MATCH(B53,'CFBG New Line Form'!$B$9:$B$105,0),MATCH(VLOOKUP($CL$11,MAPPING!$H$3:$J$131,3,0),'CFBG New Line Form'!$G$7:$EQ$7,0)),"")=0,"",IFERROR(INDEX('CFBG New Line Form'!$G$9:$EQ$105,MATCH(B53,'CFBG New Line Form'!$B$9:$B$105,0),MATCH(VLOOKUP($CL$11,MAPPING!$H$3:$J$131,3,0),'CFBG New Line Form'!$G$7:$EQ$7,0)),""))</f>
        <v/>
      </c>
      <c r="CM53" s="84" t="str">
        <f>IF(IFERROR(INDEX('CFBG New Line Form'!$G$9:$EQ$105,MATCH(B53,'CFBG New Line Form'!$B$9:$B$105,0),MATCH(VLOOKUP($CM$11,MAPPING!$H$3:$J$131,3,0),'CFBG New Line Form'!$G$7:$EQ$7,0)),"")=0,"",IFERROR(INDEX('CFBG New Line Form'!$G$9:$EQ$105,MATCH(B53,'CFBG New Line Form'!$B$9:$B$105,0),MATCH(VLOOKUP($CM$11,MAPPING!$H$3:$J$131,3,0),'CFBG New Line Form'!$G$7:$EQ$7,0)),""))</f>
        <v/>
      </c>
      <c r="CN53" s="84" t="str">
        <f>IF(IFERROR(INDEX('CFBG New Line Form'!$G$9:$EQ$105,MATCH(B53,'CFBG New Line Form'!$B$9:$B$105,0),MATCH(VLOOKUP($CN$11,MAPPING!$H$3:$J$131,3,0),'CFBG New Line Form'!$G$7:$EQ$7,0)),"")=0,"",IFERROR(INDEX('CFBG New Line Form'!$G$9:$EQ$105,MATCH(B53,'CFBG New Line Form'!$B$9:$B$105,0),MATCH(VLOOKUP($CN$11,MAPPING!$H$3:$J$131,3,0),'CFBG New Line Form'!$G$7:$EQ$7,0)),""))</f>
        <v/>
      </c>
      <c r="CO53" s="84" t="str">
        <f>IF(IFERROR(INDEX('CFBG New Line Form'!$G$9:$EQ$105,MATCH(B53,'CFBG New Line Form'!$B$9:$B$105,0),MATCH(VLOOKUP($CO$11,MAPPING!$H$3:$J$131,3,0),'CFBG New Line Form'!$G$7:$EQ$7,0)),"")=0,"",IFERROR(INDEX('CFBG New Line Form'!$G$9:$EQ$105,MATCH(B53,'CFBG New Line Form'!$B$9:$B$105,0),MATCH(VLOOKUP($CO$11,MAPPING!$H$3:$J$131,3,0),'CFBG New Line Form'!$G$7:$EQ$7,0)),""))</f>
        <v/>
      </c>
      <c r="CP53" s="84" t="str">
        <f>IF(IFERROR(INDEX('CFBG New Line Form'!$G$9:$EQ$105,MATCH(B53,'CFBG New Line Form'!$B$9:$B$105,0),MATCH(VLOOKUP($CP$11,MAPPING!$H$3:$J$131,3,0),'CFBG New Line Form'!$G$7:$EQ$7,0)),"")=0,"",IFERROR(INDEX('CFBG New Line Form'!$G$9:$EQ$105,MATCH(B53,'CFBG New Line Form'!$B$9:$B$105,0),MATCH(VLOOKUP($CP$11,MAPPING!$H$3:$J$131,3,0),'CFBG New Line Form'!$G$7:$EQ$7,0)),""))</f>
        <v/>
      </c>
      <c r="CQ53" s="84" t="str">
        <f>IF(IFERROR(INDEX('CFBG New Line Form'!$G$9:$EQ$105,MATCH(B53,'CFBG New Line Form'!$B$9:$B$105,0),MATCH(VLOOKUP($CQ$11,MAPPING!$H$3:$J$131,3,0),'CFBG New Line Form'!$G$7:$EQ$7,0)),"")=0,"",IFERROR(INDEX('CFBG New Line Form'!$G$9:$EQ$105,MATCH(B53,'CFBG New Line Form'!$B$9:$B$105,0),MATCH(VLOOKUP($CQ$11,MAPPING!$H$3:$J$131,3,0),'CFBG New Line Form'!$G$7:$EQ$7,0)),""))</f>
        <v/>
      </c>
      <c r="CR53" s="84"/>
      <c r="CS53" s="84"/>
      <c r="CT53" s="84"/>
    </row>
    <row r="54" spans="1:98" s="55" customFormat="1">
      <c r="A54" s="84" t="str">
        <f>IF(
IFERROR(INDEX('CFBG New Line Form'!$G$9:$EQ$105,MATCH(B54,'CFBG New Line Form'!$B$9:$B$105,0),MATCH(VLOOKUP($A$11,MAPPING!$H$3:$J$131,3,0),'CFBG New Line Form'!$G$7:$EQ$7,0)),"")=0,"", IFERROR(INDEX('CFBG New Line Form'!$G$9:$EQ$105,MATCH(B54,'CFBG New Line Form'!$B$9:$B$105,0),MATCH(VLOOKUP($A$11,MAPPING!$H$3:$J$131,3,0),'CFBG New Line Form'!$G$7:$EQ$7,0)),""))</f>
        <v/>
      </c>
      <c r="B54" s="84"/>
      <c r="C54" s="84" t="str">
        <f>IF(
IFERROR(INDEX('CFBG New Line Form'!$G$9:$EQ$105,MATCH(B54,'CFBG New Line Form'!$B$9:$B$105,0),MATCH(VLOOKUP($C$11,MAPPING!$H$3:$J$131,3,0),'CFBG New Line Form'!$G$7:$EQ$7,0)),"")=0,"", IFERROR(INDEX('CFBG New Line Form'!$G$9:$EQ$105,MATCH(B54,'CFBG New Line Form'!$B$9:$B$105,0),MATCH(VLOOKUP($C$11,MAPPING!$H$3:$J$131,3,0),'CFBG New Line Form'!$G$7:$EQ$7,0)),""))</f>
        <v/>
      </c>
      <c r="D54" s="84" t="str">
        <f>IF(
IFERROR(INDEX('CFBG New Line Form'!$G$9:$EQ$105,MATCH(B54,'CFBG New Line Form'!$B$9:$B$105,0),MATCH(VLOOKUP($D$11,MAPPING!$H$3:$J$131,3,0),'CFBG New Line Form'!$G$7:$EQ$7,0)),"")=0,"", IFERROR(INDEX('CFBG New Line Form'!$G$9:$EQ$105,MATCH(B54,'CFBG New Line Form'!$B$9:$B$105,0),MATCH(VLOOKUP($D$11,MAPPING!$H$3:$J$131,3,0),'CFBG New Line Form'!$G$7:$EQ$7,0)),""))</f>
        <v/>
      </c>
      <c r="E54" s="84" t="str">
        <f>IF(IFERROR(INDEX('CFBG New Line Form'!$G$9:$EQ$105,MATCH(B54,'CFBG New Line Form'!$B$9:$B$105,0),MATCH(VLOOKUP($E$11,MAPPING!$H$3:$J$131,3,0),'CFBG New Line Form'!$G$7:$EQ$7,0)),"")=0,"",IFERROR(INDEX('CFBG New Line Form'!$G$9:$EQ$105,MATCH(B54,'CFBG New Line Form'!$B$9:$B$105,0),MATCH(VLOOKUP($E$11,MAPPING!$H$3:$J$131,3,0),'CFBG New Line Form'!$G$7:$EQ$7,0)),""))</f>
        <v/>
      </c>
      <c r="F54" s="84" t="str">
        <f>IF(IFERROR(INDEX('CFBG New Line Form'!$G$9:$EQ$105,MATCH(B54,'CFBG New Line Form'!$B$9:$B$105,0),MATCH(VLOOKUP($F$11,MAPPING!$H$3:$J$131,3,0),'CFBG New Line Form'!$G$7:$EQ$7,0)),"")=0,"",IFERROR(INDEX('CFBG New Line Form'!$G$9:$EQ$105,MATCH(B54,'CFBG New Line Form'!$B$9:$B$105,0),MATCH(VLOOKUP($F$11,MAPPING!$H$3:$J$131,3,0),'CFBG New Line Form'!$G$7:$EQ$7,0)),""))</f>
        <v/>
      </c>
      <c r="G54" s="130" t="str">
        <f>IF(IFERROR(INDEX('CFBG New Line Form'!$G$9:$EQ$105,MATCH(B54,'CFBG New Line Form'!$B$9:$B$105,0),MATCH(VLOOKUP($G$11,MAPPING!$H$3:$J$131,3,0),'CFBG New Line Form'!$G$7:$EQ$7,0)),"")=0,"",IFERROR(INDEX('CFBG New Line Form'!$G$9:$EQ$105,MATCH(B54,'CFBG New Line Form'!$B$9:$B$105,0),MATCH(VLOOKUP($G$11,MAPPING!$H$3:$J$131,3,0),'CFBG New Line Form'!$G$7:$EQ$7,0)),""))</f>
        <v/>
      </c>
      <c r="H54" s="160" t="str">
        <f>IF(IFERROR(INDEX('CFBG New Line Form'!$G$9:$EQ$105,MATCH(B54,'CFBG New Line Form'!$B$9:$B$105,0),MATCH(VLOOKUP($H$11,MAPPING!$H$3:$J$131,3,0),'CFBG New Line Form'!$G$7:$EQ$7,0)),"")=0,"",IFERROR(INDEX('CFBG New Line Form'!$G$9:$EQ$105,MATCH(B54,'CFBG New Line Form'!$B$9:$B$105,0),MATCH(VLOOKUP($H$11,MAPPING!$H$3:$J$131,3,0),'CFBG New Line Form'!$G$7:$EQ$7,0)),""))</f>
        <v/>
      </c>
      <c r="I54" s="161" t="str">
        <f>IF(IFERROR(INDEX('CFBG New Line Form'!$G$9:$EQ$105,MATCH(B54,'CFBG New Line Form'!$B$9:$B$105,0),MATCH(VLOOKUP($I$11,MAPPING!$H$3:$J$131,3,0),'CFBG New Line Form'!$G$7:$EQ$7,0)),"")=0,"",IFERROR(INDEX('CFBG New Line Form'!$G$9:$EQ$105,MATCH(B54,'CFBG New Line Form'!$B$9:$B$105,0),MATCH(VLOOKUP($I$11,MAPPING!$H$3:$J$131,3,0),'CFBG New Line Form'!$G$7:$EQ$7,0)),""))</f>
        <v/>
      </c>
      <c r="J54" s="84" t="str">
        <f>IF(IFERROR(INDEX('CFBG New Line Form'!$G$9:$EQ$105,MATCH(B54,'CFBG New Line Form'!$B$9:$B$105,0),MATCH(VLOOKUP($J$11,MAPPING!$H$3:$J$131,3,0),'CFBG New Line Form'!$G$7:$EQ$7,0)),"")=0,"",IFERROR(INDEX('CFBG New Line Form'!$G$9:$EQ$105,MATCH(B54,'CFBG New Line Form'!$B$9:$B$105,0),MATCH(VLOOKUP($J$11,MAPPING!$H$3:$J$131,3,0),'CFBG New Line Form'!$G$7:$EQ$7,0)),""))</f>
        <v/>
      </c>
      <c r="K54" s="84" t="e">
        <v>#N/A</v>
      </c>
      <c r="L54" s="84" t="e">
        <v>#N/A</v>
      </c>
      <c r="M54" s="84" t="e">
        <v>#N/A</v>
      </c>
      <c r="N54" s="84" t="e">
        <v>#N/A</v>
      </c>
      <c r="O54" s="84" t="e">
        <v>#N/A</v>
      </c>
      <c r="P54" s="84" t="e">
        <v>#N/A</v>
      </c>
      <c r="Q54" s="84" t="e">
        <v>#N/A</v>
      </c>
      <c r="R54" s="162" t="str">
        <f>IF(IFERROR(INDEX('CFBG New Line Form'!$G$9:$EQ$105,MATCH(B54,'CFBG New Line Form'!$B$9:$B$105,0),MATCH(VLOOKUP($R$11,MAPPING!$H$3:$J$131,3,0),'CFBG New Line Form'!$G$7:$EQ$7,0)),"")=0,"",IFERROR(INDEX('CFBG New Line Form'!$G$9:$EQ$105,MATCH(B54,'CFBG New Line Form'!$B$9:$B$105,0),MATCH(VLOOKUP($R$11,MAPPING!$H$3:$J$131,3,0),'CFBG New Line Form'!$G$7:$EQ$7,0)),""))</f>
        <v/>
      </c>
      <c r="S54" s="84" t="str">
        <f>IF(IFERROR(INDEX('CFBG New Line Form'!$G$9:$EQ$105,MATCH(B54,'CFBG New Line Form'!$B$9:$B$105,0),MATCH(VLOOKUP($S$11,MAPPING!$H$3:$J$131,3,0),'CFBG New Line Form'!$G$7:$EQ$7,0)),"")=0,"",IFERROR(INDEX('CFBG New Line Form'!$G$9:$EQ$105,MATCH(B54,'CFBG New Line Form'!$B$9:$B$105,0),MATCH(VLOOKUP($S$11,MAPPING!$H$3:$J$131,3,0),'CFBG New Line Form'!$G$7:$EQ$7,0)),""))</f>
        <v/>
      </c>
      <c r="T54" s="84" t="e">
        <v>#N/A</v>
      </c>
      <c r="U54" s="84" t="e">
        <v>#N/A</v>
      </c>
      <c r="V54" s="84" t="e">
        <v>#N/A</v>
      </c>
      <c r="W54" s="84" t="e">
        <v>#N/A</v>
      </c>
      <c r="X54" s="84" t="e">
        <v>#N/A</v>
      </c>
      <c r="Y54" s="84" t="e">
        <v>#N/A</v>
      </c>
      <c r="Z54" s="84" t="e">
        <v>#N/A</v>
      </c>
      <c r="AA54" s="84" t="e">
        <v>#N/A</v>
      </c>
      <c r="AB54" s="84" t="e">
        <v>#N/A</v>
      </c>
      <c r="AC54" s="84" t="e">
        <v>#N/A</v>
      </c>
      <c r="AD54" s="84" t="e">
        <v>#N/A</v>
      </c>
      <c r="AE54" s="160" t="str">
        <f>IF(IFERROR(INDEX('CFBG New Line Form'!$G$9:$EQ$105,MATCH(B54,'CFBG New Line Form'!$B$9:$B$105,0),MATCH(VLOOKUP($AE$11,MAPPING!$H$3:$J$131,3,0),'CFBG New Line Form'!$G$7:$EQ$7,0)),"")=0,"",IFERROR(INDEX('CFBG New Line Form'!$G$9:$EQ$105,MATCH(B54,'CFBG New Line Form'!$B$9:$B$105,0),MATCH(VLOOKUP($AE$11,MAPPING!$H$3:$J$131,3,0),'CFBG New Line Form'!$G$7:$EQ$7,0)),""))</f>
        <v/>
      </c>
      <c r="AF54" s="84" t="e">
        <v>#N/A</v>
      </c>
      <c r="AG54" s="84" t="e">
        <v>#N/A</v>
      </c>
      <c r="AH54" s="84" t="str">
        <f>IF(IFERROR(INDEX('CFBG New Line Form'!$G$9:$EQ$105,MATCH(B54,'CFBG New Line Form'!$B$9:$B$105,0),MATCH(VLOOKUP($AH$11,MAPPING!$H$3:$J$131,3,0),'CFBG New Line Form'!$G$7:$EQ$7,0)),"")=0,"",IFERROR(INDEX('CFBG New Line Form'!$G$9:$EQ$105,MATCH(B54,'CFBG New Line Form'!$B$9:$B$105,0),MATCH(VLOOKUP($AH$11,MAPPING!$H$3:$J$131,3,0),'CFBG New Line Form'!$G$7:$EQ$7,0)),""))</f>
        <v/>
      </c>
      <c r="AI54" s="84" t="str">
        <f>IF(IFERROR(INDEX('CFBG New Line Form'!$G$9:$EQ$105,MATCH(B54,'CFBG New Line Form'!$B$9:$B$105,0),MATCH(VLOOKUP($AI$11,MAPPING!$H$3:$J$131,3,0),'CFBG New Line Form'!$G$7:$EQ$7,0)),"")=0,"",IFERROR(INDEX('CFBG New Line Form'!$G$9:$EQ$105,MATCH(B54,'CFBG New Line Form'!$B$9:$B$105,0),MATCH(VLOOKUP($AI$11,MAPPING!$H$3:$J$131,3,0),'CFBG New Line Form'!$G$7:$EQ$7,0)),""))</f>
        <v/>
      </c>
      <c r="AJ54" s="84" t="str">
        <f>IF(IFERROR(INDEX('CFBG New Line Form'!$G$9:$EQ$105,MATCH(B54,'CFBG New Line Form'!$B$9:$B$105,0),MATCH(VLOOKUP($AJ$11,MAPPING!$H$3:$J$131,3,0),'CFBG New Line Form'!$G$7:$EQ$7,0)),"")=0,"",IFERROR(INDEX('CFBG New Line Form'!$G$9:$EQ$105,MATCH(B54,'CFBG New Line Form'!$B$9:$B$105,0),MATCH(VLOOKUP($AJ$11,MAPPING!$H$3:$J$131,3,0),'CFBG New Line Form'!$G$7:$EQ$7,0)),""))</f>
        <v/>
      </c>
      <c r="AK54" s="84" t="str">
        <f>IF(IFERROR(INDEX('CFBG New Line Form'!$G$9:$EQ$105,MATCH(B54,'CFBG New Line Form'!$B$9:$B$105,0),MATCH(VLOOKUP($AK$11,MAPPING!$H$3:$J$131,3,0),'CFBG New Line Form'!$G$7:$EQ$7,0)),"")=0,"",IFERROR(INDEX('CFBG New Line Form'!$G$9:$EQ$105,MATCH(B54,'CFBG New Line Form'!$B$9:$B$105,0),MATCH(VLOOKUP($AK$11,MAPPING!$H$3:$J$131,3,0),'CFBG New Line Form'!$G$7:$EQ$7,0)),""))</f>
        <v/>
      </c>
      <c r="AL54" s="84" t="str">
        <f>IF(IFERROR(INDEX('CFBG New Line Form'!$G$9:$EQ$105,MATCH(B54,'CFBG New Line Form'!$B$9:$B$105,0),MATCH(VLOOKUP($AL$11,MAPPING!$H$3:$J$131,3,0),'CFBG New Line Form'!$G$7:$EQ$7,0)),"")=0,"",IFERROR(INDEX('CFBG New Line Form'!$G$9:$EQ$105,MATCH(B54,'CFBG New Line Form'!$B$9:$B$105,0),MATCH(VLOOKUP($AL$11,MAPPING!$H$3:$J$131,3,0),'CFBG New Line Form'!$G$7:$EQ$7,0)),""))</f>
        <v/>
      </c>
      <c r="AM54" s="84" t="str">
        <f>IF(IFERROR(INDEX('CFBG New Line Form'!$G$9:$EQ$105,MATCH(B54,'CFBG New Line Form'!$B$9:$B$105,0),MATCH(VLOOKUP($AM$11,MAPPING!$H$3:$J$131,3,0),'CFBG New Line Form'!$G$7:$EQ$7,0)),"")=0,"",IFERROR(INDEX('CFBG New Line Form'!$G$9:$EQ$105,MATCH(B54,'CFBG New Line Form'!$B$9:$B$105,0),MATCH(VLOOKUP($AM$11,MAPPING!$H$3:$J$131,3,0),'CFBG New Line Form'!$G$7:$EQ$7,0)),""))</f>
        <v/>
      </c>
      <c r="AN54" s="84" t="str">
        <f>IF(IFERROR(INDEX('CFBG New Line Form'!$G$9:$EQ$105,MATCH(B54,'CFBG New Line Form'!$B$9:$B$105,0),MATCH(VLOOKUP($AN$11,MAPPING!$H$3:$J$131,3,0),'CFBG New Line Form'!$G$7:$EQ$7,0)),"")=0,"",IFERROR(INDEX('CFBG New Line Form'!$G$9:$EQ$105,MATCH(B54,'CFBG New Line Form'!$B$9:$B$105,0),MATCH(VLOOKUP($AN$11,MAPPING!$H$3:$J$131,3,0),'CFBG New Line Form'!$G$7:$EQ$7,0)),""))</f>
        <v/>
      </c>
      <c r="AO54" s="84" t="str">
        <f>IF(IFERROR(INDEX('CFBG New Line Form'!$G$9:$EQ$105,MATCH(B54,'CFBG New Line Form'!$B$9:$B$105,0),MATCH(VLOOKUP($AO$11,MAPPING!$H$3:$J$131,3,0),'CFBG New Line Form'!$G$7:$EQ$7,0)),"")=0,"",IFERROR(INDEX('CFBG New Line Form'!$G$9:$EQ$105,MATCH(B54,'CFBG New Line Form'!$B$9:$B$105,0),MATCH(VLOOKUP($AO$11,MAPPING!$H$3:$J$131,3,0),'CFBG New Line Form'!$G$7:$EQ$7,0)),""))</f>
        <v/>
      </c>
      <c r="AP54" s="84" t="str">
        <f>IF(IFERROR(INDEX('CFBG New Line Form'!$G$9:$EQ$105,MATCH(B54,'CFBG New Line Form'!$B$9:$B$105,0),MATCH(VLOOKUP($AP$11,MAPPING!$H$3:$J$131,3,0),'CFBG New Line Form'!$G$7:$EQ$7,0)),"")=0,"",IFERROR(INDEX('CFBG New Line Form'!$G$9:$EQ$105,MATCH(B54,'CFBG New Line Form'!$B$9:$B$105,0),MATCH(VLOOKUP($AP$11,MAPPING!$H$3:$J$131,3,0),'CFBG New Line Form'!$G$7:$EQ$7,0)),""))</f>
        <v/>
      </c>
      <c r="AQ54" s="84" t="str">
        <f>IF(IFERROR(INDEX('CFBG New Line Form'!$G$9:$EQ$105,MATCH(B54,'CFBG New Line Form'!$B$9:$B$105,0),MATCH(VLOOKUP($AQ$11,MAPPING!$H$3:$J$131,3,0),'CFBG New Line Form'!$G$7:$EQ$7,0)),"")=0,"",IFERROR(INDEX('CFBG New Line Form'!$G$9:$EQ$105,MATCH(B54,'CFBG New Line Form'!$B$9:$B$105,0),MATCH(VLOOKUP($AQ$11,MAPPING!$H$3:$J$131,3,0),'CFBG New Line Form'!$G$7:$EQ$7,0)),""))</f>
        <v/>
      </c>
      <c r="AR54" s="84" t="str">
        <f>IF(IFERROR(INDEX('CFBG New Line Form'!$G$9:$EQ$105,MATCH(B54,'CFBG New Line Form'!$B$9:$B$105,0),MATCH(VLOOKUP($AR$11,MAPPING!$H$3:$J$131,3,0),'CFBG New Line Form'!$G$7:$EQ$7,0)),"")=0,"",IFERROR(INDEX('CFBG New Line Form'!$G$9:$EQ$105,MATCH(B54,'CFBG New Line Form'!$B$9:$B$105,0),MATCH(VLOOKUP($AR$11,MAPPING!$H$3:$J$131,3,0),'CFBG New Line Form'!$G$7:$EQ$7,0)),""))</f>
        <v/>
      </c>
      <c r="AS54" s="84" t="str">
        <f>IF(IFERROR(INDEX('CFBG New Line Form'!$G$9:$EQ$105,MATCH(B54,'CFBG New Line Form'!$B$9:$B$105,0),MATCH(VLOOKUP($AS$11,MAPPING!$H$3:$J$131,3,0),'CFBG New Line Form'!$G$7:$EQ$7,0)),"")=0,"",IFERROR(INDEX('CFBG New Line Form'!$G$9:$EQ$105,MATCH(B54,'CFBG New Line Form'!$B$9:$B$105,0),MATCH(VLOOKUP($AS$11,MAPPING!$H$3:$J$131,3,0),'CFBG New Line Form'!$G$7:$EQ$7,0)),""))</f>
        <v/>
      </c>
      <c r="AT54" s="84" t="str">
        <f>IF(IFERROR(INDEX('CFBG New Line Form'!$G$9:$EQ$105,MATCH(B54,'CFBG New Line Form'!$B$9:$B$105,0),MATCH(VLOOKUP($AT$11,MAPPING!$H$3:$J$131,3,0),'CFBG New Line Form'!$G$7:$EQ$7,0)),"")=0,"",IFERROR(INDEX('CFBG New Line Form'!$G$9:$EQ$105,MATCH(B54,'CFBG New Line Form'!$B$9:$B$105,0),MATCH(VLOOKUP($AT$11,MAPPING!$H$3:$J$131,3,0),'CFBG New Line Form'!$G$7:$EQ$7,0)),""))</f>
        <v/>
      </c>
      <c r="AU54" s="84" t="str">
        <f>IF(IFERROR(INDEX('CFBG New Line Form'!$G$9:$EQ$105,MATCH(B54,'CFBG New Line Form'!$B$9:$B$105,0),MATCH(VLOOKUP($AU$11,MAPPING!$H$3:$J$131,3,0),'CFBG New Line Form'!$G$7:$EQ$7,0)),"")=0,"",IFERROR(INDEX('CFBG New Line Form'!$G$9:$EQ$105,MATCH(B54,'CFBG New Line Form'!$B$9:$B$105,0),MATCH(VLOOKUP($AU$11,MAPPING!$H$3:$J$131,3,0),'CFBG New Line Form'!$G$7:$EQ$7,0)),""))</f>
        <v/>
      </c>
      <c r="AV54" s="84" t="str">
        <f>IF(IFERROR(INDEX('CFBG New Line Form'!$G$9:$EQ$105,MATCH(B54,'CFBG New Line Form'!$B$9:$B$105,0),MATCH(VLOOKUP($AV$11,MAPPING!$H$3:$J$131,3,0),'CFBG New Line Form'!$G$7:$EQ$7,0)),"")=0,"",IFERROR(INDEX('CFBG New Line Form'!$G$9:$EQ$105,MATCH(B54,'CFBG New Line Form'!$B$9:$B$105,0),MATCH(VLOOKUP($AV$11,MAPPING!$H$3:$J$131,3,0),'CFBG New Line Form'!$G$7:$EQ$7,0)),""))</f>
        <v/>
      </c>
      <c r="AW54" s="84" t="str">
        <f>IF(IFERROR(INDEX('CFBG New Line Form'!$G$9:$EQ$105,MATCH(B54,'CFBG New Line Form'!$B$9:$B$105,0),MATCH(VLOOKUP($AW$11,MAPPING!$H$3:$J$131,3,0),'CFBG New Line Form'!$G$7:$EQ$7,0)),"")=0,"",IFERROR(INDEX('CFBG New Line Form'!$G$9:$EQ$105,MATCH(B54,'CFBG New Line Form'!$B$9:$B$105,0),MATCH(VLOOKUP($AW$11,MAPPING!$H$3:$J$131,3,0),'CFBG New Line Form'!$G$7:$EQ$7,0)),""))</f>
        <v/>
      </c>
      <c r="AX54" s="84" t="str">
        <f>IF(IFERROR(INDEX('CFBG New Line Form'!$G$9:$EQ$105,MATCH(B54,'CFBG New Line Form'!$B$9:$B$105,0),MATCH(VLOOKUP($AX$11,MAPPING!$H$3:$J$131,3,0),'CFBG New Line Form'!$G$7:$EQ$7,0)),"")=0,"",IFERROR(INDEX('CFBG New Line Form'!$G$9:$EQ$105,MATCH(B54,'CFBG New Line Form'!$B$9:$B$105,0),MATCH(VLOOKUP($AX$11,MAPPING!$H$3:$J$131,3,0),'CFBG New Line Form'!$G$7:$EQ$7,0)),""))</f>
        <v/>
      </c>
      <c r="AY54" s="84" t="str">
        <f>IF(IFERROR(INDEX('CFBG New Line Form'!$G$9:$EQ$105,MATCH(B54,'CFBG New Line Form'!$B$9:$B$105,0),MATCH(VLOOKUP($AY$11,MAPPING!$H$3:$J$131,3,0),'CFBG New Line Form'!$G$7:$EQ$7,0)),"")=0,"",IFERROR(INDEX('CFBG New Line Form'!$G$9:$EQ$105,MATCH(B54,'CFBG New Line Form'!$B$9:$B$105,0),MATCH(VLOOKUP($AY$11,MAPPING!$H$3:$J$131,3,0),'CFBG New Line Form'!$G$7:$EQ$7,0)),""))</f>
        <v/>
      </c>
      <c r="AZ54" s="84" t="str">
        <f>IF(IFERROR(INDEX('CFBG New Line Form'!$G$9:$EQ$105,MATCH(B54,'CFBG New Line Form'!$B$9:$B$105,0),MATCH(VLOOKUP($AZ$11,MAPPING!$H$3:$J$131,3,0),'CFBG New Line Form'!$G$7:$EQ$7,0)),"")=0,"",IFERROR(INDEX('CFBG New Line Form'!$G$9:$EQ$105,MATCH(B54,'CFBG New Line Form'!$B$9:$B$105,0),MATCH(VLOOKUP($AZ$11,MAPPING!$H$3:$J$131,3,0),'CFBG New Line Form'!$G$7:$EQ$7,0)),""))</f>
        <v/>
      </c>
      <c r="BA54" s="84" t="str">
        <f>IF(IFERROR(INDEX('CFBG New Line Form'!$G$9:$EQ$105,MATCH(B54,'CFBG New Line Form'!$B$9:$B$105,0),MATCH(VLOOKUP($BA$11,MAPPING!$H$3:$J$131,3,0),'CFBG New Line Form'!$G$7:$EQ$7,0)),"")=0,"",IFERROR(INDEX('CFBG New Line Form'!$G$9:$EQ$105,MATCH(B54,'CFBG New Line Form'!$B$9:$B$105,0),MATCH(VLOOKUP($BA$11,MAPPING!$H$3:$J$131,3,0),'CFBG New Line Form'!$G$7:$EQ$7,0)),""))</f>
        <v/>
      </c>
      <c r="BB54" s="84" t="str">
        <f>IF(IFERROR(INDEX('CFBG New Line Form'!$G$9:$EQ$105,MATCH(B54,'CFBG New Line Form'!$B$9:$B$105,0),MATCH(VLOOKUP($BB$11,MAPPING!$H$3:$J$131,3,0),'CFBG New Line Form'!$G$7:$EQ$7,0)),"")=0,"",IFERROR(INDEX('CFBG New Line Form'!$G$9:$EQ$105,MATCH(B54,'CFBG New Line Form'!$B$9:$B$105,0),MATCH(VLOOKUP($BB$11,MAPPING!$H$3:$J$131,3,0),'CFBG New Line Form'!$G$7:$EQ$7,0)),""))</f>
        <v/>
      </c>
      <c r="BC54" s="84" t="str">
        <f>IF(IFERROR(INDEX('CFBG New Line Form'!$G$9:$EQ$105,MATCH(B54,'CFBG New Line Form'!$B$9:$B$105,0),MATCH(VLOOKUP($BC$11,MAPPING!$H$3:$J$131,3,0),'CFBG New Line Form'!$G$7:$EQ$7,0)),"")=0,"",IFERROR(INDEX('CFBG New Line Form'!$G$9:$EQ$105,MATCH(B54,'CFBG New Line Form'!$B$9:$B$105,0),MATCH(VLOOKUP($BC$11,MAPPING!$H$3:$J$131,3,0),'CFBG New Line Form'!$G$7:$EQ$7,0)),""))</f>
        <v/>
      </c>
      <c r="BD54" s="84" t="str">
        <f>IF(IFERROR(INDEX('CFBG New Line Form'!$G$9:$EQ$105,MATCH(B54,'CFBG New Line Form'!$B$9:$B$105,0),MATCH(VLOOKUP($BD$11,MAPPING!$H$3:$J$131,3,0),'CFBG New Line Form'!$G$7:$EQ$7,0)),"")=0,"",IFERROR(INDEX('CFBG New Line Form'!$G$9:$EQ$105,MATCH(B54,'CFBG New Line Form'!$B$9:$B$105,0),MATCH(VLOOKUP($BD$11,MAPPING!$H$3:$J$131,3,0),'CFBG New Line Form'!$G$7:$EQ$7,0)),""))</f>
        <v/>
      </c>
      <c r="BE54" s="84" t="str">
        <f>IF(IFERROR(INDEX('CFBG New Line Form'!$G$9:$EQ$105,MATCH(B54,'CFBG New Line Form'!$B$9:$B$105,0),MATCH(VLOOKUP($BE$11,MAPPING!$H$3:$J$131,3,0),'CFBG New Line Form'!$G$7:$EQ$7,0)),"")=0,"",IFERROR(INDEX('CFBG New Line Form'!$G$9:$EQ$105,MATCH(B54,'CFBG New Line Form'!$B$9:$B$105,0),MATCH(VLOOKUP($BE$11,MAPPING!$H$3:$J$131,3,0),'CFBG New Line Form'!$G$7:$EQ$7,0)),""))</f>
        <v/>
      </c>
      <c r="BF54" s="84" t="str">
        <f>IF(IFERROR(INDEX('CFBG New Line Form'!$G$9:$EQ$105,MATCH(B54,'CFBG New Line Form'!$B$9:$B$105,0),MATCH(VLOOKUP($BE$11,MAPPING!$H$3:$J$131,3,0),'CFBG New Line Form'!$G$7:$EQ$7,0)),"")=0,"",IFERROR(INDEX('CFBG New Line Form'!$G$9:$EQ$105,MATCH(B54,'CFBG New Line Form'!$B$9:$B$105,0),MATCH(VLOOKUP($BE$11,MAPPING!$H$3:$J$131,3,0),'CFBG New Line Form'!$G$7:$EQ$7,0)),""))</f>
        <v/>
      </c>
      <c r="BG54" s="84" t="str">
        <f>IF(IFERROR(INDEX('CFBG New Line Form'!$G$9:$EQ$105,MATCH(B54,'CFBG New Line Form'!$B$9:$B$105,0),MATCH(VLOOKUP($BG$11,MAPPING!$H$3:$J$131,3,0),'CFBG New Line Form'!$G$7:$EQ$7,0)),"")=0,"",IFERROR(INDEX('CFBG New Line Form'!$G$9:$EQ$105,MATCH(B54,'CFBG New Line Form'!$B$9:$B$105,0),MATCH(VLOOKUP($BG$11,MAPPING!$H$3:$J$131,3,0),'CFBG New Line Form'!$G$7:$EQ$7,0)),""))</f>
        <v/>
      </c>
      <c r="BH54" s="84" t="str">
        <f>IF(IFERROR(INDEX('CFBG New Line Form'!$G$9:$EQ$105,MATCH(B54,'CFBG New Line Form'!$B$9:$B$105,0),MATCH(VLOOKUP($BH$11,MAPPING!$H$3:$J$131,3,0),'CFBG New Line Form'!$G$7:$EQ$7,0)),"")=0,"",IFERROR(INDEX('CFBG New Line Form'!$G$9:$EQ$105,MATCH(B54,'CFBG New Line Form'!$B$9:$B$105,0),MATCH(VLOOKUP($BH$11,MAPPING!$H$3:$J$131,3,0),'CFBG New Line Form'!$G$7:$EQ$7,0)),""))</f>
        <v/>
      </c>
      <c r="BI54" s="84" t="str">
        <f>IF(IFERROR(INDEX('CFBG New Line Form'!$G$9:$EQ$105,MATCH(B54,'CFBG New Line Form'!$B$9:$B$105,0),MATCH(VLOOKUP($BI$11,MAPPING!$H$3:$J$131,3,0),'CFBG New Line Form'!$G$7:$EQ$7,0)),"")=0,"",IFERROR(INDEX('CFBG New Line Form'!$G$9:$EQ$105,MATCH(B54,'CFBG New Line Form'!$B$9:$B$105,0),MATCH(VLOOKUP($BI$11,MAPPING!$H$3:$J$131,3,0),'CFBG New Line Form'!$G$7:$EQ$7,0)),""))</f>
        <v/>
      </c>
      <c r="BJ54" s="84" t="str">
        <f>IF(IFERROR(INDEX('CFBG New Line Form'!$G$9:$EQ$105,MATCH(B54,'CFBG New Line Form'!$B$9:$B$105,0),MATCH(VLOOKUP($BJ$11,MAPPING!$H$3:$J$131,3,0),'CFBG New Line Form'!$G$7:$EQ$7,0)),"")=0,"",IFERROR(INDEX('CFBG New Line Form'!$G$9:$EQ$105,MATCH(B54,'CFBG New Line Form'!$B$9:$B$105,0),MATCH(VLOOKUP($BJ$11,MAPPING!$H$3:$J$131,3,0),'CFBG New Line Form'!$G$7:$EQ$7,0)),""))</f>
        <v/>
      </c>
      <c r="BK54" s="84" t="str">
        <f>IF(IFERROR(INDEX('CFBG New Line Form'!$G$9:$EQ$105,MATCH(B54,'CFBG New Line Form'!$B$9:$B$105,0),MATCH(VLOOKUP($BK$11,MAPPING!$H$3:$J$131,3,0),'CFBG New Line Form'!$G$7:$EQ$7,0)),"")=0,"",IFERROR(INDEX('CFBG New Line Form'!$G$9:$EQ$105,MATCH(B54,'CFBG New Line Form'!$B$9:$B$105,0),MATCH(VLOOKUP($BK$11,MAPPING!$H$3:$J$131,3,0),'CFBG New Line Form'!$G$7:$EQ$7,0)),""))</f>
        <v/>
      </c>
      <c r="BL54" s="84" t="str">
        <f>IF(IFERROR(INDEX('CFBG New Line Form'!$G$9:$EQ$105,MATCH(B54,'CFBG New Line Form'!$B$9:$B$105,0),MATCH(VLOOKUP($BL$11,MAPPING!$H$3:$J$131,3,0),'CFBG New Line Form'!$G$7:$EQ$7,0)),"")=0,"",IFERROR(INDEX('CFBG New Line Form'!$G$9:$EQ$105,MATCH(B54,'CFBG New Line Form'!$B$9:$B$105,0),MATCH(VLOOKUP($BL$11,MAPPING!$H$3:$J$131,3,0),'CFBG New Line Form'!$G$7:$EQ$7,0)),""))</f>
        <v/>
      </c>
      <c r="BM54" s="84" t="str">
        <f>IF(IFERROR(INDEX('CFBG New Line Form'!$G$9:$EQ$105,MATCH(B54,'CFBG New Line Form'!$B$9:$B$105,0),MATCH(VLOOKUP($BM$11,MAPPING!$H$3:$J$131,3,0),'CFBG New Line Form'!$G$7:$EQ$7,0)),"")=0,"",IFERROR(INDEX('CFBG New Line Form'!$G$9:$EQ$105,MATCH(B54,'CFBG New Line Form'!$B$9:$B$105,0),MATCH(VLOOKUP($BM$11,MAPPING!$H$3:$J$131,3,0),'CFBG New Line Form'!$G$7:$EQ$7,0)),""))</f>
        <v/>
      </c>
      <c r="BN54" s="84" t="str">
        <f>IF(IFERROR(INDEX('CFBG New Line Form'!$G$9:$EQ$105,MATCH(B54,'CFBG New Line Form'!$B$9:$B$105,0),MATCH(VLOOKUP($BN$11,MAPPING!$H$3:$J$131,3,0),'CFBG New Line Form'!$G$7:$EQ$7,0)),"")=0,"",IFERROR(INDEX('CFBG New Line Form'!$G$9:$EQ$105,MATCH(B54,'CFBG New Line Form'!$B$9:$B$105,0),MATCH(VLOOKUP($BN$11,MAPPING!$H$3:$J$131,3,0),'CFBG New Line Form'!$G$7:$EQ$7,0)),""))</f>
        <v/>
      </c>
      <c r="BO54" s="84" t="str">
        <f>IF(IFERROR(INDEX('CFBG New Line Form'!$G$9:$EQ$105,MATCH(B54,'CFBG New Line Form'!$B$9:$B$105,0),MATCH(VLOOKUP($BO$11,MAPPING!$H$3:$J$131,3,0),'CFBG New Line Form'!$G$7:$EQ$7,0)),"")=0,"",IFERROR(INDEX('CFBG New Line Form'!$G$9:$EQ$105,MATCH(B54,'CFBG New Line Form'!$B$9:$B$105,0),MATCH(VLOOKUP($BO$11,MAPPING!$H$3:$J$131,3,0),'CFBG New Line Form'!$G$7:$EQ$7,0)),""))</f>
        <v/>
      </c>
      <c r="BP54" s="84" t="str">
        <f>IF(IFERROR(INDEX('CFBG New Line Form'!$G$9:$EQ$105,MATCH(B54,'CFBG New Line Form'!$B$9:$B$105,0),MATCH(VLOOKUP($BP$11,MAPPING!$H$3:$J$131,3,0),'CFBG New Line Form'!$G$7:$EQ$7,0)),"")=0,"",IFERROR(INDEX('CFBG New Line Form'!$G$9:$EQ$105,MATCH(B54,'CFBG New Line Form'!$B$9:$B$105,0),MATCH(VLOOKUP($BP$11,MAPPING!$H$3:$J$131,3,0),'CFBG New Line Form'!$G$7:$EQ$7,0)),""))</f>
        <v/>
      </c>
      <c r="BQ54" s="84" t="str">
        <f>IF(IFERROR(INDEX('CFBG New Line Form'!$G$9:$EQ$105,MATCH(B54,'CFBG New Line Form'!$B$9:$B$105,0),MATCH(VLOOKUP($BQ$11,MAPPING!$H$3:$J$131,3,0),'CFBG New Line Form'!$G$7:$EQ$7,0)),"")=0,"",IFERROR(INDEX('CFBG New Line Form'!$G$9:$EQ$105,MATCH(B54,'CFBG New Line Form'!$B$9:$B$105,0),MATCH(VLOOKUP($BQ$11,MAPPING!$H$3:$J$131,3,0),'CFBG New Line Form'!$G$7:$EQ$7,0)),""))</f>
        <v/>
      </c>
      <c r="BR54" s="84" t="str">
        <f>IF(IFERROR(INDEX('CFBG New Line Form'!$G$9:$EQ$105,MATCH(B54,'CFBG New Line Form'!$B$9:$B$105,0),MATCH(VLOOKUP($BR$11,MAPPING!$H$3:$J$131,3,0),'CFBG New Line Form'!$G$7:$EQ$7,0)),"")=0,"",IFERROR(INDEX('CFBG New Line Form'!$G$9:$EQ$105,MATCH(B54,'CFBG New Line Form'!$B$9:$B$105,0),MATCH(VLOOKUP($BR$11,MAPPING!$H$3:$J$131,3,0),'CFBG New Line Form'!$G$7:$EQ$7,0)),""))</f>
        <v/>
      </c>
      <c r="BS54" s="84" t="str">
        <f>IF(IFERROR(INDEX('CFBG New Line Form'!$G$9:$EQ$105,MATCH(B54,'CFBG New Line Form'!$B$9:$B$105,0),MATCH(VLOOKUP($BS$11,MAPPING!$H$3:$J$131,3,0),'CFBG New Line Form'!$G$7:$EQ$7,0)),"")=0,"",IFERROR(INDEX('CFBG New Line Form'!$G$9:$EQ$105,MATCH(B54,'CFBG New Line Form'!$B$9:$B$105,0),MATCH(VLOOKUP($BS$11,MAPPING!$H$3:$J$131,3,0),'CFBG New Line Form'!$G$7:$EQ$7,0)),""))</f>
        <v/>
      </c>
      <c r="BT54" s="84" t="str">
        <f>IF(IFERROR(INDEX('CFBG New Line Form'!$G$9:$EQ$105,MATCH(B54,'CFBG New Line Form'!$B$9:$B$105,0),MATCH(VLOOKUP($BT$11,MAPPING!$H$3:$J$131,3,0),'CFBG New Line Form'!$G$7:$EQ$7,0)),"")=0,"",IFERROR(INDEX('CFBG New Line Form'!$G$9:$EQ$105,MATCH(B54,'CFBG New Line Form'!$B$9:$B$105,0),MATCH(VLOOKUP($BT$11,MAPPING!$H$3:$J$131,3,0),'CFBG New Line Form'!$G$7:$EQ$7,0)),""))</f>
        <v/>
      </c>
      <c r="BU54" s="84" t="str">
        <f>IF(IFERROR(INDEX('CFBG New Line Form'!$G$9:$EQ$105,MATCH(B54,'CFBG New Line Form'!$B$9:$B$105,0),MATCH(VLOOKUP($BU$11,MAPPING!$H$3:$J$131,3,0),'CFBG New Line Form'!$G$7:$EQ$7,0)),"")=0,"",IFERROR(INDEX('CFBG New Line Form'!$G$9:$EQ$105,MATCH(B54,'CFBG New Line Form'!$B$9:$B$105,0),MATCH(VLOOKUP($BU$11,MAPPING!$H$3:$J$131,3,0),'CFBG New Line Form'!$G$7:$EQ$7,0)),""))</f>
        <v/>
      </c>
      <c r="BV54" s="84" t="str">
        <f>IF(IFERROR(INDEX('CFBG New Line Form'!$G$9:$EQ$105,MATCH(B54,'CFBG New Line Form'!$B$9:$B$105,0),MATCH(VLOOKUP($BV$11,MAPPING!$H$3:$J$131,3,0),'CFBG New Line Form'!$G$7:$EQ$7,0)),"")=0,"",IFERROR(INDEX('CFBG New Line Form'!$G$9:$EQ$105,MATCH(B54,'CFBG New Line Form'!$B$9:$B$105,0),MATCH(VLOOKUP($BV$11,MAPPING!$H$3:$J$131,3,0),'CFBG New Line Form'!$G$7:$EQ$7,0)),""))</f>
        <v/>
      </c>
      <c r="BW54" s="84" t="str">
        <f>IF(IFERROR(INDEX('CFBG New Line Form'!$G$9:$EQ$105,MATCH(B54,'CFBG New Line Form'!$B$9:$B$105,0),MATCH(VLOOKUP($BW$11,MAPPING!$H$3:$J$131,3,0),'CFBG New Line Form'!$G$7:$EQ$7,0)),"")=0,"",IFERROR(INDEX('CFBG New Line Form'!$G$9:$EQ$105,MATCH(B54,'CFBG New Line Form'!$B$9:$B$105,0),MATCH(VLOOKUP($BW$11,MAPPING!$H$3:$J$131,3,0),'CFBG New Line Form'!$G$7:$EQ$7,0)),""))</f>
        <v/>
      </c>
      <c r="BX54" s="84" t="str">
        <f>IF(IFERROR(INDEX('CFBG New Line Form'!$G$9:$EQ$105,MATCH(B54,'CFBG New Line Form'!$B$9:$B$105,0),MATCH(VLOOKUP($BX$11,MAPPING!$H$3:$J$131,3,0),'CFBG New Line Form'!$G$7:$EQ$7,0)),"")=0,"",IFERROR(INDEX('CFBG New Line Form'!$G$9:$EQ$105,MATCH(B54,'CFBG New Line Form'!$B$9:$B$105,0),MATCH(VLOOKUP($BX$11,MAPPING!$H$3:$J$131,3,0),'CFBG New Line Form'!$G$7:$EQ$7,0)),""))</f>
        <v/>
      </c>
      <c r="BY54" s="84" t="str">
        <f>IF(IFERROR(INDEX('CFBG New Line Form'!$G$9:$EQ$105,MATCH(B54,'CFBG New Line Form'!$B$9:$B$105,0),MATCH(VLOOKUP($BY$11,MAPPING!$H$3:$J$131,3,0),'CFBG New Line Form'!$G$7:$EQ$7,0)),"")=0,"",IFERROR(INDEX('CFBG New Line Form'!$G$9:$EQ$105,MATCH(B54,'CFBG New Line Form'!$B$9:$B$105,0),MATCH(VLOOKUP($BY$11,MAPPING!$H$3:$J$131,3,0),'CFBG New Line Form'!$G$7:$EQ$7,0)),""))</f>
        <v/>
      </c>
      <c r="BZ54" s="84" t="str">
        <f>IF(IFERROR(INDEX('CFBG New Line Form'!$G$9:$EQ$105,MATCH(B54,'CFBG New Line Form'!$B$9:$B$105,0),MATCH(VLOOKUP($BZ$11,MAPPING!$H$3:$J$131,3,0),'CFBG New Line Form'!$G$7:$EQ$7,0)),"")=0,"",IFERROR(INDEX('CFBG New Line Form'!$G$9:$EQ$105,MATCH(B54,'CFBG New Line Form'!$B$9:$B$105,0),MATCH(VLOOKUP($BZ$11,MAPPING!$H$3:$J$131,3,0),'CFBG New Line Form'!$G$7:$EQ$7,0)),""))</f>
        <v/>
      </c>
      <c r="CA54" s="84" t="str">
        <f>IF(IFERROR(INDEX('CFBG New Line Form'!$G$9:$EQ$105,MATCH(B54,'CFBG New Line Form'!$B$9:$B$105,0),MATCH(VLOOKUP($CA$11,MAPPING!$H$3:$J$131,3,0),'CFBG New Line Form'!$G$7:$EQ$7,0)),"")=0,"",IFERROR(INDEX('CFBG New Line Form'!$G$9:$EQ$105,MATCH(B54,'CFBG New Line Form'!$B$9:$B$105,0),MATCH(VLOOKUP($CA$11,MAPPING!$H$3:$J$131,3,0),'CFBG New Line Form'!$G$7:$EQ$7,0)),""))</f>
        <v/>
      </c>
      <c r="CB54" s="84" t="str">
        <f>IF(IFERROR(INDEX('CFBG New Line Form'!$G$9:$EQ$105,MATCH(B54,'CFBG New Line Form'!$B$9:$B$105,0),MATCH(VLOOKUP($CB$11,MAPPING!$H$3:$J$131,3,0),'CFBG New Line Form'!$G$7:$EQ$7,0)),"")=0,"",IFERROR(INDEX('CFBG New Line Form'!$G$9:$EQ$105,MATCH(B54,'CFBG New Line Form'!$B$9:$B$105,0),MATCH(VLOOKUP($CB$11,MAPPING!$H$3:$J$131,3,0),'CFBG New Line Form'!$G$7:$EQ$7,0)),""))</f>
        <v/>
      </c>
      <c r="CC54" s="84" t="str">
        <f>IF(IFERROR(INDEX('CFBG New Line Form'!$G$9:$EQ$105,MATCH(B54,'CFBG New Line Form'!$B$9:$B$105,0),MATCH(VLOOKUP($CC$11,MAPPING!$H$3:$J$131,3,0),'CFBG New Line Form'!$G$7:$EQ$7,0)),"")=0,"",IFERROR(INDEX('CFBG New Line Form'!$G$9:$EQ$105,MATCH(B54,'CFBG New Line Form'!$B$9:$B$105,0),MATCH(VLOOKUP($CC$11,MAPPING!$H$3:$J$131,3,0),'CFBG New Line Form'!$G$7:$EQ$7,0)),""))</f>
        <v/>
      </c>
      <c r="CD54" s="84" t="str">
        <f>IF(IFERROR(INDEX('CFBG New Line Form'!$G$9:$EQ$105,MATCH(B54,'CFBG New Line Form'!$B$9:$B$105,0),MATCH(VLOOKUP($CD$11,MAPPING!$H$3:$J$131,3,0),'CFBG New Line Form'!$G$7:$EQ$7,0)),"")=0,"",IFERROR(INDEX('CFBG New Line Form'!$G$9:$EQ$105,MATCH(B54,'CFBG New Line Form'!$B$9:$B$105,0),MATCH(VLOOKUP($CD$11,MAPPING!$H$3:$J$131,3,0),'CFBG New Line Form'!$G$7:$EQ$7,0)),""))</f>
        <v/>
      </c>
      <c r="CE54" s="84" t="str">
        <f>IF(IFERROR(INDEX('CFBG New Line Form'!$G$9:$EQ$105,MATCH(B54,'CFBG New Line Form'!$B$9:$B$105,0),MATCH(VLOOKUP($CE$11,MAPPING!$H$3:$J$131,3,0),'CFBG New Line Form'!$G$7:$EQ$7,0)),"")=0,"",IFERROR(INDEX('CFBG New Line Form'!$G$9:$EQ$105,MATCH(B54,'CFBG New Line Form'!$B$9:$B$105,0),MATCH(VLOOKUP($CE$11,MAPPING!$H$3:$J$131,3,0),'CFBG New Line Form'!$G$7:$EQ$7,0)),""))</f>
        <v/>
      </c>
      <c r="CF54" s="84" t="str">
        <f>IF(IFERROR(INDEX('CFBG New Line Form'!$G$9:$EQ$105,MATCH(B54,'CFBG New Line Form'!$B$9:$B$105,0),MATCH(VLOOKUP($CF$11,MAPPING!$H$3:$J$131,3,0),'CFBG New Line Form'!$G$7:$EQ$7,0)),"")=0,"",IFERROR(INDEX('CFBG New Line Form'!$G$9:$EQ$105,MATCH(B54,'CFBG New Line Form'!$B$9:$B$105,0),MATCH(VLOOKUP($CF$11,MAPPING!$H$3:$J$131,3,0),'CFBG New Line Form'!$G$7:$EQ$7,0)),""))</f>
        <v/>
      </c>
      <c r="CG54" s="84" t="str">
        <f>IF(IFERROR(INDEX('CFBG New Line Form'!$G$9:$EQ$105,MATCH(B54,'CFBG New Line Form'!$B$9:$B$105,0),MATCH(VLOOKUP($CG$11,MAPPING!$H$3:$J$131,3,0),'CFBG New Line Form'!$G$7:$EQ$7,0)),"")=0,"",IFERROR(INDEX('CFBG New Line Form'!$G$9:$EQ$105,MATCH(B54,'CFBG New Line Form'!$B$9:$B$105,0),MATCH(VLOOKUP($CG$11,MAPPING!$H$3:$J$131,3,0),'CFBG New Line Form'!$G$7:$EQ$7,0)),""))</f>
        <v/>
      </c>
      <c r="CH54" s="84" t="str">
        <f>IF(IFERROR(INDEX('CFBG New Line Form'!$G$9:$EQ$105,MATCH(B54,'CFBG New Line Form'!$B$9:$B$105,0),MATCH(VLOOKUP($CH$11,MAPPING!$H$3:$J$131,3,0),'CFBG New Line Form'!$G$7:$EQ$7,0)),"")=0,"",IFERROR(INDEX('CFBG New Line Form'!$G$9:$EQ$105,MATCH(B54,'CFBG New Line Form'!$B$9:$B$105,0),MATCH(VLOOKUP($CH$11,MAPPING!$H$3:$J$131,3,0),'CFBG New Line Form'!$G$7:$EQ$7,0)),""))</f>
        <v/>
      </c>
      <c r="CI54" s="84" t="str">
        <f>IF(IFERROR(INDEX('CFBG New Line Form'!$G$9:$EQ$105,MATCH(B54,'CFBG New Line Form'!$B$9:$B$105,0),MATCH(VLOOKUP($CI$11,MAPPING!$H$3:$J$131,3,0),'CFBG New Line Form'!$G$7:$EQ$7,0)),"")=0,"",IFERROR(INDEX('CFBG New Line Form'!$G$9:$EQ$105,MATCH(B54,'CFBG New Line Form'!$B$9:$B$105,0),MATCH(VLOOKUP($CI$11,MAPPING!$H$3:$J$131,3,0),'CFBG New Line Form'!$G$7:$EQ$7,0)),""))</f>
        <v/>
      </c>
      <c r="CJ54" s="84" t="str">
        <f>IF(IFERROR(INDEX('CFBG New Line Form'!$G$9:$EQ$105,MATCH(B54,'CFBG New Line Form'!$B$9:$B$105,0),MATCH(VLOOKUP($CJ$11,MAPPING!$H$3:$J$131,3,0),'CFBG New Line Form'!$G$7:$EQ$7,0)),"")=0,"",IFERROR(INDEX('CFBG New Line Form'!$G$9:$EQ$105,MATCH(B54,'CFBG New Line Form'!$B$9:$B$105,0),MATCH(VLOOKUP($CJ$11,MAPPING!$H$3:$J$131,3,0),'CFBG New Line Form'!$G$7:$EQ$7,0)),""))</f>
        <v/>
      </c>
      <c r="CK54" s="84" t="str">
        <f>IF(IFERROR(INDEX('CFBG New Line Form'!$G$9:$EQ$105,MATCH(B54,'CFBG New Line Form'!$B$9:$B$105,0),MATCH(VLOOKUP($CK$11,MAPPING!$H$3:$J$131,3,0),'CFBG New Line Form'!$G$7:$EQ$7,0)),"")=0,"",IFERROR(INDEX('CFBG New Line Form'!$G$9:$EQ$105,MATCH(B54,'CFBG New Line Form'!$B$9:$B$105,0),MATCH(VLOOKUP($CK$11,MAPPING!$H$3:$J$131,3,0),'CFBG New Line Form'!$G$7:$EQ$7,0)),""))</f>
        <v/>
      </c>
      <c r="CL54" s="84" t="str">
        <f>IF(IFERROR(INDEX('CFBG New Line Form'!$G$9:$EQ$105,MATCH(B54,'CFBG New Line Form'!$B$9:$B$105,0),MATCH(VLOOKUP($CL$11,MAPPING!$H$3:$J$131,3,0),'CFBG New Line Form'!$G$7:$EQ$7,0)),"")=0,"",IFERROR(INDEX('CFBG New Line Form'!$G$9:$EQ$105,MATCH(B54,'CFBG New Line Form'!$B$9:$B$105,0),MATCH(VLOOKUP($CL$11,MAPPING!$H$3:$J$131,3,0),'CFBG New Line Form'!$G$7:$EQ$7,0)),""))</f>
        <v/>
      </c>
      <c r="CM54" s="84" t="str">
        <f>IF(IFERROR(INDEX('CFBG New Line Form'!$G$9:$EQ$105,MATCH(B54,'CFBG New Line Form'!$B$9:$B$105,0),MATCH(VLOOKUP($CM$11,MAPPING!$H$3:$J$131,3,0),'CFBG New Line Form'!$G$7:$EQ$7,0)),"")=0,"",IFERROR(INDEX('CFBG New Line Form'!$G$9:$EQ$105,MATCH(B54,'CFBG New Line Form'!$B$9:$B$105,0),MATCH(VLOOKUP($CM$11,MAPPING!$H$3:$J$131,3,0),'CFBG New Line Form'!$G$7:$EQ$7,0)),""))</f>
        <v/>
      </c>
      <c r="CN54" s="84" t="str">
        <f>IF(IFERROR(INDEX('CFBG New Line Form'!$G$9:$EQ$105,MATCH(B54,'CFBG New Line Form'!$B$9:$B$105,0),MATCH(VLOOKUP($CN$11,MAPPING!$H$3:$J$131,3,0),'CFBG New Line Form'!$G$7:$EQ$7,0)),"")=0,"",IFERROR(INDEX('CFBG New Line Form'!$G$9:$EQ$105,MATCH(B54,'CFBG New Line Form'!$B$9:$B$105,0),MATCH(VLOOKUP($CN$11,MAPPING!$H$3:$J$131,3,0),'CFBG New Line Form'!$G$7:$EQ$7,0)),""))</f>
        <v/>
      </c>
      <c r="CO54" s="84" t="str">
        <f>IF(IFERROR(INDEX('CFBG New Line Form'!$G$9:$EQ$105,MATCH(B54,'CFBG New Line Form'!$B$9:$B$105,0),MATCH(VLOOKUP($CO$11,MAPPING!$H$3:$J$131,3,0),'CFBG New Line Form'!$G$7:$EQ$7,0)),"")=0,"",IFERROR(INDEX('CFBG New Line Form'!$G$9:$EQ$105,MATCH(B54,'CFBG New Line Form'!$B$9:$B$105,0),MATCH(VLOOKUP($CO$11,MAPPING!$H$3:$J$131,3,0),'CFBG New Line Form'!$G$7:$EQ$7,0)),""))</f>
        <v/>
      </c>
      <c r="CP54" s="84" t="str">
        <f>IF(IFERROR(INDEX('CFBG New Line Form'!$G$9:$EQ$105,MATCH(B54,'CFBG New Line Form'!$B$9:$B$105,0),MATCH(VLOOKUP($CP$11,MAPPING!$H$3:$J$131,3,0),'CFBG New Line Form'!$G$7:$EQ$7,0)),"")=0,"",IFERROR(INDEX('CFBG New Line Form'!$G$9:$EQ$105,MATCH(B54,'CFBG New Line Form'!$B$9:$B$105,0),MATCH(VLOOKUP($CP$11,MAPPING!$H$3:$J$131,3,0),'CFBG New Line Form'!$G$7:$EQ$7,0)),""))</f>
        <v/>
      </c>
      <c r="CQ54" s="84" t="str">
        <f>IF(IFERROR(INDEX('CFBG New Line Form'!$G$9:$EQ$105,MATCH(B54,'CFBG New Line Form'!$B$9:$B$105,0),MATCH(VLOOKUP($CQ$11,MAPPING!$H$3:$J$131,3,0),'CFBG New Line Form'!$G$7:$EQ$7,0)),"")=0,"",IFERROR(INDEX('CFBG New Line Form'!$G$9:$EQ$105,MATCH(B54,'CFBG New Line Form'!$B$9:$B$105,0),MATCH(VLOOKUP($CQ$11,MAPPING!$H$3:$J$131,3,0),'CFBG New Line Form'!$G$7:$EQ$7,0)),""))</f>
        <v/>
      </c>
      <c r="CR54" s="84"/>
      <c r="CS54" s="84"/>
      <c r="CT54" s="84"/>
    </row>
    <row r="55" spans="1:98" s="55" customFormat="1">
      <c r="A55" s="84" t="str">
        <f>IF(
IFERROR(INDEX('CFBG New Line Form'!$G$9:$EQ$105,MATCH(B55,'CFBG New Line Form'!$B$9:$B$105,0),MATCH(VLOOKUP($A$11,MAPPING!$H$3:$J$131,3,0),'CFBG New Line Form'!$G$7:$EQ$7,0)),"")=0,"", IFERROR(INDEX('CFBG New Line Form'!$G$9:$EQ$105,MATCH(B55,'CFBG New Line Form'!$B$9:$B$105,0),MATCH(VLOOKUP($A$11,MAPPING!$H$3:$J$131,3,0),'CFBG New Line Form'!$G$7:$EQ$7,0)),""))</f>
        <v/>
      </c>
      <c r="B55" s="84"/>
      <c r="C55" s="84" t="str">
        <f>IF(
IFERROR(INDEX('CFBG New Line Form'!$G$9:$EQ$105,MATCH(B55,'CFBG New Line Form'!$B$9:$B$105,0),MATCH(VLOOKUP($C$11,MAPPING!$H$3:$J$131,3,0),'CFBG New Line Form'!$G$7:$EQ$7,0)),"")=0,"", IFERROR(INDEX('CFBG New Line Form'!$G$9:$EQ$105,MATCH(B55,'CFBG New Line Form'!$B$9:$B$105,0),MATCH(VLOOKUP($C$11,MAPPING!$H$3:$J$131,3,0),'CFBG New Line Form'!$G$7:$EQ$7,0)),""))</f>
        <v/>
      </c>
      <c r="D55" s="84" t="str">
        <f>IF(
IFERROR(INDEX('CFBG New Line Form'!$G$9:$EQ$105,MATCH(B55,'CFBG New Line Form'!$B$9:$B$105,0),MATCH(VLOOKUP($D$11,MAPPING!$H$3:$J$131,3,0),'CFBG New Line Form'!$G$7:$EQ$7,0)),"")=0,"", IFERROR(INDEX('CFBG New Line Form'!$G$9:$EQ$105,MATCH(B55,'CFBG New Line Form'!$B$9:$B$105,0),MATCH(VLOOKUP($D$11,MAPPING!$H$3:$J$131,3,0),'CFBG New Line Form'!$G$7:$EQ$7,0)),""))</f>
        <v/>
      </c>
      <c r="E55" s="84" t="str">
        <f>IF(IFERROR(INDEX('CFBG New Line Form'!$G$9:$EQ$105,MATCH(B55,'CFBG New Line Form'!$B$9:$B$105,0),MATCH(VLOOKUP($E$11,MAPPING!$H$3:$J$131,3,0),'CFBG New Line Form'!$G$7:$EQ$7,0)),"")=0,"",IFERROR(INDEX('CFBG New Line Form'!$G$9:$EQ$105,MATCH(B55,'CFBG New Line Form'!$B$9:$B$105,0),MATCH(VLOOKUP($E$11,MAPPING!$H$3:$J$131,3,0),'CFBG New Line Form'!$G$7:$EQ$7,0)),""))</f>
        <v/>
      </c>
      <c r="F55" s="84" t="str">
        <f>IF(IFERROR(INDEX('CFBG New Line Form'!$G$9:$EQ$105,MATCH(B55,'CFBG New Line Form'!$B$9:$B$105,0),MATCH(VLOOKUP($F$11,MAPPING!$H$3:$J$131,3,0),'CFBG New Line Form'!$G$7:$EQ$7,0)),"")=0,"",IFERROR(INDEX('CFBG New Line Form'!$G$9:$EQ$105,MATCH(B55,'CFBG New Line Form'!$B$9:$B$105,0),MATCH(VLOOKUP($F$11,MAPPING!$H$3:$J$131,3,0),'CFBG New Line Form'!$G$7:$EQ$7,0)),""))</f>
        <v/>
      </c>
      <c r="G55" s="130" t="str">
        <f>IF(IFERROR(INDEX('CFBG New Line Form'!$G$9:$EQ$105,MATCH(B55,'CFBG New Line Form'!$B$9:$B$105,0),MATCH(VLOOKUP($G$11,MAPPING!$H$3:$J$131,3,0),'CFBG New Line Form'!$G$7:$EQ$7,0)),"")=0,"",IFERROR(INDEX('CFBG New Line Form'!$G$9:$EQ$105,MATCH(B55,'CFBG New Line Form'!$B$9:$B$105,0),MATCH(VLOOKUP($G$11,MAPPING!$H$3:$J$131,3,0),'CFBG New Line Form'!$G$7:$EQ$7,0)),""))</f>
        <v/>
      </c>
      <c r="H55" s="160" t="str">
        <f>IF(IFERROR(INDEX('CFBG New Line Form'!$G$9:$EQ$105,MATCH(B55,'CFBG New Line Form'!$B$9:$B$105,0),MATCH(VLOOKUP($H$11,MAPPING!$H$3:$J$131,3,0),'CFBG New Line Form'!$G$7:$EQ$7,0)),"")=0,"",IFERROR(INDEX('CFBG New Line Form'!$G$9:$EQ$105,MATCH(B55,'CFBG New Line Form'!$B$9:$B$105,0),MATCH(VLOOKUP($H$11,MAPPING!$H$3:$J$131,3,0),'CFBG New Line Form'!$G$7:$EQ$7,0)),""))</f>
        <v/>
      </c>
      <c r="I55" s="161" t="str">
        <f>IF(IFERROR(INDEX('CFBG New Line Form'!$G$9:$EQ$105,MATCH(B55,'CFBG New Line Form'!$B$9:$B$105,0),MATCH(VLOOKUP($I$11,MAPPING!$H$3:$J$131,3,0),'CFBG New Line Form'!$G$7:$EQ$7,0)),"")=0,"",IFERROR(INDEX('CFBG New Line Form'!$G$9:$EQ$105,MATCH(B55,'CFBG New Line Form'!$B$9:$B$105,0),MATCH(VLOOKUP($I$11,MAPPING!$H$3:$J$131,3,0),'CFBG New Line Form'!$G$7:$EQ$7,0)),""))</f>
        <v/>
      </c>
      <c r="J55" s="84" t="str">
        <f>IF(IFERROR(INDEX('CFBG New Line Form'!$G$9:$EQ$105,MATCH(B55,'CFBG New Line Form'!$B$9:$B$105,0),MATCH(VLOOKUP($J$11,MAPPING!$H$3:$J$131,3,0),'CFBG New Line Form'!$G$7:$EQ$7,0)),"")=0,"",IFERROR(INDEX('CFBG New Line Form'!$G$9:$EQ$105,MATCH(B55,'CFBG New Line Form'!$B$9:$B$105,0),MATCH(VLOOKUP($J$11,MAPPING!$H$3:$J$131,3,0),'CFBG New Line Form'!$G$7:$EQ$7,0)),""))</f>
        <v/>
      </c>
      <c r="K55" s="84" t="e">
        <v>#N/A</v>
      </c>
      <c r="L55" s="84" t="e">
        <v>#N/A</v>
      </c>
      <c r="M55" s="84" t="e">
        <v>#N/A</v>
      </c>
      <c r="N55" s="84" t="e">
        <v>#N/A</v>
      </c>
      <c r="O55" s="84" t="e">
        <v>#N/A</v>
      </c>
      <c r="P55" s="84" t="e">
        <v>#N/A</v>
      </c>
      <c r="Q55" s="84" t="e">
        <v>#N/A</v>
      </c>
      <c r="R55" s="162" t="str">
        <f>IF(IFERROR(INDEX('CFBG New Line Form'!$G$9:$EQ$105,MATCH(B55,'CFBG New Line Form'!$B$9:$B$105,0),MATCH(VLOOKUP($R$11,MAPPING!$H$3:$J$131,3,0),'CFBG New Line Form'!$G$7:$EQ$7,0)),"")=0,"",IFERROR(INDEX('CFBG New Line Form'!$G$9:$EQ$105,MATCH(B55,'CFBG New Line Form'!$B$9:$B$105,0),MATCH(VLOOKUP($R$11,MAPPING!$H$3:$J$131,3,0),'CFBG New Line Form'!$G$7:$EQ$7,0)),""))</f>
        <v/>
      </c>
      <c r="S55" s="84" t="str">
        <f>IF(IFERROR(INDEX('CFBG New Line Form'!$G$9:$EQ$105,MATCH(B55,'CFBG New Line Form'!$B$9:$B$105,0),MATCH(VLOOKUP($S$11,MAPPING!$H$3:$J$131,3,0),'CFBG New Line Form'!$G$7:$EQ$7,0)),"")=0,"",IFERROR(INDEX('CFBG New Line Form'!$G$9:$EQ$105,MATCH(B55,'CFBG New Line Form'!$B$9:$B$105,0),MATCH(VLOOKUP($S$11,MAPPING!$H$3:$J$131,3,0),'CFBG New Line Form'!$G$7:$EQ$7,0)),""))</f>
        <v/>
      </c>
      <c r="T55" s="84" t="e">
        <v>#N/A</v>
      </c>
      <c r="U55" s="84" t="e">
        <v>#N/A</v>
      </c>
      <c r="V55" s="84" t="e">
        <v>#N/A</v>
      </c>
      <c r="W55" s="84" t="e">
        <v>#N/A</v>
      </c>
      <c r="X55" s="84" t="e">
        <v>#N/A</v>
      </c>
      <c r="Y55" s="84" t="e">
        <v>#N/A</v>
      </c>
      <c r="Z55" s="84" t="e">
        <v>#N/A</v>
      </c>
      <c r="AA55" s="84" t="e">
        <v>#N/A</v>
      </c>
      <c r="AB55" s="84" t="e">
        <v>#N/A</v>
      </c>
      <c r="AC55" s="84" t="e">
        <v>#N/A</v>
      </c>
      <c r="AD55" s="84" t="e">
        <v>#N/A</v>
      </c>
      <c r="AE55" s="160" t="str">
        <f>IF(IFERROR(INDEX('CFBG New Line Form'!$G$9:$EQ$105,MATCH(B55,'CFBG New Line Form'!$B$9:$B$105,0),MATCH(VLOOKUP($AE$11,MAPPING!$H$3:$J$131,3,0),'CFBG New Line Form'!$G$7:$EQ$7,0)),"")=0,"",IFERROR(INDEX('CFBG New Line Form'!$G$9:$EQ$105,MATCH(B55,'CFBG New Line Form'!$B$9:$B$105,0),MATCH(VLOOKUP($AE$11,MAPPING!$H$3:$J$131,3,0),'CFBG New Line Form'!$G$7:$EQ$7,0)),""))</f>
        <v/>
      </c>
      <c r="AF55" s="84" t="e">
        <v>#N/A</v>
      </c>
      <c r="AG55" s="84" t="e">
        <v>#N/A</v>
      </c>
      <c r="AH55" s="84" t="str">
        <f>IF(IFERROR(INDEX('CFBG New Line Form'!$G$9:$EQ$105,MATCH(B55,'CFBG New Line Form'!$B$9:$B$105,0),MATCH(VLOOKUP($AH$11,MAPPING!$H$3:$J$131,3,0),'CFBG New Line Form'!$G$7:$EQ$7,0)),"")=0,"",IFERROR(INDEX('CFBG New Line Form'!$G$9:$EQ$105,MATCH(B55,'CFBG New Line Form'!$B$9:$B$105,0),MATCH(VLOOKUP($AH$11,MAPPING!$H$3:$J$131,3,0),'CFBG New Line Form'!$G$7:$EQ$7,0)),""))</f>
        <v/>
      </c>
      <c r="AI55" s="84" t="str">
        <f>IF(IFERROR(INDEX('CFBG New Line Form'!$G$9:$EQ$105,MATCH(B55,'CFBG New Line Form'!$B$9:$B$105,0),MATCH(VLOOKUP($AI$11,MAPPING!$H$3:$J$131,3,0),'CFBG New Line Form'!$G$7:$EQ$7,0)),"")=0,"",IFERROR(INDEX('CFBG New Line Form'!$G$9:$EQ$105,MATCH(B55,'CFBG New Line Form'!$B$9:$B$105,0),MATCH(VLOOKUP($AI$11,MAPPING!$H$3:$J$131,3,0),'CFBG New Line Form'!$G$7:$EQ$7,0)),""))</f>
        <v/>
      </c>
      <c r="AJ55" s="84" t="str">
        <f>IF(IFERROR(INDEX('CFBG New Line Form'!$G$9:$EQ$105,MATCH(B55,'CFBG New Line Form'!$B$9:$B$105,0),MATCH(VLOOKUP($AJ$11,MAPPING!$H$3:$J$131,3,0),'CFBG New Line Form'!$G$7:$EQ$7,0)),"")=0,"",IFERROR(INDEX('CFBG New Line Form'!$G$9:$EQ$105,MATCH(B55,'CFBG New Line Form'!$B$9:$B$105,0),MATCH(VLOOKUP($AJ$11,MAPPING!$H$3:$J$131,3,0),'CFBG New Line Form'!$G$7:$EQ$7,0)),""))</f>
        <v/>
      </c>
      <c r="AK55" s="84" t="str">
        <f>IF(IFERROR(INDEX('CFBG New Line Form'!$G$9:$EQ$105,MATCH(B55,'CFBG New Line Form'!$B$9:$B$105,0),MATCH(VLOOKUP($AK$11,MAPPING!$H$3:$J$131,3,0),'CFBG New Line Form'!$G$7:$EQ$7,0)),"")=0,"",IFERROR(INDEX('CFBG New Line Form'!$G$9:$EQ$105,MATCH(B55,'CFBG New Line Form'!$B$9:$B$105,0),MATCH(VLOOKUP($AK$11,MAPPING!$H$3:$J$131,3,0),'CFBG New Line Form'!$G$7:$EQ$7,0)),""))</f>
        <v/>
      </c>
      <c r="AL55" s="84" t="str">
        <f>IF(IFERROR(INDEX('CFBG New Line Form'!$G$9:$EQ$105,MATCH(B55,'CFBG New Line Form'!$B$9:$B$105,0),MATCH(VLOOKUP($AL$11,MAPPING!$H$3:$J$131,3,0),'CFBG New Line Form'!$G$7:$EQ$7,0)),"")=0,"",IFERROR(INDEX('CFBG New Line Form'!$G$9:$EQ$105,MATCH(B55,'CFBG New Line Form'!$B$9:$B$105,0),MATCH(VLOOKUP($AL$11,MAPPING!$H$3:$J$131,3,0),'CFBG New Line Form'!$G$7:$EQ$7,0)),""))</f>
        <v/>
      </c>
      <c r="AM55" s="84" t="str">
        <f>IF(IFERROR(INDEX('CFBG New Line Form'!$G$9:$EQ$105,MATCH(B55,'CFBG New Line Form'!$B$9:$B$105,0),MATCH(VLOOKUP($AM$11,MAPPING!$H$3:$J$131,3,0),'CFBG New Line Form'!$G$7:$EQ$7,0)),"")=0,"",IFERROR(INDEX('CFBG New Line Form'!$G$9:$EQ$105,MATCH(B55,'CFBG New Line Form'!$B$9:$B$105,0),MATCH(VLOOKUP($AM$11,MAPPING!$H$3:$J$131,3,0),'CFBG New Line Form'!$G$7:$EQ$7,0)),""))</f>
        <v/>
      </c>
      <c r="AN55" s="84" t="str">
        <f>IF(IFERROR(INDEX('CFBG New Line Form'!$G$9:$EQ$105,MATCH(B55,'CFBG New Line Form'!$B$9:$B$105,0),MATCH(VLOOKUP($AN$11,MAPPING!$H$3:$J$131,3,0),'CFBG New Line Form'!$G$7:$EQ$7,0)),"")=0,"",IFERROR(INDEX('CFBG New Line Form'!$G$9:$EQ$105,MATCH(B55,'CFBG New Line Form'!$B$9:$B$105,0),MATCH(VLOOKUP($AN$11,MAPPING!$H$3:$J$131,3,0),'CFBG New Line Form'!$G$7:$EQ$7,0)),""))</f>
        <v/>
      </c>
      <c r="AO55" s="84" t="str">
        <f>IF(IFERROR(INDEX('CFBG New Line Form'!$G$9:$EQ$105,MATCH(B55,'CFBG New Line Form'!$B$9:$B$105,0),MATCH(VLOOKUP($AO$11,MAPPING!$H$3:$J$131,3,0),'CFBG New Line Form'!$G$7:$EQ$7,0)),"")=0,"",IFERROR(INDEX('CFBG New Line Form'!$G$9:$EQ$105,MATCH(B55,'CFBG New Line Form'!$B$9:$B$105,0),MATCH(VLOOKUP($AO$11,MAPPING!$H$3:$J$131,3,0),'CFBG New Line Form'!$G$7:$EQ$7,0)),""))</f>
        <v/>
      </c>
      <c r="AP55" s="84" t="str">
        <f>IF(IFERROR(INDEX('CFBG New Line Form'!$G$9:$EQ$105,MATCH(B55,'CFBG New Line Form'!$B$9:$B$105,0),MATCH(VLOOKUP($AP$11,MAPPING!$H$3:$J$131,3,0),'CFBG New Line Form'!$G$7:$EQ$7,0)),"")=0,"",IFERROR(INDEX('CFBG New Line Form'!$G$9:$EQ$105,MATCH(B55,'CFBG New Line Form'!$B$9:$B$105,0),MATCH(VLOOKUP($AP$11,MAPPING!$H$3:$J$131,3,0),'CFBG New Line Form'!$G$7:$EQ$7,0)),""))</f>
        <v/>
      </c>
      <c r="AQ55" s="84" t="str">
        <f>IF(IFERROR(INDEX('CFBG New Line Form'!$G$9:$EQ$105,MATCH(B55,'CFBG New Line Form'!$B$9:$B$105,0),MATCH(VLOOKUP($AQ$11,MAPPING!$H$3:$J$131,3,0),'CFBG New Line Form'!$G$7:$EQ$7,0)),"")=0,"",IFERROR(INDEX('CFBG New Line Form'!$G$9:$EQ$105,MATCH(B55,'CFBG New Line Form'!$B$9:$B$105,0),MATCH(VLOOKUP($AQ$11,MAPPING!$H$3:$J$131,3,0),'CFBG New Line Form'!$G$7:$EQ$7,0)),""))</f>
        <v/>
      </c>
      <c r="AR55" s="84" t="str">
        <f>IF(IFERROR(INDEX('CFBG New Line Form'!$G$9:$EQ$105,MATCH(B55,'CFBG New Line Form'!$B$9:$B$105,0),MATCH(VLOOKUP($AR$11,MAPPING!$H$3:$J$131,3,0),'CFBG New Line Form'!$G$7:$EQ$7,0)),"")=0,"",IFERROR(INDEX('CFBG New Line Form'!$G$9:$EQ$105,MATCH(B55,'CFBG New Line Form'!$B$9:$B$105,0),MATCH(VLOOKUP($AR$11,MAPPING!$H$3:$J$131,3,0),'CFBG New Line Form'!$G$7:$EQ$7,0)),""))</f>
        <v/>
      </c>
      <c r="AS55" s="84" t="str">
        <f>IF(IFERROR(INDEX('CFBG New Line Form'!$G$9:$EQ$105,MATCH(B55,'CFBG New Line Form'!$B$9:$B$105,0),MATCH(VLOOKUP($AS$11,MAPPING!$H$3:$J$131,3,0),'CFBG New Line Form'!$G$7:$EQ$7,0)),"")=0,"",IFERROR(INDEX('CFBG New Line Form'!$G$9:$EQ$105,MATCH(B55,'CFBG New Line Form'!$B$9:$B$105,0),MATCH(VLOOKUP($AS$11,MAPPING!$H$3:$J$131,3,0),'CFBG New Line Form'!$G$7:$EQ$7,0)),""))</f>
        <v/>
      </c>
      <c r="AT55" s="84" t="str">
        <f>IF(IFERROR(INDEX('CFBG New Line Form'!$G$9:$EQ$105,MATCH(B55,'CFBG New Line Form'!$B$9:$B$105,0),MATCH(VLOOKUP($AT$11,MAPPING!$H$3:$J$131,3,0),'CFBG New Line Form'!$G$7:$EQ$7,0)),"")=0,"",IFERROR(INDEX('CFBG New Line Form'!$G$9:$EQ$105,MATCH(B55,'CFBG New Line Form'!$B$9:$B$105,0),MATCH(VLOOKUP($AT$11,MAPPING!$H$3:$J$131,3,0),'CFBG New Line Form'!$G$7:$EQ$7,0)),""))</f>
        <v/>
      </c>
      <c r="AU55" s="84" t="str">
        <f>IF(IFERROR(INDEX('CFBG New Line Form'!$G$9:$EQ$105,MATCH(B55,'CFBG New Line Form'!$B$9:$B$105,0),MATCH(VLOOKUP($AU$11,MAPPING!$H$3:$J$131,3,0),'CFBG New Line Form'!$G$7:$EQ$7,0)),"")=0,"",IFERROR(INDEX('CFBG New Line Form'!$G$9:$EQ$105,MATCH(B55,'CFBG New Line Form'!$B$9:$B$105,0),MATCH(VLOOKUP($AU$11,MAPPING!$H$3:$J$131,3,0),'CFBG New Line Form'!$G$7:$EQ$7,0)),""))</f>
        <v/>
      </c>
      <c r="AV55" s="84" t="str">
        <f>IF(IFERROR(INDEX('CFBG New Line Form'!$G$9:$EQ$105,MATCH(B55,'CFBG New Line Form'!$B$9:$B$105,0),MATCH(VLOOKUP($AV$11,MAPPING!$H$3:$J$131,3,0),'CFBG New Line Form'!$G$7:$EQ$7,0)),"")=0,"",IFERROR(INDEX('CFBG New Line Form'!$G$9:$EQ$105,MATCH(B55,'CFBG New Line Form'!$B$9:$B$105,0),MATCH(VLOOKUP($AV$11,MAPPING!$H$3:$J$131,3,0),'CFBG New Line Form'!$G$7:$EQ$7,0)),""))</f>
        <v/>
      </c>
      <c r="AW55" s="84" t="str">
        <f>IF(IFERROR(INDEX('CFBG New Line Form'!$G$9:$EQ$105,MATCH(B55,'CFBG New Line Form'!$B$9:$B$105,0),MATCH(VLOOKUP($AW$11,MAPPING!$H$3:$J$131,3,0),'CFBG New Line Form'!$G$7:$EQ$7,0)),"")=0,"",IFERROR(INDEX('CFBG New Line Form'!$G$9:$EQ$105,MATCH(B55,'CFBG New Line Form'!$B$9:$B$105,0),MATCH(VLOOKUP($AW$11,MAPPING!$H$3:$J$131,3,0),'CFBG New Line Form'!$G$7:$EQ$7,0)),""))</f>
        <v/>
      </c>
      <c r="AX55" s="84" t="str">
        <f>IF(IFERROR(INDEX('CFBG New Line Form'!$G$9:$EQ$105,MATCH(B55,'CFBG New Line Form'!$B$9:$B$105,0),MATCH(VLOOKUP($AX$11,MAPPING!$H$3:$J$131,3,0),'CFBG New Line Form'!$G$7:$EQ$7,0)),"")=0,"",IFERROR(INDEX('CFBG New Line Form'!$G$9:$EQ$105,MATCH(B55,'CFBG New Line Form'!$B$9:$B$105,0),MATCH(VLOOKUP($AX$11,MAPPING!$H$3:$J$131,3,0),'CFBG New Line Form'!$G$7:$EQ$7,0)),""))</f>
        <v/>
      </c>
      <c r="AY55" s="84" t="str">
        <f>IF(IFERROR(INDEX('CFBG New Line Form'!$G$9:$EQ$105,MATCH(B55,'CFBG New Line Form'!$B$9:$B$105,0),MATCH(VLOOKUP($AY$11,MAPPING!$H$3:$J$131,3,0),'CFBG New Line Form'!$G$7:$EQ$7,0)),"")=0,"",IFERROR(INDEX('CFBG New Line Form'!$G$9:$EQ$105,MATCH(B55,'CFBG New Line Form'!$B$9:$B$105,0),MATCH(VLOOKUP($AY$11,MAPPING!$H$3:$J$131,3,0),'CFBG New Line Form'!$G$7:$EQ$7,0)),""))</f>
        <v/>
      </c>
      <c r="AZ55" s="84" t="str">
        <f>IF(IFERROR(INDEX('CFBG New Line Form'!$G$9:$EQ$105,MATCH(B55,'CFBG New Line Form'!$B$9:$B$105,0),MATCH(VLOOKUP($AZ$11,MAPPING!$H$3:$J$131,3,0),'CFBG New Line Form'!$G$7:$EQ$7,0)),"")=0,"",IFERROR(INDEX('CFBG New Line Form'!$G$9:$EQ$105,MATCH(B55,'CFBG New Line Form'!$B$9:$B$105,0),MATCH(VLOOKUP($AZ$11,MAPPING!$H$3:$J$131,3,0),'CFBG New Line Form'!$G$7:$EQ$7,0)),""))</f>
        <v/>
      </c>
      <c r="BA55" s="84" t="str">
        <f>IF(IFERROR(INDEX('CFBG New Line Form'!$G$9:$EQ$105,MATCH(B55,'CFBG New Line Form'!$B$9:$B$105,0),MATCH(VLOOKUP($BA$11,MAPPING!$H$3:$J$131,3,0),'CFBG New Line Form'!$G$7:$EQ$7,0)),"")=0,"",IFERROR(INDEX('CFBG New Line Form'!$G$9:$EQ$105,MATCH(B55,'CFBG New Line Form'!$B$9:$B$105,0),MATCH(VLOOKUP($BA$11,MAPPING!$H$3:$J$131,3,0),'CFBG New Line Form'!$G$7:$EQ$7,0)),""))</f>
        <v/>
      </c>
      <c r="BB55" s="84" t="str">
        <f>IF(IFERROR(INDEX('CFBG New Line Form'!$G$9:$EQ$105,MATCH(B55,'CFBG New Line Form'!$B$9:$B$105,0),MATCH(VLOOKUP($BB$11,MAPPING!$H$3:$J$131,3,0),'CFBG New Line Form'!$G$7:$EQ$7,0)),"")=0,"",IFERROR(INDEX('CFBG New Line Form'!$G$9:$EQ$105,MATCH(B55,'CFBG New Line Form'!$B$9:$B$105,0),MATCH(VLOOKUP($BB$11,MAPPING!$H$3:$J$131,3,0),'CFBG New Line Form'!$G$7:$EQ$7,0)),""))</f>
        <v/>
      </c>
      <c r="BC55" s="84" t="str">
        <f>IF(IFERROR(INDEX('CFBG New Line Form'!$G$9:$EQ$105,MATCH(B55,'CFBG New Line Form'!$B$9:$B$105,0),MATCH(VLOOKUP($BC$11,MAPPING!$H$3:$J$131,3,0),'CFBG New Line Form'!$G$7:$EQ$7,0)),"")=0,"",IFERROR(INDEX('CFBG New Line Form'!$G$9:$EQ$105,MATCH(B55,'CFBG New Line Form'!$B$9:$B$105,0),MATCH(VLOOKUP($BC$11,MAPPING!$H$3:$J$131,3,0),'CFBG New Line Form'!$G$7:$EQ$7,0)),""))</f>
        <v/>
      </c>
      <c r="BD55" s="84" t="str">
        <f>IF(IFERROR(INDEX('CFBG New Line Form'!$G$9:$EQ$105,MATCH(B55,'CFBG New Line Form'!$B$9:$B$105,0),MATCH(VLOOKUP($BD$11,MAPPING!$H$3:$J$131,3,0),'CFBG New Line Form'!$G$7:$EQ$7,0)),"")=0,"",IFERROR(INDEX('CFBG New Line Form'!$G$9:$EQ$105,MATCH(B55,'CFBG New Line Form'!$B$9:$B$105,0),MATCH(VLOOKUP($BD$11,MAPPING!$H$3:$J$131,3,0),'CFBG New Line Form'!$G$7:$EQ$7,0)),""))</f>
        <v/>
      </c>
      <c r="BE55" s="84" t="str">
        <f>IF(IFERROR(INDEX('CFBG New Line Form'!$G$9:$EQ$105,MATCH(B55,'CFBG New Line Form'!$B$9:$B$105,0),MATCH(VLOOKUP($BE$11,MAPPING!$H$3:$J$131,3,0),'CFBG New Line Form'!$G$7:$EQ$7,0)),"")=0,"",IFERROR(INDEX('CFBG New Line Form'!$G$9:$EQ$105,MATCH(B55,'CFBG New Line Form'!$B$9:$B$105,0),MATCH(VLOOKUP($BE$11,MAPPING!$H$3:$J$131,3,0),'CFBG New Line Form'!$G$7:$EQ$7,0)),""))</f>
        <v/>
      </c>
      <c r="BF55" s="84" t="str">
        <f>IF(IFERROR(INDEX('CFBG New Line Form'!$G$9:$EQ$105,MATCH(B55,'CFBG New Line Form'!$B$9:$B$105,0),MATCH(VLOOKUP($BE$11,MAPPING!$H$3:$J$131,3,0),'CFBG New Line Form'!$G$7:$EQ$7,0)),"")=0,"",IFERROR(INDEX('CFBG New Line Form'!$G$9:$EQ$105,MATCH(B55,'CFBG New Line Form'!$B$9:$B$105,0),MATCH(VLOOKUP($BE$11,MAPPING!$H$3:$J$131,3,0),'CFBG New Line Form'!$G$7:$EQ$7,0)),""))</f>
        <v/>
      </c>
      <c r="BG55" s="84" t="str">
        <f>IF(IFERROR(INDEX('CFBG New Line Form'!$G$9:$EQ$105,MATCH(B55,'CFBG New Line Form'!$B$9:$B$105,0),MATCH(VLOOKUP($BG$11,MAPPING!$H$3:$J$131,3,0),'CFBG New Line Form'!$G$7:$EQ$7,0)),"")=0,"",IFERROR(INDEX('CFBG New Line Form'!$G$9:$EQ$105,MATCH(B55,'CFBG New Line Form'!$B$9:$B$105,0),MATCH(VLOOKUP($BG$11,MAPPING!$H$3:$J$131,3,0),'CFBG New Line Form'!$G$7:$EQ$7,0)),""))</f>
        <v/>
      </c>
      <c r="BH55" s="84" t="str">
        <f>IF(IFERROR(INDEX('CFBG New Line Form'!$G$9:$EQ$105,MATCH(B55,'CFBG New Line Form'!$B$9:$B$105,0),MATCH(VLOOKUP($BH$11,MAPPING!$H$3:$J$131,3,0),'CFBG New Line Form'!$G$7:$EQ$7,0)),"")=0,"",IFERROR(INDEX('CFBG New Line Form'!$G$9:$EQ$105,MATCH(B55,'CFBG New Line Form'!$B$9:$B$105,0),MATCH(VLOOKUP($BH$11,MAPPING!$H$3:$J$131,3,0),'CFBG New Line Form'!$G$7:$EQ$7,0)),""))</f>
        <v/>
      </c>
      <c r="BI55" s="84" t="str">
        <f>IF(IFERROR(INDEX('CFBG New Line Form'!$G$9:$EQ$105,MATCH(B55,'CFBG New Line Form'!$B$9:$B$105,0),MATCH(VLOOKUP($BI$11,MAPPING!$H$3:$J$131,3,0),'CFBG New Line Form'!$G$7:$EQ$7,0)),"")=0,"",IFERROR(INDEX('CFBG New Line Form'!$G$9:$EQ$105,MATCH(B55,'CFBG New Line Form'!$B$9:$B$105,0),MATCH(VLOOKUP($BI$11,MAPPING!$H$3:$J$131,3,0),'CFBG New Line Form'!$G$7:$EQ$7,0)),""))</f>
        <v/>
      </c>
      <c r="BJ55" s="84" t="str">
        <f>IF(IFERROR(INDEX('CFBG New Line Form'!$G$9:$EQ$105,MATCH(B55,'CFBG New Line Form'!$B$9:$B$105,0),MATCH(VLOOKUP($BJ$11,MAPPING!$H$3:$J$131,3,0),'CFBG New Line Form'!$G$7:$EQ$7,0)),"")=0,"",IFERROR(INDEX('CFBG New Line Form'!$G$9:$EQ$105,MATCH(B55,'CFBG New Line Form'!$B$9:$B$105,0),MATCH(VLOOKUP($BJ$11,MAPPING!$H$3:$J$131,3,0),'CFBG New Line Form'!$G$7:$EQ$7,0)),""))</f>
        <v/>
      </c>
      <c r="BK55" s="84" t="str">
        <f>IF(IFERROR(INDEX('CFBG New Line Form'!$G$9:$EQ$105,MATCH(B55,'CFBG New Line Form'!$B$9:$B$105,0),MATCH(VLOOKUP($BK$11,MAPPING!$H$3:$J$131,3,0),'CFBG New Line Form'!$G$7:$EQ$7,0)),"")=0,"",IFERROR(INDEX('CFBG New Line Form'!$G$9:$EQ$105,MATCH(B55,'CFBG New Line Form'!$B$9:$B$105,0),MATCH(VLOOKUP($BK$11,MAPPING!$H$3:$J$131,3,0),'CFBG New Line Form'!$G$7:$EQ$7,0)),""))</f>
        <v/>
      </c>
      <c r="BL55" s="84" t="str">
        <f>IF(IFERROR(INDEX('CFBG New Line Form'!$G$9:$EQ$105,MATCH(B55,'CFBG New Line Form'!$B$9:$B$105,0),MATCH(VLOOKUP($BL$11,MAPPING!$H$3:$J$131,3,0),'CFBG New Line Form'!$G$7:$EQ$7,0)),"")=0,"",IFERROR(INDEX('CFBG New Line Form'!$G$9:$EQ$105,MATCH(B55,'CFBG New Line Form'!$B$9:$B$105,0),MATCH(VLOOKUP($BL$11,MAPPING!$H$3:$J$131,3,0),'CFBG New Line Form'!$G$7:$EQ$7,0)),""))</f>
        <v/>
      </c>
      <c r="BM55" s="84" t="str">
        <f>IF(IFERROR(INDEX('CFBG New Line Form'!$G$9:$EQ$105,MATCH(B55,'CFBG New Line Form'!$B$9:$B$105,0),MATCH(VLOOKUP($BM$11,MAPPING!$H$3:$J$131,3,0),'CFBG New Line Form'!$G$7:$EQ$7,0)),"")=0,"",IFERROR(INDEX('CFBG New Line Form'!$G$9:$EQ$105,MATCH(B55,'CFBG New Line Form'!$B$9:$B$105,0),MATCH(VLOOKUP($BM$11,MAPPING!$H$3:$J$131,3,0),'CFBG New Line Form'!$G$7:$EQ$7,0)),""))</f>
        <v/>
      </c>
      <c r="BN55" s="84" t="str">
        <f>IF(IFERROR(INDEX('CFBG New Line Form'!$G$9:$EQ$105,MATCH(B55,'CFBG New Line Form'!$B$9:$B$105,0),MATCH(VLOOKUP($BN$11,MAPPING!$H$3:$J$131,3,0),'CFBG New Line Form'!$G$7:$EQ$7,0)),"")=0,"",IFERROR(INDEX('CFBG New Line Form'!$G$9:$EQ$105,MATCH(B55,'CFBG New Line Form'!$B$9:$B$105,0),MATCH(VLOOKUP($BN$11,MAPPING!$H$3:$J$131,3,0),'CFBG New Line Form'!$G$7:$EQ$7,0)),""))</f>
        <v/>
      </c>
      <c r="BO55" s="84" t="str">
        <f>IF(IFERROR(INDEX('CFBG New Line Form'!$G$9:$EQ$105,MATCH(B55,'CFBG New Line Form'!$B$9:$B$105,0),MATCH(VLOOKUP($BO$11,MAPPING!$H$3:$J$131,3,0),'CFBG New Line Form'!$G$7:$EQ$7,0)),"")=0,"",IFERROR(INDEX('CFBG New Line Form'!$G$9:$EQ$105,MATCH(B55,'CFBG New Line Form'!$B$9:$B$105,0),MATCH(VLOOKUP($BO$11,MAPPING!$H$3:$J$131,3,0),'CFBG New Line Form'!$G$7:$EQ$7,0)),""))</f>
        <v/>
      </c>
      <c r="BP55" s="84" t="str">
        <f>IF(IFERROR(INDEX('CFBG New Line Form'!$G$9:$EQ$105,MATCH(B55,'CFBG New Line Form'!$B$9:$B$105,0),MATCH(VLOOKUP($BP$11,MAPPING!$H$3:$J$131,3,0),'CFBG New Line Form'!$G$7:$EQ$7,0)),"")=0,"",IFERROR(INDEX('CFBG New Line Form'!$G$9:$EQ$105,MATCH(B55,'CFBG New Line Form'!$B$9:$B$105,0),MATCH(VLOOKUP($BP$11,MAPPING!$H$3:$J$131,3,0),'CFBG New Line Form'!$G$7:$EQ$7,0)),""))</f>
        <v/>
      </c>
      <c r="BQ55" s="84" t="str">
        <f>IF(IFERROR(INDEX('CFBG New Line Form'!$G$9:$EQ$105,MATCH(B55,'CFBG New Line Form'!$B$9:$B$105,0),MATCH(VLOOKUP($BQ$11,MAPPING!$H$3:$J$131,3,0),'CFBG New Line Form'!$G$7:$EQ$7,0)),"")=0,"",IFERROR(INDEX('CFBG New Line Form'!$G$9:$EQ$105,MATCH(B55,'CFBG New Line Form'!$B$9:$B$105,0),MATCH(VLOOKUP($BQ$11,MAPPING!$H$3:$J$131,3,0),'CFBG New Line Form'!$G$7:$EQ$7,0)),""))</f>
        <v/>
      </c>
      <c r="BR55" s="84" t="str">
        <f>IF(IFERROR(INDEX('CFBG New Line Form'!$G$9:$EQ$105,MATCH(B55,'CFBG New Line Form'!$B$9:$B$105,0),MATCH(VLOOKUP($BR$11,MAPPING!$H$3:$J$131,3,0),'CFBG New Line Form'!$G$7:$EQ$7,0)),"")=0,"",IFERROR(INDEX('CFBG New Line Form'!$G$9:$EQ$105,MATCH(B55,'CFBG New Line Form'!$B$9:$B$105,0),MATCH(VLOOKUP($BR$11,MAPPING!$H$3:$J$131,3,0),'CFBG New Line Form'!$G$7:$EQ$7,0)),""))</f>
        <v/>
      </c>
      <c r="BS55" s="84" t="str">
        <f>IF(IFERROR(INDEX('CFBG New Line Form'!$G$9:$EQ$105,MATCH(B55,'CFBG New Line Form'!$B$9:$B$105,0),MATCH(VLOOKUP($BS$11,MAPPING!$H$3:$J$131,3,0),'CFBG New Line Form'!$G$7:$EQ$7,0)),"")=0,"",IFERROR(INDEX('CFBG New Line Form'!$G$9:$EQ$105,MATCH(B55,'CFBG New Line Form'!$B$9:$B$105,0),MATCH(VLOOKUP($BS$11,MAPPING!$H$3:$J$131,3,0),'CFBG New Line Form'!$G$7:$EQ$7,0)),""))</f>
        <v/>
      </c>
      <c r="BT55" s="84" t="str">
        <f>IF(IFERROR(INDEX('CFBG New Line Form'!$G$9:$EQ$105,MATCH(B55,'CFBG New Line Form'!$B$9:$B$105,0),MATCH(VLOOKUP($BT$11,MAPPING!$H$3:$J$131,3,0),'CFBG New Line Form'!$G$7:$EQ$7,0)),"")=0,"",IFERROR(INDEX('CFBG New Line Form'!$G$9:$EQ$105,MATCH(B55,'CFBG New Line Form'!$B$9:$B$105,0),MATCH(VLOOKUP($BT$11,MAPPING!$H$3:$J$131,3,0),'CFBG New Line Form'!$G$7:$EQ$7,0)),""))</f>
        <v/>
      </c>
      <c r="BU55" s="84" t="str">
        <f>IF(IFERROR(INDEX('CFBG New Line Form'!$G$9:$EQ$105,MATCH(B55,'CFBG New Line Form'!$B$9:$B$105,0),MATCH(VLOOKUP($BU$11,MAPPING!$H$3:$J$131,3,0),'CFBG New Line Form'!$G$7:$EQ$7,0)),"")=0,"",IFERROR(INDEX('CFBG New Line Form'!$G$9:$EQ$105,MATCH(B55,'CFBG New Line Form'!$B$9:$B$105,0),MATCH(VLOOKUP($BU$11,MAPPING!$H$3:$J$131,3,0),'CFBG New Line Form'!$G$7:$EQ$7,0)),""))</f>
        <v/>
      </c>
      <c r="BV55" s="84" t="str">
        <f>IF(IFERROR(INDEX('CFBG New Line Form'!$G$9:$EQ$105,MATCH(B55,'CFBG New Line Form'!$B$9:$B$105,0),MATCH(VLOOKUP($BV$11,MAPPING!$H$3:$J$131,3,0),'CFBG New Line Form'!$G$7:$EQ$7,0)),"")=0,"",IFERROR(INDEX('CFBG New Line Form'!$G$9:$EQ$105,MATCH(B55,'CFBG New Line Form'!$B$9:$B$105,0),MATCH(VLOOKUP($BV$11,MAPPING!$H$3:$J$131,3,0),'CFBG New Line Form'!$G$7:$EQ$7,0)),""))</f>
        <v/>
      </c>
      <c r="BW55" s="84" t="str">
        <f>IF(IFERROR(INDEX('CFBG New Line Form'!$G$9:$EQ$105,MATCH(B55,'CFBG New Line Form'!$B$9:$B$105,0),MATCH(VLOOKUP($BW$11,MAPPING!$H$3:$J$131,3,0),'CFBG New Line Form'!$G$7:$EQ$7,0)),"")=0,"",IFERROR(INDEX('CFBG New Line Form'!$G$9:$EQ$105,MATCH(B55,'CFBG New Line Form'!$B$9:$B$105,0),MATCH(VLOOKUP($BW$11,MAPPING!$H$3:$J$131,3,0),'CFBG New Line Form'!$G$7:$EQ$7,0)),""))</f>
        <v/>
      </c>
      <c r="BX55" s="84" t="str">
        <f>IF(IFERROR(INDEX('CFBG New Line Form'!$G$9:$EQ$105,MATCH(B55,'CFBG New Line Form'!$B$9:$B$105,0),MATCH(VLOOKUP($BX$11,MAPPING!$H$3:$J$131,3,0),'CFBG New Line Form'!$G$7:$EQ$7,0)),"")=0,"",IFERROR(INDEX('CFBG New Line Form'!$G$9:$EQ$105,MATCH(B55,'CFBG New Line Form'!$B$9:$B$105,0),MATCH(VLOOKUP($BX$11,MAPPING!$H$3:$J$131,3,0),'CFBG New Line Form'!$G$7:$EQ$7,0)),""))</f>
        <v/>
      </c>
      <c r="BY55" s="84" t="str">
        <f>IF(IFERROR(INDEX('CFBG New Line Form'!$G$9:$EQ$105,MATCH(B55,'CFBG New Line Form'!$B$9:$B$105,0),MATCH(VLOOKUP($BY$11,MAPPING!$H$3:$J$131,3,0),'CFBG New Line Form'!$G$7:$EQ$7,0)),"")=0,"",IFERROR(INDEX('CFBG New Line Form'!$G$9:$EQ$105,MATCH(B55,'CFBG New Line Form'!$B$9:$B$105,0),MATCH(VLOOKUP($BY$11,MAPPING!$H$3:$J$131,3,0),'CFBG New Line Form'!$G$7:$EQ$7,0)),""))</f>
        <v/>
      </c>
      <c r="BZ55" s="84" t="str">
        <f>IF(IFERROR(INDEX('CFBG New Line Form'!$G$9:$EQ$105,MATCH(B55,'CFBG New Line Form'!$B$9:$B$105,0),MATCH(VLOOKUP($BZ$11,MAPPING!$H$3:$J$131,3,0),'CFBG New Line Form'!$G$7:$EQ$7,0)),"")=0,"",IFERROR(INDEX('CFBG New Line Form'!$G$9:$EQ$105,MATCH(B55,'CFBG New Line Form'!$B$9:$B$105,0),MATCH(VLOOKUP($BZ$11,MAPPING!$H$3:$J$131,3,0),'CFBG New Line Form'!$G$7:$EQ$7,0)),""))</f>
        <v/>
      </c>
      <c r="CA55" s="84" t="str">
        <f>IF(IFERROR(INDEX('CFBG New Line Form'!$G$9:$EQ$105,MATCH(B55,'CFBG New Line Form'!$B$9:$B$105,0),MATCH(VLOOKUP($CA$11,MAPPING!$H$3:$J$131,3,0),'CFBG New Line Form'!$G$7:$EQ$7,0)),"")=0,"",IFERROR(INDEX('CFBG New Line Form'!$G$9:$EQ$105,MATCH(B55,'CFBG New Line Form'!$B$9:$B$105,0),MATCH(VLOOKUP($CA$11,MAPPING!$H$3:$J$131,3,0),'CFBG New Line Form'!$G$7:$EQ$7,0)),""))</f>
        <v/>
      </c>
      <c r="CB55" s="84" t="str">
        <f>IF(IFERROR(INDEX('CFBG New Line Form'!$G$9:$EQ$105,MATCH(B55,'CFBG New Line Form'!$B$9:$B$105,0),MATCH(VLOOKUP($CB$11,MAPPING!$H$3:$J$131,3,0),'CFBG New Line Form'!$G$7:$EQ$7,0)),"")=0,"",IFERROR(INDEX('CFBG New Line Form'!$G$9:$EQ$105,MATCH(B55,'CFBG New Line Form'!$B$9:$B$105,0),MATCH(VLOOKUP($CB$11,MAPPING!$H$3:$J$131,3,0),'CFBG New Line Form'!$G$7:$EQ$7,0)),""))</f>
        <v/>
      </c>
      <c r="CC55" s="84" t="str">
        <f>IF(IFERROR(INDEX('CFBG New Line Form'!$G$9:$EQ$105,MATCH(B55,'CFBG New Line Form'!$B$9:$B$105,0),MATCH(VLOOKUP($CC$11,MAPPING!$H$3:$J$131,3,0),'CFBG New Line Form'!$G$7:$EQ$7,0)),"")=0,"",IFERROR(INDEX('CFBG New Line Form'!$G$9:$EQ$105,MATCH(B55,'CFBG New Line Form'!$B$9:$B$105,0),MATCH(VLOOKUP($CC$11,MAPPING!$H$3:$J$131,3,0),'CFBG New Line Form'!$G$7:$EQ$7,0)),""))</f>
        <v/>
      </c>
      <c r="CD55" s="84" t="str">
        <f>IF(IFERROR(INDEX('CFBG New Line Form'!$G$9:$EQ$105,MATCH(B55,'CFBG New Line Form'!$B$9:$B$105,0),MATCH(VLOOKUP($CD$11,MAPPING!$H$3:$J$131,3,0),'CFBG New Line Form'!$G$7:$EQ$7,0)),"")=0,"",IFERROR(INDEX('CFBG New Line Form'!$G$9:$EQ$105,MATCH(B55,'CFBG New Line Form'!$B$9:$B$105,0),MATCH(VLOOKUP($CD$11,MAPPING!$H$3:$J$131,3,0),'CFBG New Line Form'!$G$7:$EQ$7,0)),""))</f>
        <v/>
      </c>
      <c r="CE55" s="84" t="str">
        <f>IF(IFERROR(INDEX('CFBG New Line Form'!$G$9:$EQ$105,MATCH(B55,'CFBG New Line Form'!$B$9:$B$105,0),MATCH(VLOOKUP($CE$11,MAPPING!$H$3:$J$131,3,0),'CFBG New Line Form'!$G$7:$EQ$7,0)),"")=0,"",IFERROR(INDEX('CFBG New Line Form'!$G$9:$EQ$105,MATCH(B55,'CFBG New Line Form'!$B$9:$B$105,0),MATCH(VLOOKUP($CE$11,MAPPING!$H$3:$J$131,3,0),'CFBG New Line Form'!$G$7:$EQ$7,0)),""))</f>
        <v/>
      </c>
      <c r="CF55" s="84" t="str">
        <f>IF(IFERROR(INDEX('CFBG New Line Form'!$G$9:$EQ$105,MATCH(B55,'CFBG New Line Form'!$B$9:$B$105,0),MATCH(VLOOKUP($CF$11,MAPPING!$H$3:$J$131,3,0),'CFBG New Line Form'!$G$7:$EQ$7,0)),"")=0,"",IFERROR(INDEX('CFBG New Line Form'!$G$9:$EQ$105,MATCH(B55,'CFBG New Line Form'!$B$9:$B$105,0),MATCH(VLOOKUP($CF$11,MAPPING!$H$3:$J$131,3,0),'CFBG New Line Form'!$G$7:$EQ$7,0)),""))</f>
        <v/>
      </c>
      <c r="CG55" s="84" t="str">
        <f>IF(IFERROR(INDEX('CFBG New Line Form'!$G$9:$EQ$105,MATCH(B55,'CFBG New Line Form'!$B$9:$B$105,0),MATCH(VLOOKUP($CG$11,MAPPING!$H$3:$J$131,3,0),'CFBG New Line Form'!$G$7:$EQ$7,0)),"")=0,"",IFERROR(INDEX('CFBG New Line Form'!$G$9:$EQ$105,MATCH(B55,'CFBG New Line Form'!$B$9:$B$105,0),MATCH(VLOOKUP($CG$11,MAPPING!$H$3:$J$131,3,0),'CFBG New Line Form'!$G$7:$EQ$7,0)),""))</f>
        <v/>
      </c>
      <c r="CH55" s="84" t="str">
        <f>IF(IFERROR(INDEX('CFBG New Line Form'!$G$9:$EQ$105,MATCH(B55,'CFBG New Line Form'!$B$9:$B$105,0),MATCH(VLOOKUP($CH$11,MAPPING!$H$3:$J$131,3,0),'CFBG New Line Form'!$G$7:$EQ$7,0)),"")=0,"",IFERROR(INDEX('CFBG New Line Form'!$G$9:$EQ$105,MATCH(B55,'CFBG New Line Form'!$B$9:$B$105,0),MATCH(VLOOKUP($CH$11,MAPPING!$H$3:$J$131,3,0),'CFBG New Line Form'!$G$7:$EQ$7,0)),""))</f>
        <v/>
      </c>
      <c r="CI55" s="84" t="str">
        <f>IF(IFERROR(INDEX('CFBG New Line Form'!$G$9:$EQ$105,MATCH(B55,'CFBG New Line Form'!$B$9:$B$105,0),MATCH(VLOOKUP($CI$11,MAPPING!$H$3:$J$131,3,0),'CFBG New Line Form'!$G$7:$EQ$7,0)),"")=0,"",IFERROR(INDEX('CFBG New Line Form'!$G$9:$EQ$105,MATCH(B55,'CFBG New Line Form'!$B$9:$B$105,0),MATCH(VLOOKUP($CI$11,MAPPING!$H$3:$J$131,3,0),'CFBG New Line Form'!$G$7:$EQ$7,0)),""))</f>
        <v/>
      </c>
      <c r="CJ55" s="84" t="str">
        <f>IF(IFERROR(INDEX('CFBG New Line Form'!$G$9:$EQ$105,MATCH(B55,'CFBG New Line Form'!$B$9:$B$105,0),MATCH(VLOOKUP($CJ$11,MAPPING!$H$3:$J$131,3,0),'CFBG New Line Form'!$G$7:$EQ$7,0)),"")=0,"",IFERROR(INDEX('CFBG New Line Form'!$G$9:$EQ$105,MATCH(B55,'CFBG New Line Form'!$B$9:$B$105,0),MATCH(VLOOKUP($CJ$11,MAPPING!$H$3:$J$131,3,0),'CFBG New Line Form'!$G$7:$EQ$7,0)),""))</f>
        <v/>
      </c>
      <c r="CK55" s="84" t="str">
        <f>IF(IFERROR(INDEX('CFBG New Line Form'!$G$9:$EQ$105,MATCH(B55,'CFBG New Line Form'!$B$9:$B$105,0),MATCH(VLOOKUP($CK$11,MAPPING!$H$3:$J$131,3,0),'CFBG New Line Form'!$G$7:$EQ$7,0)),"")=0,"",IFERROR(INDEX('CFBG New Line Form'!$G$9:$EQ$105,MATCH(B55,'CFBG New Line Form'!$B$9:$B$105,0),MATCH(VLOOKUP($CK$11,MAPPING!$H$3:$J$131,3,0),'CFBG New Line Form'!$G$7:$EQ$7,0)),""))</f>
        <v/>
      </c>
      <c r="CL55" s="84" t="str">
        <f>IF(IFERROR(INDEX('CFBG New Line Form'!$G$9:$EQ$105,MATCH(B55,'CFBG New Line Form'!$B$9:$B$105,0),MATCH(VLOOKUP($CL$11,MAPPING!$H$3:$J$131,3,0),'CFBG New Line Form'!$G$7:$EQ$7,0)),"")=0,"",IFERROR(INDEX('CFBG New Line Form'!$G$9:$EQ$105,MATCH(B55,'CFBG New Line Form'!$B$9:$B$105,0),MATCH(VLOOKUP($CL$11,MAPPING!$H$3:$J$131,3,0),'CFBG New Line Form'!$G$7:$EQ$7,0)),""))</f>
        <v/>
      </c>
      <c r="CM55" s="84" t="str">
        <f>IF(IFERROR(INDEX('CFBG New Line Form'!$G$9:$EQ$105,MATCH(B55,'CFBG New Line Form'!$B$9:$B$105,0),MATCH(VLOOKUP($CM$11,MAPPING!$H$3:$J$131,3,0),'CFBG New Line Form'!$G$7:$EQ$7,0)),"")=0,"",IFERROR(INDEX('CFBG New Line Form'!$G$9:$EQ$105,MATCH(B55,'CFBG New Line Form'!$B$9:$B$105,0),MATCH(VLOOKUP($CM$11,MAPPING!$H$3:$J$131,3,0),'CFBG New Line Form'!$G$7:$EQ$7,0)),""))</f>
        <v/>
      </c>
      <c r="CN55" s="84" t="str">
        <f>IF(IFERROR(INDEX('CFBG New Line Form'!$G$9:$EQ$105,MATCH(B55,'CFBG New Line Form'!$B$9:$B$105,0),MATCH(VLOOKUP($CN$11,MAPPING!$H$3:$J$131,3,0),'CFBG New Line Form'!$G$7:$EQ$7,0)),"")=0,"",IFERROR(INDEX('CFBG New Line Form'!$G$9:$EQ$105,MATCH(B55,'CFBG New Line Form'!$B$9:$B$105,0),MATCH(VLOOKUP($CN$11,MAPPING!$H$3:$J$131,3,0),'CFBG New Line Form'!$G$7:$EQ$7,0)),""))</f>
        <v/>
      </c>
      <c r="CO55" s="84" t="str">
        <f>IF(IFERROR(INDEX('CFBG New Line Form'!$G$9:$EQ$105,MATCH(B55,'CFBG New Line Form'!$B$9:$B$105,0),MATCH(VLOOKUP($CO$11,MAPPING!$H$3:$J$131,3,0),'CFBG New Line Form'!$G$7:$EQ$7,0)),"")=0,"",IFERROR(INDEX('CFBG New Line Form'!$G$9:$EQ$105,MATCH(B55,'CFBG New Line Form'!$B$9:$B$105,0),MATCH(VLOOKUP($CO$11,MAPPING!$H$3:$J$131,3,0),'CFBG New Line Form'!$G$7:$EQ$7,0)),""))</f>
        <v/>
      </c>
      <c r="CP55" s="84" t="str">
        <f>IF(IFERROR(INDEX('CFBG New Line Form'!$G$9:$EQ$105,MATCH(B55,'CFBG New Line Form'!$B$9:$B$105,0),MATCH(VLOOKUP($CP$11,MAPPING!$H$3:$J$131,3,0),'CFBG New Line Form'!$G$7:$EQ$7,0)),"")=0,"",IFERROR(INDEX('CFBG New Line Form'!$G$9:$EQ$105,MATCH(B55,'CFBG New Line Form'!$B$9:$B$105,0),MATCH(VLOOKUP($CP$11,MAPPING!$H$3:$J$131,3,0),'CFBG New Line Form'!$G$7:$EQ$7,0)),""))</f>
        <v/>
      </c>
      <c r="CQ55" s="84" t="str">
        <f>IF(IFERROR(INDEX('CFBG New Line Form'!$G$9:$EQ$105,MATCH(B55,'CFBG New Line Form'!$B$9:$B$105,0),MATCH(VLOOKUP($CQ$11,MAPPING!$H$3:$J$131,3,0),'CFBG New Line Form'!$G$7:$EQ$7,0)),"")=0,"",IFERROR(INDEX('CFBG New Line Form'!$G$9:$EQ$105,MATCH(B55,'CFBG New Line Form'!$B$9:$B$105,0),MATCH(VLOOKUP($CQ$11,MAPPING!$H$3:$J$131,3,0),'CFBG New Line Form'!$G$7:$EQ$7,0)),""))</f>
        <v/>
      </c>
      <c r="CR55" s="84"/>
      <c r="CS55" s="84"/>
      <c r="CT55" s="84"/>
    </row>
    <row r="56" spans="1:98" s="55" customFormat="1">
      <c r="A56" s="84" t="str">
        <f>IF(
IFERROR(INDEX('CFBG New Line Form'!$G$9:$EQ$105,MATCH(B56,'CFBG New Line Form'!$B$9:$B$105,0),MATCH(VLOOKUP($A$11,MAPPING!$H$3:$J$131,3,0),'CFBG New Line Form'!$G$7:$EQ$7,0)),"")=0,"", IFERROR(INDEX('CFBG New Line Form'!$G$9:$EQ$105,MATCH(B56,'CFBG New Line Form'!$B$9:$B$105,0),MATCH(VLOOKUP($A$11,MAPPING!$H$3:$J$131,3,0),'CFBG New Line Form'!$G$7:$EQ$7,0)),""))</f>
        <v/>
      </c>
      <c r="B56" s="84"/>
      <c r="C56" s="84" t="str">
        <f>IF(
IFERROR(INDEX('CFBG New Line Form'!$G$9:$EQ$105,MATCH(B56,'CFBG New Line Form'!$B$9:$B$105,0),MATCH(VLOOKUP($C$11,MAPPING!$H$3:$J$131,3,0),'CFBG New Line Form'!$G$7:$EQ$7,0)),"")=0,"", IFERROR(INDEX('CFBG New Line Form'!$G$9:$EQ$105,MATCH(B56,'CFBG New Line Form'!$B$9:$B$105,0),MATCH(VLOOKUP($C$11,MAPPING!$H$3:$J$131,3,0),'CFBG New Line Form'!$G$7:$EQ$7,0)),""))</f>
        <v/>
      </c>
      <c r="D56" s="84" t="str">
        <f>IF(
IFERROR(INDEX('CFBG New Line Form'!$G$9:$EQ$105,MATCH(B56,'CFBG New Line Form'!$B$9:$B$105,0),MATCH(VLOOKUP($D$11,MAPPING!$H$3:$J$131,3,0),'CFBG New Line Form'!$G$7:$EQ$7,0)),"")=0,"", IFERROR(INDEX('CFBG New Line Form'!$G$9:$EQ$105,MATCH(B56,'CFBG New Line Form'!$B$9:$B$105,0),MATCH(VLOOKUP($D$11,MAPPING!$H$3:$J$131,3,0),'CFBG New Line Form'!$G$7:$EQ$7,0)),""))</f>
        <v/>
      </c>
      <c r="E56" s="84" t="str">
        <f>IF(IFERROR(INDEX('CFBG New Line Form'!$G$9:$EQ$105,MATCH(B56,'CFBG New Line Form'!$B$9:$B$105,0),MATCH(VLOOKUP($E$11,MAPPING!$H$3:$J$131,3,0),'CFBG New Line Form'!$G$7:$EQ$7,0)),"")=0,"",IFERROR(INDEX('CFBG New Line Form'!$G$9:$EQ$105,MATCH(B56,'CFBG New Line Form'!$B$9:$B$105,0),MATCH(VLOOKUP($E$11,MAPPING!$H$3:$J$131,3,0),'CFBG New Line Form'!$G$7:$EQ$7,0)),""))</f>
        <v/>
      </c>
      <c r="F56" s="84" t="str">
        <f>IF(IFERROR(INDEX('CFBG New Line Form'!$G$9:$EQ$105,MATCH(B56,'CFBG New Line Form'!$B$9:$B$105,0),MATCH(VLOOKUP($F$11,MAPPING!$H$3:$J$131,3,0),'CFBG New Line Form'!$G$7:$EQ$7,0)),"")=0,"",IFERROR(INDEX('CFBG New Line Form'!$G$9:$EQ$105,MATCH(B56,'CFBG New Line Form'!$B$9:$B$105,0),MATCH(VLOOKUP($F$11,MAPPING!$H$3:$J$131,3,0),'CFBG New Line Form'!$G$7:$EQ$7,0)),""))</f>
        <v/>
      </c>
      <c r="G56" s="130" t="str">
        <f>IF(IFERROR(INDEX('CFBG New Line Form'!$G$9:$EQ$105,MATCH(B56,'CFBG New Line Form'!$B$9:$B$105,0),MATCH(VLOOKUP($G$11,MAPPING!$H$3:$J$131,3,0),'CFBG New Line Form'!$G$7:$EQ$7,0)),"")=0,"",IFERROR(INDEX('CFBG New Line Form'!$G$9:$EQ$105,MATCH(B56,'CFBG New Line Form'!$B$9:$B$105,0),MATCH(VLOOKUP($G$11,MAPPING!$H$3:$J$131,3,0),'CFBG New Line Form'!$G$7:$EQ$7,0)),""))</f>
        <v/>
      </c>
      <c r="H56" s="160" t="str">
        <f>IF(IFERROR(INDEX('CFBG New Line Form'!$G$9:$EQ$105,MATCH(B56,'CFBG New Line Form'!$B$9:$B$105,0),MATCH(VLOOKUP($H$11,MAPPING!$H$3:$J$131,3,0),'CFBG New Line Form'!$G$7:$EQ$7,0)),"")=0,"",IFERROR(INDEX('CFBG New Line Form'!$G$9:$EQ$105,MATCH(B56,'CFBG New Line Form'!$B$9:$B$105,0),MATCH(VLOOKUP($H$11,MAPPING!$H$3:$J$131,3,0),'CFBG New Line Form'!$G$7:$EQ$7,0)),""))</f>
        <v/>
      </c>
      <c r="I56" s="161" t="str">
        <f>IF(IFERROR(INDEX('CFBG New Line Form'!$G$9:$EQ$105,MATCH(B56,'CFBG New Line Form'!$B$9:$B$105,0),MATCH(VLOOKUP($I$11,MAPPING!$H$3:$J$131,3,0),'CFBG New Line Form'!$G$7:$EQ$7,0)),"")=0,"",IFERROR(INDEX('CFBG New Line Form'!$G$9:$EQ$105,MATCH(B56,'CFBG New Line Form'!$B$9:$B$105,0),MATCH(VLOOKUP($I$11,MAPPING!$H$3:$J$131,3,0),'CFBG New Line Form'!$G$7:$EQ$7,0)),""))</f>
        <v/>
      </c>
      <c r="J56" s="84" t="str">
        <f>IF(IFERROR(INDEX('CFBG New Line Form'!$G$9:$EQ$105,MATCH(B56,'CFBG New Line Form'!$B$9:$B$105,0),MATCH(VLOOKUP($J$11,MAPPING!$H$3:$J$131,3,0),'CFBG New Line Form'!$G$7:$EQ$7,0)),"")=0,"",IFERROR(INDEX('CFBG New Line Form'!$G$9:$EQ$105,MATCH(B56,'CFBG New Line Form'!$B$9:$B$105,0),MATCH(VLOOKUP($J$11,MAPPING!$H$3:$J$131,3,0),'CFBG New Line Form'!$G$7:$EQ$7,0)),""))</f>
        <v/>
      </c>
      <c r="K56" s="84" t="e">
        <v>#N/A</v>
      </c>
      <c r="L56" s="84" t="e">
        <v>#N/A</v>
      </c>
      <c r="M56" s="84" t="e">
        <v>#N/A</v>
      </c>
      <c r="N56" s="84" t="e">
        <v>#N/A</v>
      </c>
      <c r="O56" s="84" t="e">
        <v>#N/A</v>
      </c>
      <c r="P56" s="84" t="e">
        <v>#N/A</v>
      </c>
      <c r="Q56" s="84" t="e">
        <v>#N/A</v>
      </c>
      <c r="R56" s="162" t="str">
        <f>IF(IFERROR(INDEX('CFBG New Line Form'!$G$9:$EQ$105,MATCH(B56,'CFBG New Line Form'!$B$9:$B$105,0),MATCH(VLOOKUP($R$11,MAPPING!$H$3:$J$131,3,0),'CFBG New Line Form'!$G$7:$EQ$7,0)),"")=0,"",IFERROR(INDEX('CFBG New Line Form'!$G$9:$EQ$105,MATCH(B56,'CFBG New Line Form'!$B$9:$B$105,0),MATCH(VLOOKUP($R$11,MAPPING!$H$3:$J$131,3,0),'CFBG New Line Form'!$G$7:$EQ$7,0)),""))</f>
        <v/>
      </c>
      <c r="S56" s="84" t="str">
        <f>IF(IFERROR(INDEX('CFBG New Line Form'!$G$9:$EQ$105,MATCH(B56,'CFBG New Line Form'!$B$9:$B$105,0),MATCH(VLOOKUP($S$11,MAPPING!$H$3:$J$131,3,0),'CFBG New Line Form'!$G$7:$EQ$7,0)),"")=0,"",IFERROR(INDEX('CFBG New Line Form'!$G$9:$EQ$105,MATCH(B56,'CFBG New Line Form'!$B$9:$B$105,0),MATCH(VLOOKUP($S$11,MAPPING!$H$3:$J$131,3,0),'CFBG New Line Form'!$G$7:$EQ$7,0)),""))</f>
        <v/>
      </c>
      <c r="T56" s="84" t="e">
        <v>#N/A</v>
      </c>
      <c r="U56" s="84" t="e">
        <v>#N/A</v>
      </c>
      <c r="V56" s="84" t="e">
        <v>#N/A</v>
      </c>
      <c r="W56" s="84" t="e">
        <v>#N/A</v>
      </c>
      <c r="X56" s="84" t="e">
        <v>#N/A</v>
      </c>
      <c r="Y56" s="84" t="e">
        <v>#N/A</v>
      </c>
      <c r="Z56" s="84" t="e">
        <v>#N/A</v>
      </c>
      <c r="AA56" s="84" t="e">
        <v>#N/A</v>
      </c>
      <c r="AB56" s="84" t="e">
        <v>#N/A</v>
      </c>
      <c r="AC56" s="84" t="e">
        <v>#N/A</v>
      </c>
      <c r="AD56" s="84" t="e">
        <v>#N/A</v>
      </c>
      <c r="AE56" s="160" t="str">
        <f>IF(IFERROR(INDEX('CFBG New Line Form'!$G$9:$EQ$105,MATCH(B56,'CFBG New Line Form'!$B$9:$B$105,0),MATCH(VLOOKUP($AE$11,MAPPING!$H$3:$J$131,3,0),'CFBG New Line Form'!$G$7:$EQ$7,0)),"")=0,"",IFERROR(INDEX('CFBG New Line Form'!$G$9:$EQ$105,MATCH(B56,'CFBG New Line Form'!$B$9:$B$105,0),MATCH(VLOOKUP($AE$11,MAPPING!$H$3:$J$131,3,0),'CFBG New Line Form'!$G$7:$EQ$7,0)),""))</f>
        <v/>
      </c>
      <c r="AF56" s="84" t="e">
        <v>#N/A</v>
      </c>
      <c r="AG56" s="84" t="e">
        <v>#N/A</v>
      </c>
      <c r="AH56" s="84" t="str">
        <f>IF(IFERROR(INDEX('CFBG New Line Form'!$G$9:$EQ$105,MATCH(B56,'CFBG New Line Form'!$B$9:$B$105,0),MATCH(VLOOKUP($AH$11,MAPPING!$H$3:$J$131,3,0),'CFBG New Line Form'!$G$7:$EQ$7,0)),"")=0,"",IFERROR(INDEX('CFBG New Line Form'!$G$9:$EQ$105,MATCH(B56,'CFBG New Line Form'!$B$9:$B$105,0),MATCH(VLOOKUP($AH$11,MAPPING!$H$3:$J$131,3,0),'CFBG New Line Form'!$G$7:$EQ$7,0)),""))</f>
        <v/>
      </c>
      <c r="AI56" s="84" t="str">
        <f>IF(IFERROR(INDEX('CFBG New Line Form'!$G$9:$EQ$105,MATCH(B56,'CFBG New Line Form'!$B$9:$B$105,0),MATCH(VLOOKUP($AI$11,MAPPING!$H$3:$J$131,3,0),'CFBG New Line Form'!$G$7:$EQ$7,0)),"")=0,"",IFERROR(INDEX('CFBG New Line Form'!$G$9:$EQ$105,MATCH(B56,'CFBG New Line Form'!$B$9:$B$105,0),MATCH(VLOOKUP($AI$11,MAPPING!$H$3:$J$131,3,0),'CFBG New Line Form'!$G$7:$EQ$7,0)),""))</f>
        <v/>
      </c>
      <c r="AJ56" s="84" t="str">
        <f>IF(IFERROR(INDEX('CFBG New Line Form'!$G$9:$EQ$105,MATCH(B56,'CFBG New Line Form'!$B$9:$B$105,0),MATCH(VLOOKUP($AJ$11,MAPPING!$H$3:$J$131,3,0),'CFBG New Line Form'!$G$7:$EQ$7,0)),"")=0,"",IFERROR(INDEX('CFBG New Line Form'!$G$9:$EQ$105,MATCH(B56,'CFBG New Line Form'!$B$9:$B$105,0),MATCH(VLOOKUP($AJ$11,MAPPING!$H$3:$J$131,3,0),'CFBG New Line Form'!$G$7:$EQ$7,0)),""))</f>
        <v/>
      </c>
      <c r="AK56" s="84" t="str">
        <f>IF(IFERROR(INDEX('CFBG New Line Form'!$G$9:$EQ$105,MATCH(B56,'CFBG New Line Form'!$B$9:$B$105,0),MATCH(VLOOKUP($AK$11,MAPPING!$H$3:$J$131,3,0),'CFBG New Line Form'!$G$7:$EQ$7,0)),"")=0,"",IFERROR(INDEX('CFBG New Line Form'!$G$9:$EQ$105,MATCH(B56,'CFBG New Line Form'!$B$9:$B$105,0),MATCH(VLOOKUP($AK$11,MAPPING!$H$3:$J$131,3,0),'CFBG New Line Form'!$G$7:$EQ$7,0)),""))</f>
        <v/>
      </c>
      <c r="AL56" s="84" t="str">
        <f>IF(IFERROR(INDEX('CFBG New Line Form'!$G$9:$EQ$105,MATCH(B56,'CFBG New Line Form'!$B$9:$B$105,0),MATCH(VLOOKUP($AL$11,MAPPING!$H$3:$J$131,3,0),'CFBG New Line Form'!$G$7:$EQ$7,0)),"")=0,"",IFERROR(INDEX('CFBG New Line Form'!$G$9:$EQ$105,MATCH(B56,'CFBG New Line Form'!$B$9:$B$105,0),MATCH(VLOOKUP($AL$11,MAPPING!$H$3:$J$131,3,0),'CFBG New Line Form'!$G$7:$EQ$7,0)),""))</f>
        <v/>
      </c>
      <c r="AM56" s="84" t="str">
        <f>IF(IFERROR(INDEX('CFBG New Line Form'!$G$9:$EQ$105,MATCH(B56,'CFBG New Line Form'!$B$9:$B$105,0),MATCH(VLOOKUP($AM$11,MAPPING!$H$3:$J$131,3,0),'CFBG New Line Form'!$G$7:$EQ$7,0)),"")=0,"",IFERROR(INDEX('CFBG New Line Form'!$G$9:$EQ$105,MATCH(B56,'CFBG New Line Form'!$B$9:$B$105,0),MATCH(VLOOKUP($AM$11,MAPPING!$H$3:$J$131,3,0),'CFBG New Line Form'!$G$7:$EQ$7,0)),""))</f>
        <v/>
      </c>
      <c r="AN56" s="84" t="str">
        <f>IF(IFERROR(INDEX('CFBG New Line Form'!$G$9:$EQ$105,MATCH(B56,'CFBG New Line Form'!$B$9:$B$105,0),MATCH(VLOOKUP($AN$11,MAPPING!$H$3:$J$131,3,0),'CFBG New Line Form'!$G$7:$EQ$7,0)),"")=0,"",IFERROR(INDEX('CFBG New Line Form'!$G$9:$EQ$105,MATCH(B56,'CFBG New Line Form'!$B$9:$B$105,0),MATCH(VLOOKUP($AN$11,MAPPING!$H$3:$J$131,3,0),'CFBG New Line Form'!$G$7:$EQ$7,0)),""))</f>
        <v/>
      </c>
      <c r="AO56" s="84" t="str">
        <f>IF(IFERROR(INDEX('CFBG New Line Form'!$G$9:$EQ$105,MATCH(B56,'CFBG New Line Form'!$B$9:$B$105,0),MATCH(VLOOKUP($AO$11,MAPPING!$H$3:$J$131,3,0),'CFBG New Line Form'!$G$7:$EQ$7,0)),"")=0,"",IFERROR(INDEX('CFBG New Line Form'!$G$9:$EQ$105,MATCH(B56,'CFBG New Line Form'!$B$9:$B$105,0),MATCH(VLOOKUP($AO$11,MAPPING!$H$3:$J$131,3,0),'CFBG New Line Form'!$G$7:$EQ$7,0)),""))</f>
        <v/>
      </c>
      <c r="AP56" s="84" t="str">
        <f>IF(IFERROR(INDEX('CFBG New Line Form'!$G$9:$EQ$105,MATCH(B56,'CFBG New Line Form'!$B$9:$B$105,0),MATCH(VLOOKUP($AP$11,MAPPING!$H$3:$J$131,3,0),'CFBG New Line Form'!$G$7:$EQ$7,0)),"")=0,"",IFERROR(INDEX('CFBG New Line Form'!$G$9:$EQ$105,MATCH(B56,'CFBG New Line Form'!$B$9:$B$105,0),MATCH(VLOOKUP($AP$11,MAPPING!$H$3:$J$131,3,0),'CFBG New Line Form'!$G$7:$EQ$7,0)),""))</f>
        <v/>
      </c>
      <c r="AQ56" s="84" t="str">
        <f>IF(IFERROR(INDEX('CFBG New Line Form'!$G$9:$EQ$105,MATCH(B56,'CFBG New Line Form'!$B$9:$B$105,0),MATCH(VLOOKUP($AQ$11,MAPPING!$H$3:$J$131,3,0),'CFBG New Line Form'!$G$7:$EQ$7,0)),"")=0,"",IFERROR(INDEX('CFBG New Line Form'!$G$9:$EQ$105,MATCH(B56,'CFBG New Line Form'!$B$9:$B$105,0),MATCH(VLOOKUP($AQ$11,MAPPING!$H$3:$J$131,3,0),'CFBG New Line Form'!$G$7:$EQ$7,0)),""))</f>
        <v/>
      </c>
      <c r="AR56" s="84" t="str">
        <f>IF(IFERROR(INDEX('CFBG New Line Form'!$G$9:$EQ$105,MATCH(B56,'CFBG New Line Form'!$B$9:$B$105,0),MATCH(VLOOKUP($AR$11,MAPPING!$H$3:$J$131,3,0),'CFBG New Line Form'!$G$7:$EQ$7,0)),"")=0,"",IFERROR(INDEX('CFBG New Line Form'!$G$9:$EQ$105,MATCH(B56,'CFBG New Line Form'!$B$9:$B$105,0),MATCH(VLOOKUP($AR$11,MAPPING!$H$3:$J$131,3,0),'CFBG New Line Form'!$G$7:$EQ$7,0)),""))</f>
        <v/>
      </c>
      <c r="AS56" s="84" t="str">
        <f>IF(IFERROR(INDEX('CFBG New Line Form'!$G$9:$EQ$105,MATCH(B56,'CFBG New Line Form'!$B$9:$B$105,0),MATCH(VLOOKUP($AS$11,MAPPING!$H$3:$J$131,3,0),'CFBG New Line Form'!$G$7:$EQ$7,0)),"")=0,"",IFERROR(INDEX('CFBG New Line Form'!$G$9:$EQ$105,MATCH(B56,'CFBG New Line Form'!$B$9:$B$105,0),MATCH(VLOOKUP($AS$11,MAPPING!$H$3:$J$131,3,0),'CFBG New Line Form'!$G$7:$EQ$7,0)),""))</f>
        <v/>
      </c>
      <c r="AT56" s="84" t="str">
        <f>IF(IFERROR(INDEX('CFBG New Line Form'!$G$9:$EQ$105,MATCH(B56,'CFBG New Line Form'!$B$9:$B$105,0),MATCH(VLOOKUP($AT$11,MAPPING!$H$3:$J$131,3,0),'CFBG New Line Form'!$G$7:$EQ$7,0)),"")=0,"",IFERROR(INDEX('CFBG New Line Form'!$G$9:$EQ$105,MATCH(B56,'CFBG New Line Form'!$B$9:$B$105,0),MATCH(VLOOKUP($AT$11,MAPPING!$H$3:$J$131,3,0),'CFBG New Line Form'!$G$7:$EQ$7,0)),""))</f>
        <v/>
      </c>
      <c r="AU56" s="84" t="str">
        <f>IF(IFERROR(INDEX('CFBG New Line Form'!$G$9:$EQ$105,MATCH(B56,'CFBG New Line Form'!$B$9:$B$105,0),MATCH(VLOOKUP($AU$11,MAPPING!$H$3:$J$131,3,0),'CFBG New Line Form'!$G$7:$EQ$7,0)),"")=0,"",IFERROR(INDEX('CFBG New Line Form'!$G$9:$EQ$105,MATCH(B56,'CFBG New Line Form'!$B$9:$B$105,0),MATCH(VLOOKUP($AU$11,MAPPING!$H$3:$J$131,3,0),'CFBG New Line Form'!$G$7:$EQ$7,0)),""))</f>
        <v/>
      </c>
      <c r="AV56" s="84" t="str">
        <f>IF(IFERROR(INDEX('CFBG New Line Form'!$G$9:$EQ$105,MATCH(B56,'CFBG New Line Form'!$B$9:$B$105,0),MATCH(VLOOKUP($AV$11,MAPPING!$H$3:$J$131,3,0),'CFBG New Line Form'!$G$7:$EQ$7,0)),"")=0,"",IFERROR(INDEX('CFBG New Line Form'!$G$9:$EQ$105,MATCH(B56,'CFBG New Line Form'!$B$9:$B$105,0),MATCH(VLOOKUP($AV$11,MAPPING!$H$3:$J$131,3,0),'CFBG New Line Form'!$G$7:$EQ$7,0)),""))</f>
        <v/>
      </c>
      <c r="AW56" s="84" t="str">
        <f>IF(IFERROR(INDEX('CFBG New Line Form'!$G$9:$EQ$105,MATCH(B56,'CFBG New Line Form'!$B$9:$B$105,0),MATCH(VLOOKUP($AW$11,MAPPING!$H$3:$J$131,3,0),'CFBG New Line Form'!$G$7:$EQ$7,0)),"")=0,"",IFERROR(INDEX('CFBG New Line Form'!$G$9:$EQ$105,MATCH(B56,'CFBG New Line Form'!$B$9:$B$105,0),MATCH(VLOOKUP($AW$11,MAPPING!$H$3:$J$131,3,0),'CFBG New Line Form'!$G$7:$EQ$7,0)),""))</f>
        <v/>
      </c>
      <c r="AX56" s="84" t="str">
        <f>IF(IFERROR(INDEX('CFBG New Line Form'!$G$9:$EQ$105,MATCH(B56,'CFBG New Line Form'!$B$9:$B$105,0),MATCH(VLOOKUP($AX$11,MAPPING!$H$3:$J$131,3,0),'CFBG New Line Form'!$G$7:$EQ$7,0)),"")=0,"",IFERROR(INDEX('CFBG New Line Form'!$G$9:$EQ$105,MATCH(B56,'CFBG New Line Form'!$B$9:$B$105,0),MATCH(VLOOKUP($AX$11,MAPPING!$H$3:$J$131,3,0),'CFBG New Line Form'!$G$7:$EQ$7,0)),""))</f>
        <v/>
      </c>
      <c r="AY56" s="84" t="str">
        <f>IF(IFERROR(INDEX('CFBG New Line Form'!$G$9:$EQ$105,MATCH(B56,'CFBG New Line Form'!$B$9:$B$105,0),MATCH(VLOOKUP($AY$11,MAPPING!$H$3:$J$131,3,0),'CFBG New Line Form'!$G$7:$EQ$7,0)),"")=0,"",IFERROR(INDEX('CFBG New Line Form'!$G$9:$EQ$105,MATCH(B56,'CFBG New Line Form'!$B$9:$B$105,0),MATCH(VLOOKUP($AY$11,MAPPING!$H$3:$J$131,3,0),'CFBG New Line Form'!$G$7:$EQ$7,0)),""))</f>
        <v/>
      </c>
      <c r="AZ56" s="84" t="str">
        <f>IF(IFERROR(INDEX('CFBG New Line Form'!$G$9:$EQ$105,MATCH(B56,'CFBG New Line Form'!$B$9:$B$105,0),MATCH(VLOOKUP($AZ$11,MAPPING!$H$3:$J$131,3,0),'CFBG New Line Form'!$G$7:$EQ$7,0)),"")=0,"",IFERROR(INDEX('CFBG New Line Form'!$G$9:$EQ$105,MATCH(B56,'CFBG New Line Form'!$B$9:$B$105,0),MATCH(VLOOKUP($AZ$11,MAPPING!$H$3:$J$131,3,0),'CFBG New Line Form'!$G$7:$EQ$7,0)),""))</f>
        <v/>
      </c>
      <c r="BA56" s="84" t="str">
        <f>IF(IFERROR(INDEX('CFBG New Line Form'!$G$9:$EQ$105,MATCH(B56,'CFBG New Line Form'!$B$9:$B$105,0),MATCH(VLOOKUP($BA$11,MAPPING!$H$3:$J$131,3,0),'CFBG New Line Form'!$G$7:$EQ$7,0)),"")=0,"",IFERROR(INDEX('CFBG New Line Form'!$G$9:$EQ$105,MATCH(B56,'CFBG New Line Form'!$B$9:$B$105,0),MATCH(VLOOKUP($BA$11,MAPPING!$H$3:$J$131,3,0),'CFBG New Line Form'!$G$7:$EQ$7,0)),""))</f>
        <v/>
      </c>
      <c r="BB56" s="84" t="str">
        <f>IF(IFERROR(INDEX('CFBG New Line Form'!$G$9:$EQ$105,MATCH(B56,'CFBG New Line Form'!$B$9:$B$105,0),MATCH(VLOOKUP($BB$11,MAPPING!$H$3:$J$131,3,0),'CFBG New Line Form'!$G$7:$EQ$7,0)),"")=0,"",IFERROR(INDEX('CFBG New Line Form'!$G$9:$EQ$105,MATCH(B56,'CFBG New Line Form'!$B$9:$B$105,0),MATCH(VLOOKUP($BB$11,MAPPING!$H$3:$J$131,3,0),'CFBG New Line Form'!$G$7:$EQ$7,0)),""))</f>
        <v/>
      </c>
      <c r="BC56" s="84" t="str">
        <f>IF(IFERROR(INDEX('CFBG New Line Form'!$G$9:$EQ$105,MATCH(B56,'CFBG New Line Form'!$B$9:$B$105,0),MATCH(VLOOKUP($BC$11,MAPPING!$H$3:$J$131,3,0),'CFBG New Line Form'!$G$7:$EQ$7,0)),"")=0,"",IFERROR(INDEX('CFBG New Line Form'!$G$9:$EQ$105,MATCH(B56,'CFBG New Line Form'!$B$9:$B$105,0),MATCH(VLOOKUP($BC$11,MAPPING!$H$3:$J$131,3,0),'CFBG New Line Form'!$G$7:$EQ$7,0)),""))</f>
        <v/>
      </c>
      <c r="BD56" s="84" t="str">
        <f>IF(IFERROR(INDEX('CFBG New Line Form'!$G$9:$EQ$105,MATCH(B56,'CFBG New Line Form'!$B$9:$B$105,0),MATCH(VLOOKUP($BD$11,MAPPING!$H$3:$J$131,3,0),'CFBG New Line Form'!$G$7:$EQ$7,0)),"")=0,"",IFERROR(INDEX('CFBG New Line Form'!$G$9:$EQ$105,MATCH(B56,'CFBG New Line Form'!$B$9:$B$105,0),MATCH(VLOOKUP($BD$11,MAPPING!$H$3:$J$131,3,0),'CFBG New Line Form'!$G$7:$EQ$7,0)),""))</f>
        <v/>
      </c>
      <c r="BE56" s="84" t="str">
        <f>IF(IFERROR(INDEX('CFBG New Line Form'!$G$9:$EQ$105,MATCH(B56,'CFBG New Line Form'!$B$9:$B$105,0),MATCH(VLOOKUP($BE$11,MAPPING!$H$3:$J$131,3,0),'CFBG New Line Form'!$G$7:$EQ$7,0)),"")=0,"",IFERROR(INDEX('CFBG New Line Form'!$G$9:$EQ$105,MATCH(B56,'CFBG New Line Form'!$B$9:$B$105,0),MATCH(VLOOKUP($BE$11,MAPPING!$H$3:$J$131,3,0),'CFBG New Line Form'!$G$7:$EQ$7,0)),""))</f>
        <v/>
      </c>
      <c r="BF56" s="84" t="str">
        <f>IF(IFERROR(INDEX('CFBG New Line Form'!$G$9:$EQ$105,MATCH(B56,'CFBG New Line Form'!$B$9:$B$105,0),MATCH(VLOOKUP($BE$11,MAPPING!$H$3:$J$131,3,0),'CFBG New Line Form'!$G$7:$EQ$7,0)),"")=0,"",IFERROR(INDEX('CFBG New Line Form'!$G$9:$EQ$105,MATCH(B56,'CFBG New Line Form'!$B$9:$B$105,0),MATCH(VLOOKUP($BE$11,MAPPING!$H$3:$J$131,3,0),'CFBG New Line Form'!$G$7:$EQ$7,0)),""))</f>
        <v/>
      </c>
      <c r="BG56" s="84" t="str">
        <f>IF(IFERROR(INDEX('CFBG New Line Form'!$G$9:$EQ$105,MATCH(B56,'CFBG New Line Form'!$B$9:$B$105,0),MATCH(VLOOKUP($BG$11,MAPPING!$H$3:$J$131,3,0),'CFBG New Line Form'!$G$7:$EQ$7,0)),"")=0,"",IFERROR(INDEX('CFBG New Line Form'!$G$9:$EQ$105,MATCH(B56,'CFBG New Line Form'!$B$9:$B$105,0),MATCH(VLOOKUP($BG$11,MAPPING!$H$3:$J$131,3,0),'CFBG New Line Form'!$G$7:$EQ$7,0)),""))</f>
        <v/>
      </c>
      <c r="BH56" s="84" t="str">
        <f>IF(IFERROR(INDEX('CFBG New Line Form'!$G$9:$EQ$105,MATCH(B56,'CFBG New Line Form'!$B$9:$B$105,0),MATCH(VLOOKUP($BH$11,MAPPING!$H$3:$J$131,3,0),'CFBG New Line Form'!$G$7:$EQ$7,0)),"")=0,"",IFERROR(INDEX('CFBG New Line Form'!$G$9:$EQ$105,MATCH(B56,'CFBG New Line Form'!$B$9:$B$105,0),MATCH(VLOOKUP($BH$11,MAPPING!$H$3:$J$131,3,0),'CFBG New Line Form'!$G$7:$EQ$7,0)),""))</f>
        <v/>
      </c>
      <c r="BI56" s="84" t="str">
        <f>IF(IFERROR(INDEX('CFBG New Line Form'!$G$9:$EQ$105,MATCH(B56,'CFBG New Line Form'!$B$9:$B$105,0),MATCH(VLOOKUP($BI$11,MAPPING!$H$3:$J$131,3,0),'CFBG New Line Form'!$G$7:$EQ$7,0)),"")=0,"",IFERROR(INDEX('CFBG New Line Form'!$G$9:$EQ$105,MATCH(B56,'CFBG New Line Form'!$B$9:$B$105,0),MATCH(VLOOKUP($BI$11,MAPPING!$H$3:$J$131,3,0),'CFBG New Line Form'!$G$7:$EQ$7,0)),""))</f>
        <v/>
      </c>
      <c r="BJ56" s="84" t="str">
        <f>IF(IFERROR(INDEX('CFBG New Line Form'!$G$9:$EQ$105,MATCH(B56,'CFBG New Line Form'!$B$9:$B$105,0),MATCH(VLOOKUP($BJ$11,MAPPING!$H$3:$J$131,3,0),'CFBG New Line Form'!$G$7:$EQ$7,0)),"")=0,"",IFERROR(INDEX('CFBG New Line Form'!$G$9:$EQ$105,MATCH(B56,'CFBG New Line Form'!$B$9:$B$105,0),MATCH(VLOOKUP($BJ$11,MAPPING!$H$3:$J$131,3,0),'CFBG New Line Form'!$G$7:$EQ$7,0)),""))</f>
        <v/>
      </c>
      <c r="BK56" s="84" t="str">
        <f>IF(IFERROR(INDEX('CFBG New Line Form'!$G$9:$EQ$105,MATCH(B56,'CFBG New Line Form'!$B$9:$B$105,0),MATCH(VLOOKUP($BK$11,MAPPING!$H$3:$J$131,3,0),'CFBG New Line Form'!$G$7:$EQ$7,0)),"")=0,"",IFERROR(INDEX('CFBG New Line Form'!$G$9:$EQ$105,MATCH(B56,'CFBG New Line Form'!$B$9:$B$105,0),MATCH(VLOOKUP($BK$11,MAPPING!$H$3:$J$131,3,0),'CFBG New Line Form'!$G$7:$EQ$7,0)),""))</f>
        <v/>
      </c>
      <c r="BL56" s="84" t="str">
        <f>IF(IFERROR(INDEX('CFBG New Line Form'!$G$9:$EQ$105,MATCH(B56,'CFBG New Line Form'!$B$9:$B$105,0),MATCH(VLOOKUP($BL$11,MAPPING!$H$3:$J$131,3,0),'CFBG New Line Form'!$G$7:$EQ$7,0)),"")=0,"",IFERROR(INDEX('CFBG New Line Form'!$G$9:$EQ$105,MATCH(B56,'CFBG New Line Form'!$B$9:$B$105,0),MATCH(VLOOKUP($BL$11,MAPPING!$H$3:$J$131,3,0),'CFBG New Line Form'!$G$7:$EQ$7,0)),""))</f>
        <v/>
      </c>
      <c r="BM56" s="84" t="str">
        <f>IF(IFERROR(INDEX('CFBG New Line Form'!$G$9:$EQ$105,MATCH(B56,'CFBG New Line Form'!$B$9:$B$105,0),MATCH(VLOOKUP($BM$11,MAPPING!$H$3:$J$131,3,0),'CFBG New Line Form'!$G$7:$EQ$7,0)),"")=0,"",IFERROR(INDEX('CFBG New Line Form'!$G$9:$EQ$105,MATCH(B56,'CFBG New Line Form'!$B$9:$B$105,0),MATCH(VLOOKUP($BM$11,MAPPING!$H$3:$J$131,3,0),'CFBG New Line Form'!$G$7:$EQ$7,0)),""))</f>
        <v/>
      </c>
      <c r="BN56" s="84" t="str">
        <f>IF(IFERROR(INDEX('CFBG New Line Form'!$G$9:$EQ$105,MATCH(B56,'CFBG New Line Form'!$B$9:$B$105,0),MATCH(VLOOKUP($BN$11,MAPPING!$H$3:$J$131,3,0),'CFBG New Line Form'!$G$7:$EQ$7,0)),"")=0,"",IFERROR(INDEX('CFBG New Line Form'!$G$9:$EQ$105,MATCH(B56,'CFBG New Line Form'!$B$9:$B$105,0),MATCH(VLOOKUP($BN$11,MAPPING!$H$3:$J$131,3,0),'CFBG New Line Form'!$G$7:$EQ$7,0)),""))</f>
        <v/>
      </c>
      <c r="BO56" s="84" t="str">
        <f>IF(IFERROR(INDEX('CFBG New Line Form'!$G$9:$EQ$105,MATCH(B56,'CFBG New Line Form'!$B$9:$B$105,0),MATCH(VLOOKUP($BO$11,MAPPING!$H$3:$J$131,3,0),'CFBG New Line Form'!$G$7:$EQ$7,0)),"")=0,"",IFERROR(INDEX('CFBG New Line Form'!$G$9:$EQ$105,MATCH(B56,'CFBG New Line Form'!$B$9:$B$105,0),MATCH(VLOOKUP($BO$11,MAPPING!$H$3:$J$131,3,0),'CFBG New Line Form'!$G$7:$EQ$7,0)),""))</f>
        <v/>
      </c>
      <c r="BP56" s="84" t="str">
        <f>IF(IFERROR(INDEX('CFBG New Line Form'!$G$9:$EQ$105,MATCH(B56,'CFBG New Line Form'!$B$9:$B$105,0),MATCH(VLOOKUP($BP$11,MAPPING!$H$3:$J$131,3,0),'CFBG New Line Form'!$G$7:$EQ$7,0)),"")=0,"",IFERROR(INDEX('CFBG New Line Form'!$G$9:$EQ$105,MATCH(B56,'CFBG New Line Form'!$B$9:$B$105,0),MATCH(VLOOKUP($BP$11,MAPPING!$H$3:$J$131,3,0),'CFBG New Line Form'!$G$7:$EQ$7,0)),""))</f>
        <v/>
      </c>
      <c r="BQ56" s="84" t="str">
        <f>IF(IFERROR(INDEX('CFBG New Line Form'!$G$9:$EQ$105,MATCH(B56,'CFBG New Line Form'!$B$9:$B$105,0),MATCH(VLOOKUP($BQ$11,MAPPING!$H$3:$J$131,3,0),'CFBG New Line Form'!$G$7:$EQ$7,0)),"")=0,"",IFERROR(INDEX('CFBG New Line Form'!$G$9:$EQ$105,MATCH(B56,'CFBG New Line Form'!$B$9:$B$105,0),MATCH(VLOOKUP($BQ$11,MAPPING!$H$3:$J$131,3,0),'CFBG New Line Form'!$G$7:$EQ$7,0)),""))</f>
        <v/>
      </c>
      <c r="BR56" s="84" t="str">
        <f>IF(IFERROR(INDEX('CFBG New Line Form'!$G$9:$EQ$105,MATCH(B56,'CFBG New Line Form'!$B$9:$B$105,0),MATCH(VLOOKUP($BR$11,MAPPING!$H$3:$J$131,3,0),'CFBG New Line Form'!$G$7:$EQ$7,0)),"")=0,"",IFERROR(INDEX('CFBG New Line Form'!$G$9:$EQ$105,MATCH(B56,'CFBG New Line Form'!$B$9:$B$105,0),MATCH(VLOOKUP($BR$11,MAPPING!$H$3:$J$131,3,0),'CFBG New Line Form'!$G$7:$EQ$7,0)),""))</f>
        <v/>
      </c>
      <c r="BS56" s="84" t="str">
        <f>IF(IFERROR(INDEX('CFBG New Line Form'!$G$9:$EQ$105,MATCH(B56,'CFBG New Line Form'!$B$9:$B$105,0),MATCH(VLOOKUP($BS$11,MAPPING!$H$3:$J$131,3,0),'CFBG New Line Form'!$G$7:$EQ$7,0)),"")=0,"",IFERROR(INDEX('CFBG New Line Form'!$G$9:$EQ$105,MATCH(B56,'CFBG New Line Form'!$B$9:$B$105,0),MATCH(VLOOKUP($BS$11,MAPPING!$H$3:$J$131,3,0),'CFBG New Line Form'!$G$7:$EQ$7,0)),""))</f>
        <v/>
      </c>
      <c r="BT56" s="84" t="str">
        <f>IF(IFERROR(INDEX('CFBG New Line Form'!$G$9:$EQ$105,MATCH(B56,'CFBG New Line Form'!$B$9:$B$105,0),MATCH(VLOOKUP($BT$11,MAPPING!$H$3:$J$131,3,0),'CFBG New Line Form'!$G$7:$EQ$7,0)),"")=0,"",IFERROR(INDEX('CFBG New Line Form'!$G$9:$EQ$105,MATCH(B56,'CFBG New Line Form'!$B$9:$B$105,0),MATCH(VLOOKUP($BT$11,MAPPING!$H$3:$J$131,3,0),'CFBG New Line Form'!$G$7:$EQ$7,0)),""))</f>
        <v/>
      </c>
      <c r="BU56" s="84" t="str">
        <f>IF(IFERROR(INDEX('CFBG New Line Form'!$G$9:$EQ$105,MATCH(B56,'CFBG New Line Form'!$B$9:$B$105,0),MATCH(VLOOKUP($BU$11,MAPPING!$H$3:$J$131,3,0),'CFBG New Line Form'!$G$7:$EQ$7,0)),"")=0,"",IFERROR(INDEX('CFBG New Line Form'!$G$9:$EQ$105,MATCH(B56,'CFBG New Line Form'!$B$9:$B$105,0),MATCH(VLOOKUP($BU$11,MAPPING!$H$3:$J$131,3,0),'CFBG New Line Form'!$G$7:$EQ$7,0)),""))</f>
        <v/>
      </c>
      <c r="BV56" s="84" t="str">
        <f>IF(IFERROR(INDEX('CFBG New Line Form'!$G$9:$EQ$105,MATCH(B56,'CFBG New Line Form'!$B$9:$B$105,0),MATCH(VLOOKUP($BV$11,MAPPING!$H$3:$J$131,3,0),'CFBG New Line Form'!$G$7:$EQ$7,0)),"")=0,"",IFERROR(INDEX('CFBG New Line Form'!$G$9:$EQ$105,MATCH(B56,'CFBG New Line Form'!$B$9:$B$105,0),MATCH(VLOOKUP($BV$11,MAPPING!$H$3:$J$131,3,0),'CFBG New Line Form'!$G$7:$EQ$7,0)),""))</f>
        <v/>
      </c>
      <c r="BW56" s="84" t="str">
        <f>IF(IFERROR(INDEX('CFBG New Line Form'!$G$9:$EQ$105,MATCH(B56,'CFBG New Line Form'!$B$9:$B$105,0),MATCH(VLOOKUP($BW$11,MAPPING!$H$3:$J$131,3,0),'CFBG New Line Form'!$G$7:$EQ$7,0)),"")=0,"",IFERROR(INDEX('CFBG New Line Form'!$G$9:$EQ$105,MATCH(B56,'CFBG New Line Form'!$B$9:$B$105,0),MATCH(VLOOKUP($BW$11,MAPPING!$H$3:$J$131,3,0),'CFBG New Line Form'!$G$7:$EQ$7,0)),""))</f>
        <v/>
      </c>
      <c r="BX56" s="84" t="str">
        <f>IF(IFERROR(INDEX('CFBG New Line Form'!$G$9:$EQ$105,MATCH(B56,'CFBG New Line Form'!$B$9:$B$105,0),MATCH(VLOOKUP($BX$11,MAPPING!$H$3:$J$131,3,0),'CFBG New Line Form'!$G$7:$EQ$7,0)),"")=0,"",IFERROR(INDEX('CFBG New Line Form'!$G$9:$EQ$105,MATCH(B56,'CFBG New Line Form'!$B$9:$B$105,0),MATCH(VLOOKUP($BX$11,MAPPING!$H$3:$J$131,3,0),'CFBG New Line Form'!$G$7:$EQ$7,0)),""))</f>
        <v/>
      </c>
      <c r="BY56" s="84" t="str">
        <f>IF(IFERROR(INDEX('CFBG New Line Form'!$G$9:$EQ$105,MATCH(B56,'CFBG New Line Form'!$B$9:$B$105,0),MATCH(VLOOKUP($BY$11,MAPPING!$H$3:$J$131,3,0),'CFBG New Line Form'!$G$7:$EQ$7,0)),"")=0,"",IFERROR(INDEX('CFBG New Line Form'!$G$9:$EQ$105,MATCH(B56,'CFBG New Line Form'!$B$9:$B$105,0),MATCH(VLOOKUP($BY$11,MAPPING!$H$3:$J$131,3,0),'CFBG New Line Form'!$G$7:$EQ$7,0)),""))</f>
        <v/>
      </c>
      <c r="BZ56" s="84" t="str">
        <f>IF(IFERROR(INDEX('CFBG New Line Form'!$G$9:$EQ$105,MATCH(B56,'CFBG New Line Form'!$B$9:$B$105,0),MATCH(VLOOKUP($BZ$11,MAPPING!$H$3:$J$131,3,0),'CFBG New Line Form'!$G$7:$EQ$7,0)),"")=0,"",IFERROR(INDEX('CFBG New Line Form'!$G$9:$EQ$105,MATCH(B56,'CFBG New Line Form'!$B$9:$B$105,0),MATCH(VLOOKUP($BZ$11,MAPPING!$H$3:$J$131,3,0),'CFBG New Line Form'!$G$7:$EQ$7,0)),""))</f>
        <v/>
      </c>
      <c r="CA56" s="84" t="str">
        <f>IF(IFERROR(INDEX('CFBG New Line Form'!$G$9:$EQ$105,MATCH(B56,'CFBG New Line Form'!$B$9:$B$105,0),MATCH(VLOOKUP($CA$11,MAPPING!$H$3:$J$131,3,0),'CFBG New Line Form'!$G$7:$EQ$7,0)),"")=0,"",IFERROR(INDEX('CFBG New Line Form'!$G$9:$EQ$105,MATCH(B56,'CFBG New Line Form'!$B$9:$B$105,0),MATCH(VLOOKUP($CA$11,MAPPING!$H$3:$J$131,3,0),'CFBG New Line Form'!$G$7:$EQ$7,0)),""))</f>
        <v/>
      </c>
      <c r="CB56" s="84" t="str">
        <f>IF(IFERROR(INDEX('CFBG New Line Form'!$G$9:$EQ$105,MATCH(B56,'CFBG New Line Form'!$B$9:$B$105,0),MATCH(VLOOKUP($CB$11,MAPPING!$H$3:$J$131,3,0),'CFBG New Line Form'!$G$7:$EQ$7,0)),"")=0,"",IFERROR(INDEX('CFBG New Line Form'!$G$9:$EQ$105,MATCH(B56,'CFBG New Line Form'!$B$9:$B$105,0),MATCH(VLOOKUP($CB$11,MAPPING!$H$3:$J$131,3,0),'CFBG New Line Form'!$G$7:$EQ$7,0)),""))</f>
        <v/>
      </c>
      <c r="CC56" s="84" t="str">
        <f>IF(IFERROR(INDEX('CFBG New Line Form'!$G$9:$EQ$105,MATCH(B56,'CFBG New Line Form'!$B$9:$B$105,0),MATCH(VLOOKUP($CC$11,MAPPING!$H$3:$J$131,3,0),'CFBG New Line Form'!$G$7:$EQ$7,0)),"")=0,"",IFERROR(INDEX('CFBG New Line Form'!$G$9:$EQ$105,MATCH(B56,'CFBG New Line Form'!$B$9:$B$105,0),MATCH(VLOOKUP($CC$11,MAPPING!$H$3:$J$131,3,0),'CFBG New Line Form'!$G$7:$EQ$7,0)),""))</f>
        <v/>
      </c>
      <c r="CD56" s="84" t="str">
        <f>IF(IFERROR(INDEX('CFBG New Line Form'!$G$9:$EQ$105,MATCH(B56,'CFBG New Line Form'!$B$9:$B$105,0),MATCH(VLOOKUP($CD$11,MAPPING!$H$3:$J$131,3,0),'CFBG New Line Form'!$G$7:$EQ$7,0)),"")=0,"",IFERROR(INDEX('CFBG New Line Form'!$G$9:$EQ$105,MATCH(B56,'CFBG New Line Form'!$B$9:$B$105,0),MATCH(VLOOKUP($CD$11,MAPPING!$H$3:$J$131,3,0),'CFBG New Line Form'!$G$7:$EQ$7,0)),""))</f>
        <v/>
      </c>
      <c r="CE56" s="84" t="str">
        <f>IF(IFERROR(INDEX('CFBG New Line Form'!$G$9:$EQ$105,MATCH(B56,'CFBG New Line Form'!$B$9:$B$105,0),MATCH(VLOOKUP($CE$11,MAPPING!$H$3:$J$131,3,0),'CFBG New Line Form'!$G$7:$EQ$7,0)),"")=0,"",IFERROR(INDEX('CFBG New Line Form'!$G$9:$EQ$105,MATCH(B56,'CFBG New Line Form'!$B$9:$B$105,0),MATCH(VLOOKUP($CE$11,MAPPING!$H$3:$J$131,3,0),'CFBG New Line Form'!$G$7:$EQ$7,0)),""))</f>
        <v/>
      </c>
      <c r="CF56" s="84" t="str">
        <f>IF(IFERROR(INDEX('CFBG New Line Form'!$G$9:$EQ$105,MATCH(B56,'CFBG New Line Form'!$B$9:$B$105,0),MATCH(VLOOKUP($CF$11,MAPPING!$H$3:$J$131,3,0),'CFBG New Line Form'!$G$7:$EQ$7,0)),"")=0,"",IFERROR(INDEX('CFBG New Line Form'!$G$9:$EQ$105,MATCH(B56,'CFBG New Line Form'!$B$9:$B$105,0),MATCH(VLOOKUP($CF$11,MAPPING!$H$3:$J$131,3,0),'CFBG New Line Form'!$G$7:$EQ$7,0)),""))</f>
        <v/>
      </c>
      <c r="CG56" s="84" t="str">
        <f>IF(IFERROR(INDEX('CFBG New Line Form'!$G$9:$EQ$105,MATCH(B56,'CFBG New Line Form'!$B$9:$B$105,0),MATCH(VLOOKUP($CG$11,MAPPING!$H$3:$J$131,3,0),'CFBG New Line Form'!$G$7:$EQ$7,0)),"")=0,"",IFERROR(INDEX('CFBG New Line Form'!$G$9:$EQ$105,MATCH(B56,'CFBG New Line Form'!$B$9:$B$105,0),MATCH(VLOOKUP($CG$11,MAPPING!$H$3:$J$131,3,0),'CFBG New Line Form'!$G$7:$EQ$7,0)),""))</f>
        <v/>
      </c>
      <c r="CH56" s="84" t="str">
        <f>IF(IFERROR(INDEX('CFBG New Line Form'!$G$9:$EQ$105,MATCH(B56,'CFBG New Line Form'!$B$9:$B$105,0),MATCH(VLOOKUP($CH$11,MAPPING!$H$3:$J$131,3,0),'CFBG New Line Form'!$G$7:$EQ$7,0)),"")=0,"",IFERROR(INDEX('CFBG New Line Form'!$G$9:$EQ$105,MATCH(B56,'CFBG New Line Form'!$B$9:$B$105,0),MATCH(VLOOKUP($CH$11,MAPPING!$H$3:$J$131,3,0),'CFBG New Line Form'!$G$7:$EQ$7,0)),""))</f>
        <v/>
      </c>
      <c r="CI56" s="84" t="str">
        <f>IF(IFERROR(INDEX('CFBG New Line Form'!$G$9:$EQ$105,MATCH(B56,'CFBG New Line Form'!$B$9:$B$105,0),MATCH(VLOOKUP($CI$11,MAPPING!$H$3:$J$131,3,0),'CFBG New Line Form'!$G$7:$EQ$7,0)),"")=0,"",IFERROR(INDEX('CFBG New Line Form'!$G$9:$EQ$105,MATCH(B56,'CFBG New Line Form'!$B$9:$B$105,0),MATCH(VLOOKUP($CI$11,MAPPING!$H$3:$J$131,3,0),'CFBG New Line Form'!$G$7:$EQ$7,0)),""))</f>
        <v/>
      </c>
      <c r="CJ56" s="84" t="str">
        <f>IF(IFERROR(INDEX('CFBG New Line Form'!$G$9:$EQ$105,MATCH(B56,'CFBG New Line Form'!$B$9:$B$105,0),MATCH(VLOOKUP($CJ$11,MAPPING!$H$3:$J$131,3,0),'CFBG New Line Form'!$G$7:$EQ$7,0)),"")=0,"",IFERROR(INDEX('CFBG New Line Form'!$G$9:$EQ$105,MATCH(B56,'CFBG New Line Form'!$B$9:$B$105,0),MATCH(VLOOKUP($CJ$11,MAPPING!$H$3:$J$131,3,0),'CFBG New Line Form'!$G$7:$EQ$7,0)),""))</f>
        <v/>
      </c>
      <c r="CK56" s="84" t="str">
        <f>IF(IFERROR(INDEX('CFBG New Line Form'!$G$9:$EQ$105,MATCH(B56,'CFBG New Line Form'!$B$9:$B$105,0),MATCH(VLOOKUP($CK$11,MAPPING!$H$3:$J$131,3,0),'CFBG New Line Form'!$G$7:$EQ$7,0)),"")=0,"",IFERROR(INDEX('CFBG New Line Form'!$G$9:$EQ$105,MATCH(B56,'CFBG New Line Form'!$B$9:$B$105,0),MATCH(VLOOKUP($CK$11,MAPPING!$H$3:$J$131,3,0),'CFBG New Line Form'!$G$7:$EQ$7,0)),""))</f>
        <v/>
      </c>
      <c r="CL56" s="84" t="str">
        <f>IF(IFERROR(INDEX('CFBG New Line Form'!$G$9:$EQ$105,MATCH(B56,'CFBG New Line Form'!$B$9:$B$105,0),MATCH(VLOOKUP($CL$11,MAPPING!$H$3:$J$131,3,0),'CFBG New Line Form'!$G$7:$EQ$7,0)),"")=0,"",IFERROR(INDEX('CFBG New Line Form'!$G$9:$EQ$105,MATCH(B56,'CFBG New Line Form'!$B$9:$B$105,0),MATCH(VLOOKUP($CL$11,MAPPING!$H$3:$J$131,3,0),'CFBG New Line Form'!$G$7:$EQ$7,0)),""))</f>
        <v/>
      </c>
      <c r="CM56" s="84" t="str">
        <f>IF(IFERROR(INDEX('CFBG New Line Form'!$G$9:$EQ$105,MATCH(B56,'CFBG New Line Form'!$B$9:$B$105,0),MATCH(VLOOKUP($CM$11,MAPPING!$H$3:$J$131,3,0),'CFBG New Line Form'!$G$7:$EQ$7,0)),"")=0,"",IFERROR(INDEX('CFBG New Line Form'!$G$9:$EQ$105,MATCH(B56,'CFBG New Line Form'!$B$9:$B$105,0),MATCH(VLOOKUP($CM$11,MAPPING!$H$3:$J$131,3,0),'CFBG New Line Form'!$G$7:$EQ$7,0)),""))</f>
        <v/>
      </c>
      <c r="CN56" s="84" t="str">
        <f>IF(IFERROR(INDEX('CFBG New Line Form'!$G$9:$EQ$105,MATCH(B56,'CFBG New Line Form'!$B$9:$B$105,0),MATCH(VLOOKUP($CN$11,MAPPING!$H$3:$J$131,3,0),'CFBG New Line Form'!$G$7:$EQ$7,0)),"")=0,"",IFERROR(INDEX('CFBG New Line Form'!$G$9:$EQ$105,MATCH(B56,'CFBG New Line Form'!$B$9:$B$105,0),MATCH(VLOOKUP($CN$11,MAPPING!$H$3:$J$131,3,0),'CFBG New Line Form'!$G$7:$EQ$7,0)),""))</f>
        <v/>
      </c>
      <c r="CO56" s="84" t="str">
        <f>IF(IFERROR(INDEX('CFBG New Line Form'!$G$9:$EQ$105,MATCH(B56,'CFBG New Line Form'!$B$9:$B$105,0),MATCH(VLOOKUP($CO$11,MAPPING!$H$3:$J$131,3,0),'CFBG New Line Form'!$G$7:$EQ$7,0)),"")=0,"",IFERROR(INDEX('CFBG New Line Form'!$G$9:$EQ$105,MATCH(B56,'CFBG New Line Form'!$B$9:$B$105,0),MATCH(VLOOKUP($CO$11,MAPPING!$H$3:$J$131,3,0),'CFBG New Line Form'!$G$7:$EQ$7,0)),""))</f>
        <v/>
      </c>
      <c r="CP56" s="84" t="str">
        <f>IF(IFERROR(INDEX('CFBG New Line Form'!$G$9:$EQ$105,MATCH(B56,'CFBG New Line Form'!$B$9:$B$105,0),MATCH(VLOOKUP($CP$11,MAPPING!$H$3:$J$131,3,0),'CFBG New Line Form'!$G$7:$EQ$7,0)),"")=0,"",IFERROR(INDEX('CFBG New Line Form'!$G$9:$EQ$105,MATCH(B56,'CFBG New Line Form'!$B$9:$B$105,0),MATCH(VLOOKUP($CP$11,MAPPING!$H$3:$J$131,3,0),'CFBG New Line Form'!$G$7:$EQ$7,0)),""))</f>
        <v/>
      </c>
      <c r="CQ56" s="84" t="str">
        <f>IF(IFERROR(INDEX('CFBG New Line Form'!$G$9:$EQ$105,MATCH(B56,'CFBG New Line Form'!$B$9:$B$105,0),MATCH(VLOOKUP($CQ$11,MAPPING!$H$3:$J$131,3,0),'CFBG New Line Form'!$G$7:$EQ$7,0)),"")=0,"",IFERROR(INDEX('CFBG New Line Form'!$G$9:$EQ$105,MATCH(B56,'CFBG New Line Form'!$B$9:$B$105,0),MATCH(VLOOKUP($CQ$11,MAPPING!$H$3:$J$131,3,0),'CFBG New Line Form'!$G$7:$EQ$7,0)),""))</f>
        <v/>
      </c>
      <c r="CR56" s="84"/>
      <c r="CS56" s="84"/>
      <c r="CT56" s="84"/>
    </row>
    <row r="57" spans="1:98" s="55" customFormat="1">
      <c r="A57" s="84" t="str">
        <f>IF(
IFERROR(INDEX('CFBG New Line Form'!$G$9:$EQ$105,MATCH(B57,'CFBG New Line Form'!$B$9:$B$105,0),MATCH(VLOOKUP($A$11,MAPPING!$H$3:$J$131,3,0),'CFBG New Line Form'!$G$7:$EQ$7,0)),"")=0,"", IFERROR(INDEX('CFBG New Line Form'!$G$9:$EQ$105,MATCH(B57,'CFBG New Line Form'!$B$9:$B$105,0),MATCH(VLOOKUP($A$11,MAPPING!$H$3:$J$131,3,0),'CFBG New Line Form'!$G$7:$EQ$7,0)),""))</f>
        <v/>
      </c>
      <c r="B57" s="84"/>
      <c r="C57" s="84" t="str">
        <f>IF(
IFERROR(INDEX('CFBG New Line Form'!$G$9:$EQ$105,MATCH(B57,'CFBG New Line Form'!$B$9:$B$105,0),MATCH(VLOOKUP($C$11,MAPPING!$H$3:$J$131,3,0),'CFBG New Line Form'!$G$7:$EQ$7,0)),"")=0,"", IFERROR(INDEX('CFBG New Line Form'!$G$9:$EQ$105,MATCH(B57,'CFBG New Line Form'!$B$9:$B$105,0),MATCH(VLOOKUP($C$11,MAPPING!$H$3:$J$131,3,0),'CFBG New Line Form'!$G$7:$EQ$7,0)),""))</f>
        <v/>
      </c>
      <c r="D57" s="84" t="str">
        <f>IF(
IFERROR(INDEX('CFBG New Line Form'!$G$9:$EQ$105,MATCH(B57,'CFBG New Line Form'!$B$9:$B$105,0),MATCH(VLOOKUP($D$11,MAPPING!$H$3:$J$131,3,0),'CFBG New Line Form'!$G$7:$EQ$7,0)),"")=0,"", IFERROR(INDEX('CFBG New Line Form'!$G$9:$EQ$105,MATCH(B57,'CFBG New Line Form'!$B$9:$B$105,0),MATCH(VLOOKUP($D$11,MAPPING!$H$3:$J$131,3,0),'CFBG New Line Form'!$G$7:$EQ$7,0)),""))</f>
        <v/>
      </c>
      <c r="E57" s="84" t="str">
        <f>IF(IFERROR(INDEX('CFBG New Line Form'!$G$9:$EQ$105,MATCH(B57,'CFBG New Line Form'!$B$9:$B$105,0),MATCH(VLOOKUP($E$11,MAPPING!$H$3:$J$131,3,0),'CFBG New Line Form'!$G$7:$EQ$7,0)),"")=0,"",IFERROR(INDEX('CFBG New Line Form'!$G$9:$EQ$105,MATCH(B57,'CFBG New Line Form'!$B$9:$B$105,0),MATCH(VLOOKUP($E$11,MAPPING!$H$3:$J$131,3,0),'CFBG New Line Form'!$G$7:$EQ$7,0)),""))</f>
        <v/>
      </c>
      <c r="F57" s="84" t="str">
        <f>IF(IFERROR(INDEX('CFBG New Line Form'!$G$9:$EQ$105,MATCH(B57,'CFBG New Line Form'!$B$9:$B$105,0),MATCH(VLOOKUP($F$11,MAPPING!$H$3:$J$131,3,0),'CFBG New Line Form'!$G$7:$EQ$7,0)),"")=0,"",IFERROR(INDEX('CFBG New Line Form'!$G$9:$EQ$105,MATCH(B57,'CFBG New Line Form'!$B$9:$B$105,0),MATCH(VLOOKUP($F$11,MAPPING!$H$3:$J$131,3,0),'CFBG New Line Form'!$G$7:$EQ$7,0)),""))</f>
        <v/>
      </c>
      <c r="G57" s="130" t="str">
        <f>IF(IFERROR(INDEX('CFBG New Line Form'!$G$9:$EQ$105,MATCH(B57,'CFBG New Line Form'!$B$9:$B$105,0),MATCH(VLOOKUP($G$11,MAPPING!$H$3:$J$131,3,0),'CFBG New Line Form'!$G$7:$EQ$7,0)),"")=0,"",IFERROR(INDEX('CFBG New Line Form'!$G$9:$EQ$105,MATCH(B57,'CFBG New Line Form'!$B$9:$B$105,0),MATCH(VLOOKUP($G$11,MAPPING!$H$3:$J$131,3,0),'CFBG New Line Form'!$G$7:$EQ$7,0)),""))</f>
        <v/>
      </c>
      <c r="H57" s="160" t="str">
        <f>IF(IFERROR(INDEX('CFBG New Line Form'!$G$9:$EQ$105,MATCH(B57,'CFBG New Line Form'!$B$9:$B$105,0),MATCH(VLOOKUP($H$11,MAPPING!$H$3:$J$131,3,0),'CFBG New Line Form'!$G$7:$EQ$7,0)),"")=0,"",IFERROR(INDEX('CFBG New Line Form'!$G$9:$EQ$105,MATCH(B57,'CFBG New Line Form'!$B$9:$B$105,0),MATCH(VLOOKUP($H$11,MAPPING!$H$3:$J$131,3,0),'CFBG New Line Form'!$G$7:$EQ$7,0)),""))</f>
        <v/>
      </c>
      <c r="I57" s="161" t="str">
        <f>IF(IFERROR(INDEX('CFBG New Line Form'!$G$9:$EQ$105,MATCH(B57,'CFBG New Line Form'!$B$9:$B$105,0),MATCH(VLOOKUP($I$11,MAPPING!$H$3:$J$131,3,0),'CFBG New Line Form'!$G$7:$EQ$7,0)),"")=0,"",IFERROR(INDEX('CFBG New Line Form'!$G$9:$EQ$105,MATCH(B57,'CFBG New Line Form'!$B$9:$B$105,0),MATCH(VLOOKUP($I$11,MAPPING!$H$3:$J$131,3,0),'CFBG New Line Form'!$G$7:$EQ$7,0)),""))</f>
        <v/>
      </c>
      <c r="J57" s="84" t="str">
        <f>IF(IFERROR(INDEX('CFBG New Line Form'!$G$9:$EQ$105,MATCH(B57,'CFBG New Line Form'!$B$9:$B$105,0),MATCH(VLOOKUP($J$11,MAPPING!$H$3:$J$131,3,0),'CFBG New Line Form'!$G$7:$EQ$7,0)),"")=0,"",IFERROR(INDEX('CFBG New Line Form'!$G$9:$EQ$105,MATCH(B57,'CFBG New Line Form'!$B$9:$B$105,0),MATCH(VLOOKUP($J$11,MAPPING!$H$3:$J$131,3,0),'CFBG New Line Form'!$G$7:$EQ$7,0)),""))</f>
        <v/>
      </c>
      <c r="K57" s="84" t="e">
        <v>#N/A</v>
      </c>
      <c r="L57" s="84" t="e">
        <v>#N/A</v>
      </c>
      <c r="M57" s="84" t="e">
        <v>#N/A</v>
      </c>
      <c r="N57" s="84" t="e">
        <v>#N/A</v>
      </c>
      <c r="O57" s="84" t="e">
        <v>#N/A</v>
      </c>
      <c r="P57" s="84" t="e">
        <v>#N/A</v>
      </c>
      <c r="Q57" s="84" t="e">
        <v>#N/A</v>
      </c>
      <c r="R57" s="162" t="str">
        <f>IF(IFERROR(INDEX('CFBG New Line Form'!$G$9:$EQ$105,MATCH(B57,'CFBG New Line Form'!$B$9:$B$105,0),MATCH(VLOOKUP($R$11,MAPPING!$H$3:$J$131,3,0),'CFBG New Line Form'!$G$7:$EQ$7,0)),"")=0,"",IFERROR(INDEX('CFBG New Line Form'!$G$9:$EQ$105,MATCH(B57,'CFBG New Line Form'!$B$9:$B$105,0),MATCH(VLOOKUP($R$11,MAPPING!$H$3:$J$131,3,0),'CFBG New Line Form'!$G$7:$EQ$7,0)),""))</f>
        <v/>
      </c>
      <c r="S57" s="84" t="str">
        <f>IF(IFERROR(INDEX('CFBG New Line Form'!$G$9:$EQ$105,MATCH(B57,'CFBG New Line Form'!$B$9:$B$105,0),MATCH(VLOOKUP($S$11,MAPPING!$H$3:$J$131,3,0),'CFBG New Line Form'!$G$7:$EQ$7,0)),"")=0,"",IFERROR(INDEX('CFBG New Line Form'!$G$9:$EQ$105,MATCH(B57,'CFBG New Line Form'!$B$9:$B$105,0),MATCH(VLOOKUP($S$11,MAPPING!$H$3:$J$131,3,0),'CFBG New Line Form'!$G$7:$EQ$7,0)),""))</f>
        <v/>
      </c>
      <c r="T57" s="84" t="e">
        <v>#N/A</v>
      </c>
      <c r="U57" s="84" t="e">
        <v>#N/A</v>
      </c>
      <c r="V57" s="84" t="e">
        <v>#N/A</v>
      </c>
      <c r="W57" s="84" t="e">
        <v>#N/A</v>
      </c>
      <c r="X57" s="84" t="e">
        <v>#N/A</v>
      </c>
      <c r="Y57" s="84" t="e">
        <v>#N/A</v>
      </c>
      <c r="Z57" s="84" t="e">
        <v>#N/A</v>
      </c>
      <c r="AA57" s="84" t="e">
        <v>#N/A</v>
      </c>
      <c r="AB57" s="84" t="e">
        <v>#N/A</v>
      </c>
      <c r="AC57" s="84" t="e">
        <v>#N/A</v>
      </c>
      <c r="AD57" s="84" t="e">
        <v>#N/A</v>
      </c>
      <c r="AE57" s="160" t="str">
        <f>IF(IFERROR(INDEX('CFBG New Line Form'!$G$9:$EQ$105,MATCH(B57,'CFBG New Line Form'!$B$9:$B$105,0),MATCH(VLOOKUP($AE$11,MAPPING!$H$3:$J$131,3,0),'CFBG New Line Form'!$G$7:$EQ$7,0)),"")=0,"",IFERROR(INDEX('CFBG New Line Form'!$G$9:$EQ$105,MATCH(B57,'CFBG New Line Form'!$B$9:$B$105,0),MATCH(VLOOKUP($AE$11,MAPPING!$H$3:$J$131,3,0),'CFBG New Line Form'!$G$7:$EQ$7,0)),""))</f>
        <v/>
      </c>
      <c r="AF57" s="84" t="e">
        <v>#N/A</v>
      </c>
      <c r="AG57" s="84" t="e">
        <v>#N/A</v>
      </c>
      <c r="AH57" s="84" t="str">
        <f>IF(IFERROR(INDEX('CFBG New Line Form'!$G$9:$EQ$105,MATCH(B57,'CFBG New Line Form'!$B$9:$B$105,0),MATCH(VLOOKUP($AH$11,MAPPING!$H$3:$J$131,3,0),'CFBG New Line Form'!$G$7:$EQ$7,0)),"")=0,"",IFERROR(INDEX('CFBG New Line Form'!$G$9:$EQ$105,MATCH(B57,'CFBG New Line Form'!$B$9:$B$105,0),MATCH(VLOOKUP($AH$11,MAPPING!$H$3:$J$131,3,0),'CFBG New Line Form'!$G$7:$EQ$7,0)),""))</f>
        <v/>
      </c>
      <c r="AI57" s="84" t="str">
        <f>IF(IFERROR(INDEX('CFBG New Line Form'!$G$9:$EQ$105,MATCH(B57,'CFBG New Line Form'!$B$9:$B$105,0),MATCH(VLOOKUP($AI$11,MAPPING!$H$3:$J$131,3,0),'CFBG New Line Form'!$G$7:$EQ$7,0)),"")=0,"",IFERROR(INDEX('CFBG New Line Form'!$G$9:$EQ$105,MATCH(B57,'CFBG New Line Form'!$B$9:$B$105,0),MATCH(VLOOKUP($AI$11,MAPPING!$H$3:$J$131,3,0),'CFBG New Line Form'!$G$7:$EQ$7,0)),""))</f>
        <v/>
      </c>
      <c r="AJ57" s="84" t="str">
        <f>IF(IFERROR(INDEX('CFBG New Line Form'!$G$9:$EQ$105,MATCH(B57,'CFBG New Line Form'!$B$9:$B$105,0),MATCH(VLOOKUP($AJ$11,MAPPING!$H$3:$J$131,3,0),'CFBG New Line Form'!$G$7:$EQ$7,0)),"")=0,"",IFERROR(INDEX('CFBG New Line Form'!$G$9:$EQ$105,MATCH(B57,'CFBG New Line Form'!$B$9:$B$105,0),MATCH(VLOOKUP($AJ$11,MAPPING!$H$3:$J$131,3,0),'CFBG New Line Form'!$G$7:$EQ$7,0)),""))</f>
        <v/>
      </c>
      <c r="AK57" s="84" t="str">
        <f>IF(IFERROR(INDEX('CFBG New Line Form'!$G$9:$EQ$105,MATCH(B57,'CFBG New Line Form'!$B$9:$B$105,0),MATCH(VLOOKUP($AK$11,MAPPING!$H$3:$J$131,3,0),'CFBG New Line Form'!$G$7:$EQ$7,0)),"")=0,"",IFERROR(INDEX('CFBG New Line Form'!$G$9:$EQ$105,MATCH(B57,'CFBG New Line Form'!$B$9:$B$105,0),MATCH(VLOOKUP($AK$11,MAPPING!$H$3:$J$131,3,0),'CFBG New Line Form'!$G$7:$EQ$7,0)),""))</f>
        <v/>
      </c>
      <c r="AL57" s="84" t="str">
        <f>IF(IFERROR(INDEX('CFBG New Line Form'!$G$9:$EQ$105,MATCH(B57,'CFBG New Line Form'!$B$9:$B$105,0),MATCH(VLOOKUP($AL$11,MAPPING!$H$3:$J$131,3,0),'CFBG New Line Form'!$G$7:$EQ$7,0)),"")=0,"",IFERROR(INDEX('CFBG New Line Form'!$G$9:$EQ$105,MATCH(B57,'CFBG New Line Form'!$B$9:$B$105,0),MATCH(VLOOKUP($AL$11,MAPPING!$H$3:$J$131,3,0),'CFBG New Line Form'!$G$7:$EQ$7,0)),""))</f>
        <v/>
      </c>
      <c r="AM57" s="84" t="str">
        <f>IF(IFERROR(INDEX('CFBG New Line Form'!$G$9:$EQ$105,MATCH(B57,'CFBG New Line Form'!$B$9:$B$105,0),MATCH(VLOOKUP($AM$11,MAPPING!$H$3:$J$131,3,0),'CFBG New Line Form'!$G$7:$EQ$7,0)),"")=0,"",IFERROR(INDEX('CFBG New Line Form'!$G$9:$EQ$105,MATCH(B57,'CFBG New Line Form'!$B$9:$B$105,0),MATCH(VLOOKUP($AM$11,MAPPING!$H$3:$J$131,3,0),'CFBG New Line Form'!$G$7:$EQ$7,0)),""))</f>
        <v/>
      </c>
      <c r="AN57" s="84" t="str">
        <f>IF(IFERROR(INDEX('CFBG New Line Form'!$G$9:$EQ$105,MATCH(B57,'CFBG New Line Form'!$B$9:$B$105,0),MATCH(VLOOKUP($AN$11,MAPPING!$H$3:$J$131,3,0),'CFBG New Line Form'!$G$7:$EQ$7,0)),"")=0,"",IFERROR(INDEX('CFBG New Line Form'!$G$9:$EQ$105,MATCH(B57,'CFBG New Line Form'!$B$9:$B$105,0),MATCH(VLOOKUP($AN$11,MAPPING!$H$3:$J$131,3,0),'CFBG New Line Form'!$G$7:$EQ$7,0)),""))</f>
        <v/>
      </c>
      <c r="AO57" s="84" t="str">
        <f>IF(IFERROR(INDEX('CFBG New Line Form'!$G$9:$EQ$105,MATCH(B57,'CFBG New Line Form'!$B$9:$B$105,0),MATCH(VLOOKUP($AO$11,MAPPING!$H$3:$J$131,3,0),'CFBG New Line Form'!$G$7:$EQ$7,0)),"")=0,"",IFERROR(INDEX('CFBG New Line Form'!$G$9:$EQ$105,MATCH(B57,'CFBG New Line Form'!$B$9:$B$105,0),MATCH(VLOOKUP($AO$11,MAPPING!$H$3:$J$131,3,0),'CFBG New Line Form'!$G$7:$EQ$7,0)),""))</f>
        <v/>
      </c>
      <c r="AP57" s="84" t="str">
        <f>IF(IFERROR(INDEX('CFBG New Line Form'!$G$9:$EQ$105,MATCH(B57,'CFBG New Line Form'!$B$9:$B$105,0),MATCH(VLOOKUP($AP$11,MAPPING!$H$3:$J$131,3,0),'CFBG New Line Form'!$G$7:$EQ$7,0)),"")=0,"",IFERROR(INDEX('CFBG New Line Form'!$G$9:$EQ$105,MATCH(B57,'CFBG New Line Form'!$B$9:$B$105,0),MATCH(VLOOKUP($AP$11,MAPPING!$H$3:$J$131,3,0),'CFBG New Line Form'!$G$7:$EQ$7,0)),""))</f>
        <v/>
      </c>
      <c r="AQ57" s="84" t="str">
        <f>IF(IFERROR(INDEX('CFBG New Line Form'!$G$9:$EQ$105,MATCH(B57,'CFBG New Line Form'!$B$9:$B$105,0),MATCH(VLOOKUP($AQ$11,MAPPING!$H$3:$J$131,3,0),'CFBG New Line Form'!$G$7:$EQ$7,0)),"")=0,"",IFERROR(INDEX('CFBG New Line Form'!$G$9:$EQ$105,MATCH(B57,'CFBG New Line Form'!$B$9:$B$105,0),MATCH(VLOOKUP($AQ$11,MAPPING!$H$3:$J$131,3,0),'CFBG New Line Form'!$G$7:$EQ$7,0)),""))</f>
        <v/>
      </c>
      <c r="AR57" s="84" t="str">
        <f>IF(IFERROR(INDEX('CFBG New Line Form'!$G$9:$EQ$105,MATCH(B57,'CFBG New Line Form'!$B$9:$B$105,0),MATCH(VLOOKUP($AR$11,MAPPING!$H$3:$J$131,3,0),'CFBG New Line Form'!$G$7:$EQ$7,0)),"")=0,"",IFERROR(INDEX('CFBG New Line Form'!$G$9:$EQ$105,MATCH(B57,'CFBG New Line Form'!$B$9:$B$105,0),MATCH(VLOOKUP($AR$11,MAPPING!$H$3:$J$131,3,0),'CFBG New Line Form'!$G$7:$EQ$7,0)),""))</f>
        <v/>
      </c>
      <c r="AS57" s="84" t="str">
        <f>IF(IFERROR(INDEX('CFBG New Line Form'!$G$9:$EQ$105,MATCH(B57,'CFBG New Line Form'!$B$9:$B$105,0),MATCH(VLOOKUP($AS$11,MAPPING!$H$3:$J$131,3,0),'CFBG New Line Form'!$G$7:$EQ$7,0)),"")=0,"",IFERROR(INDEX('CFBG New Line Form'!$G$9:$EQ$105,MATCH(B57,'CFBG New Line Form'!$B$9:$B$105,0),MATCH(VLOOKUP($AS$11,MAPPING!$H$3:$J$131,3,0),'CFBG New Line Form'!$G$7:$EQ$7,0)),""))</f>
        <v/>
      </c>
      <c r="AT57" s="84" t="str">
        <f>IF(IFERROR(INDEX('CFBG New Line Form'!$G$9:$EQ$105,MATCH(B57,'CFBG New Line Form'!$B$9:$B$105,0),MATCH(VLOOKUP($AT$11,MAPPING!$H$3:$J$131,3,0),'CFBG New Line Form'!$G$7:$EQ$7,0)),"")=0,"",IFERROR(INDEX('CFBG New Line Form'!$G$9:$EQ$105,MATCH(B57,'CFBG New Line Form'!$B$9:$B$105,0),MATCH(VLOOKUP($AT$11,MAPPING!$H$3:$J$131,3,0),'CFBG New Line Form'!$G$7:$EQ$7,0)),""))</f>
        <v/>
      </c>
      <c r="AU57" s="84" t="str">
        <f>IF(IFERROR(INDEX('CFBG New Line Form'!$G$9:$EQ$105,MATCH(B57,'CFBG New Line Form'!$B$9:$B$105,0),MATCH(VLOOKUP($AU$11,MAPPING!$H$3:$J$131,3,0),'CFBG New Line Form'!$G$7:$EQ$7,0)),"")=0,"",IFERROR(INDEX('CFBG New Line Form'!$G$9:$EQ$105,MATCH(B57,'CFBG New Line Form'!$B$9:$B$105,0),MATCH(VLOOKUP($AU$11,MAPPING!$H$3:$J$131,3,0),'CFBG New Line Form'!$G$7:$EQ$7,0)),""))</f>
        <v/>
      </c>
      <c r="AV57" s="84" t="str">
        <f>IF(IFERROR(INDEX('CFBG New Line Form'!$G$9:$EQ$105,MATCH(B57,'CFBG New Line Form'!$B$9:$B$105,0),MATCH(VLOOKUP($AV$11,MAPPING!$H$3:$J$131,3,0),'CFBG New Line Form'!$G$7:$EQ$7,0)),"")=0,"",IFERROR(INDEX('CFBG New Line Form'!$G$9:$EQ$105,MATCH(B57,'CFBG New Line Form'!$B$9:$B$105,0),MATCH(VLOOKUP($AV$11,MAPPING!$H$3:$J$131,3,0),'CFBG New Line Form'!$G$7:$EQ$7,0)),""))</f>
        <v/>
      </c>
      <c r="AW57" s="84" t="str">
        <f>IF(IFERROR(INDEX('CFBG New Line Form'!$G$9:$EQ$105,MATCH(B57,'CFBG New Line Form'!$B$9:$B$105,0),MATCH(VLOOKUP($AW$11,MAPPING!$H$3:$J$131,3,0),'CFBG New Line Form'!$G$7:$EQ$7,0)),"")=0,"",IFERROR(INDEX('CFBG New Line Form'!$G$9:$EQ$105,MATCH(B57,'CFBG New Line Form'!$B$9:$B$105,0),MATCH(VLOOKUP($AW$11,MAPPING!$H$3:$J$131,3,0),'CFBG New Line Form'!$G$7:$EQ$7,0)),""))</f>
        <v/>
      </c>
      <c r="AX57" s="84" t="str">
        <f>IF(IFERROR(INDEX('CFBG New Line Form'!$G$9:$EQ$105,MATCH(B57,'CFBG New Line Form'!$B$9:$B$105,0),MATCH(VLOOKUP($AX$11,MAPPING!$H$3:$J$131,3,0),'CFBG New Line Form'!$G$7:$EQ$7,0)),"")=0,"",IFERROR(INDEX('CFBG New Line Form'!$G$9:$EQ$105,MATCH(B57,'CFBG New Line Form'!$B$9:$B$105,0),MATCH(VLOOKUP($AX$11,MAPPING!$H$3:$J$131,3,0),'CFBG New Line Form'!$G$7:$EQ$7,0)),""))</f>
        <v/>
      </c>
      <c r="AY57" s="84" t="str">
        <f>IF(IFERROR(INDEX('CFBG New Line Form'!$G$9:$EQ$105,MATCH(B57,'CFBG New Line Form'!$B$9:$B$105,0),MATCH(VLOOKUP($AY$11,MAPPING!$H$3:$J$131,3,0),'CFBG New Line Form'!$G$7:$EQ$7,0)),"")=0,"",IFERROR(INDEX('CFBG New Line Form'!$G$9:$EQ$105,MATCH(B57,'CFBG New Line Form'!$B$9:$B$105,0),MATCH(VLOOKUP($AY$11,MAPPING!$H$3:$J$131,3,0),'CFBG New Line Form'!$G$7:$EQ$7,0)),""))</f>
        <v/>
      </c>
      <c r="AZ57" s="84" t="str">
        <f>IF(IFERROR(INDEX('CFBG New Line Form'!$G$9:$EQ$105,MATCH(B57,'CFBG New Line Form'!$B$9:$B$105,0),MATCH(VLOOKUP($AZ$11,MAPPING!$H$3:$J$131,3,0),'CFBG New Line Form'!$G$7:$EQ$7,0)),"")=0,"",IFERROR(INDEX('CFBG New Line Form'!$G$9:$EQ$105,MATCH(B57,'CFBG New Line Form'!$B$9:$B$105,0),MATCH(VLOOKUP($AZ$11,MAPPING!$H$3:$J$131,3,0),'CFBG New Line Form'!$G$7:$EQ$7,0)),""))</f>
        <v/>
      </c>
      <c r="BA57" s="84" t="str">
        <f>IF(IFERROR(INDEX('CFBG New Line Form'!$G$9:$EQ$105,MATCH(B57,'CFBG New Line Form'!$B$9:$B$105,0),MATCH(VLOOKUP($BA$11,MAPPING!$H$3:$J$131,3,0),'CFBG New Line Form'!$G$7:$EQ$7,0)),"")=0,"",IFERROR(INDEX('CFBG New Line Form'!$G$9:$EQ$105,MATCH(B57,'CFBG New Line Form'!$B$9:$B$105,0),MATCH(VLOOKUP($BA$11,MAPPING!$H$3:$J$131,3,0),'CFBG New Line Form'!$G$7:$EQ$7,0)),""))</f>
        <v/>
      </c>
      <c r="BB57" s="84" t="str">
        <f>IF(IFERROR(INDEX('CFBG New Line Form'!$G$9:$EQ$105,MATCH(B57,'CFBG New Line Form'!$B$9:$B$105,0),MATCH(VLOOKUP($BB$11,MAPPING!$H$3:$J$131,3,0),'CFBG New Line Form'!$G$7:$EQ$7,0)),"")=0,"",IFERROR(INDEX('CFBG New Line Form'!$G$9:$EQ$105,MATCH(B57,'CFBG New Line Form'!$B$9:$B$105,0),MATCH(VLOOKUP($BB$11,MAPPING!$H$3:$J$131,3,0),'CFBG New Line Form'!$G$7:$EQ$7,0)),""))</f>
        <v/>
      </c>
      <c r="BC57" s="84" t="str">
        <f>IF(IFERROR(INDEX('CFBG New Line Form'!$G$9:$EQ$105,MATCH(B57,'CFBG New Line Form'!$B$9:$B$105,0),MATCH(VLOOKUP($BC$11,MAPPING!$H$3:$J$131,3,0),'CFBG New Line Form'!$G$7:$EQ$7,0)),"")=0,"",IFERROR(INDEX('CFBG New Line Form'!$G$9:$EQ$105,MATCH(B57,'CFBG New Line Form'!$B$9:$B$105,0),MATCH(VLOOKUP($BC$11,MAPPING!$H$3:$J$131,3,0),'CFBG New Line Form'!$G$7:$EQ$7,0)),""))</f>
        <v/>
      </c>
      <c r="BD57" s="84" t="str">
        <f>IF(IFERROR(INDEX('CFBG New Line Form'!$G$9:$EQ$105,MATCH(B57,'CFBG New Line Form'!$B$9:$B$105,0),MATCH(VLOOKUP($BD$11,MAPPING!$H$3:$J$131,3,0),'CFBG New Line Form'!$G$7:$EQ$7,0)),"")=0,"",IFERROR(INDEX('CFBG New Line Form'!$G$9:$EQ$105,MATCH(B57,'CFBG New Line Form'!$B$9:$B$105,0),MATCH(VLOOKUP($BD$11,MAPPING!$H$3:$J$131,3,0),'CFBG New Line Form'!$G$7:$EQ$7,0)),""))</f>
        <v/>
      </c>
      <c r="BE57" s="84" t="str">
        <f>IF(IFERROR(INDEX('CFBG New Line Form'!$G$9:$EQ$105,MATCH(B57,'CFBG New Line Form'!$B$9:$B$105,0),MATCH(VLOOKUP($BE$11,MAPPING!$H$3:$J$131,3,0),'CFBG New Line Form'!$G$7:$EQ$7,0)),"")=0,"",IFERROR(INDEX('CFBG New Line Form'!$G$9:$EQ$105,MATCH(B57,'CFBG New Line Form'!$B$9:$B$105,0),MATCH(VLOOKUP($BE$11,MAPPING!$H$3:$J$131,3,0),'CFBG New Line Form'!$G$7:$EQ$7,0)),""))</f>
        <v/>
      </c>
      <c r="BF57" s="84" t="str">
        <f>IF(IFERROR(INDEX('CFBG New Line Form'!$G$9:$EQ$105,MATCH(B57,'CFBG New Line Form'!$B$9:$B$105,0),MATCH(VLOOKUP($BE$11,MAPPING!$H$3:$J$131,3,0),'CFBG New Line Form'!$G$7:$EQ$7,0)),"")=0,"",IFERROR(INDEX('CFBG New Line Form'!$G$9:$EQ$105,MATCH(B57,'CFBG New Line Form'!$B$9:$B$105,0),MATCH(VLOOKUP($BE$11,MAPPING!$H$3:$J$131,3,0),'CFBG New Line Form'!$G$7:$EQ$7,0)),""))</f>
        <v/>
      </c>
      <c r="BG57" s="84" t="str">
        <f>IF(IFERROR(INDEX('CFBG New Line Form'!$G$9:$EQ$105,MATCH(B57,'CFBG New Line Form'!$B$9:$B$105,0),MATCH(VLOOKUP($BG$11,MAPPING!$H$3:$J$131,3,0),'CFBG New Line Form'!$G$7:$EQ$7,0)),"")=0,"",IFERROR(INDEX('CFBG New Line Form'!$G$9:$EQ$105,MATCH(B57,'CFBG New Line Form'!$B$9:$B$105,0),MATCH(VLOOKUP($BG$11,MAPPING!$H$3:$J$131,3,0),'CFBG New Line Form'!$G$7:$EQ$7,0)),""))</f>
        <v/>
      </c>
      <c r="BH57" s="84" t="str">
        <f>IF(IFERROR(INDEX('CFBG New Line Form'!$G$9:$EQ$105,MATCH(B57,'CFBG New Line Form'!$B$9:$B$105,0),MATCH(VLOOKUP($BH$11,MAPPING!$H$3:$J$131,3,0),'CFBG New Line Form'!$G$7:$EQ$7,0)),"")=0,"",IFERROR(INDEX('CFBG New Line Form'!$G$9:$EQ$105,MATCH(B57,'CFBG New Line Form'!$B$9:$B$105,0),MATCH(VLOOKUP($BH$11,MAPPING!$H$3:$J$131,3,0),'CFBG New Line Form'!$G$7:$EQ$7,0)),""))</f>
        <v/>
      </c>
      <c r="BI57" s="84" t="str">
        <f>IF(IFERROR(INDEX('CFBG New Line Form'!$G$9:$EQ$105,MATCH(B57,'CFBG New Line Form'!$B$9:$B$105,0),MATCH(VLOOKUP($BI$11,MAPPING!$H$3:$J$131,3,0),'CFBG New Line Form'!$G$7:$EQ$7,0)),"")=0,"",IFERROR(INDEX('CFBG New Line Form'!$G$9:$EQ$105,MATCH(B57,'CFBG New Line Form'!$B$9:$B$105,0),MATCH(VLOOKUP($BI$11,MAPPING!$H$3:$J$131,3,0),'CFBG New Line Form'!$G$7:$EQ$7,0)),""))</f>
        <v/>
      </c>
      <c r="BJ57" s="84" t="str">
        <f>IF(IFERROR(INDEX('CFBG New Line Form'!$G$9:$EQ$105,MATCH(B57,'CFBG New Line Form'!$B$9:$B$105,0),MATCH(VLOOKUP($BJ$11,MAPPING!$H$3:$J$131,3,0),'CFBG New Line Form'!$G$7:$EQ$7,0)),"")=0,"",IFERROR(INDEX('CFBG New Line Form'!$G$9:$EQ$105,MATCH(B57,'CFBG New Line Form'!$B$9:$B$105,0),MATCH(VLOOKUP($BJ$11,MAPPING!$H$3:$J$131,3,0),'CFBG New Line Form'!$G$7:$EQ$7,0)),""))</f>
        <v/>
      </c>
      <c r="BK57" s="84" t="str">
        <f>IF(IFERROR(INDEX('CFBG New Line Form'!$G$9:$EQ$105,MATCH(B57,'CFBG New Line Form'!$B$9:$B$105,0),MATCH(VLOOKUP($BK$11,MAPPING!$H$3:$J$131,3,0),'CFBG New Line Form'!$G$7:$EQ$7,0)),"")=0,"",IFERROR(INDEX('CFBG New Line Form'!$G$9:$EQ$105,MATCH(B57,'CFBG New Line Form'!$B$9:$B$105,0),MATCH(VLOOKUP($BK$11,MAPPING!$H$3:$J$131,3,0),'CFBG New Line Form'!$G$7:$EQ$7,0)),""))</f>
        <v/>
      </c>
      <c r="BL57" s="84" t="str">
        <f>IF(IFERROR(INDEX('CFBG New Line Form'!$G$9:$EQ$105,MATCH(B57,'CFBG New Line Form'!$B$9:$B$105,0),MATCH(VLOOKUP($BL$11,MAPPING!$H$3:$J$131,3,0),'CFBG New Line Form'!$G$7:$EQ$7,0)),"")=0,"",IFERROR(INDEX('CFBG New Line Form'!$G$9:$EQ$105,MATCH(B57,'CFBG New Line Form'!$B$9:$B$105,0),MATCH(VLOOKUP($BL$11,MAPPING!$H$3:$J$131,3,0),'CFBG New Line Form'!$G$7:$EQ$7,0)),""))</f>
        <v/>
      </c>
      <c r="BM57" s="84" t="str">
        <f>IF(IFERROR(INDEX('CFBG New Line Form'!$G$9:$EQ$105,MATCH(B57,'CFBG New Line Form'!$B$9:$B$105,0),MATCH(VLOOKUP($BM$11,MAPPING!$H$3:$J$131,3,0),'CFBG New Line Form'!$G$7:$EQ$7,0)),"")=0,"",IFERROR(INDEX('CFBG New Line Form'!$G$9:$EQ$105,MATCH(B57,'CFBG New Line Form'!$B$9:$B$105,0),MATCH(VLOOKUP($BM$11,MAPPING!$H$3:$J$131,3,0),'CFBG New Line Form'!$G$7:$EQ$7,0)),""))</f>
        <v/>
      </c>
      <c r="BN57" s="84" t="str">
        <f>IF(IFERROR(INDEX('CFBG New Line Form'!$G$9:$EQ$105,MATCH(B57,'CFBG New Line Form'!$B$9:$B$105,0),MATCH(VLOOKUP($BN$11,MAPPING!$H$3:$J$131,3,0),'CFBG New Line Form'!$G$7:$EQ$7,0)),"")=0,"",IFERROR(INDEX('CFBG New Line Form'!$G$9:$EQ$105,MATCH(B57,'CFBG New Line Form'!$B$9:$B$105,0),MATCH(VLOOKUP($BN$11,MAPPING!$H$3:$J$131,3,0),'CFBG New Line Form'!$G$7:$EQ$7,0)),""))</f>
        <v/>
      </c>
      <c r="BO57" s="84" t="str">
        <f>IF(IFERROR(INDEX('CFBG New Line Form'!$G$9:$EQ$105,MATCH(B57,'CFBG New Line Form'!$B$9:$B$105,0),MATCH(VLOOKUP($BO$11,MAPPING!$H$3:$J$131,3,0),'CFBG New Line Form'!$G$7:$EQ$7,0)),"")=0,"",IFERROR(INDEX('CFBG New Line Form'!$G$9:$EQ$105,MATCH(B57,'CFBG New Line Form'!$B$9:$B$105,0),MATCH(VLOOKUP($BO$11,MAPPING!$H$3:$J$131,3,0),'CFBG New Line Form'!$G$7:$EQ$7,0)),""))</f>
        <v/>
      </c>
      <c r="BP57" s="84" t="str">
        <f>IF(IFERROR(INDEX('CFBG New Line Form'!$G$9:$EQ$105,MATCH(B57,'CFBG New Line Form'!$B$9:$B$105,0),MATCH(VLOOKUP($BP$11,MAPPING!$H$3:$J$131,3,0),'CFBG New Line Form'!$G$7:$EQ$7,0)),"")=0,"",IFERROR(INDEX('CFBG New Line Form'!$G$9:$EQ$105,MATCH(B57,'CFBG New Line Form'!$B$9:$B$105,0),MATCH(VLOOKUP($BP$11,MAPPING!$H$3:$J$131,3,0),'CFBG New Line Form'!$G$7:$EQ$7,0)),""))</f>
        <v/>
      </c>
      <c r="BQ57" s="84" t="str">
        <f>IF(IFERROR(INDEX('CFBG New Line Form'!$G$9:$EQ$105,MATCH(B57,'CFBG New Line Form'!$B$9:$B$105,0),MATCH(VLOOKUP($BQ$11,MAPPING!$H$3:$J$131,3,0),'CFBG New Line Form'!$G$7:$EQ$7,0)),"")=0,"",IFERROR(INDEX('CFBG New Line Form'!$G$9:$EQ$105,MATCH(B57,'CFBG New Line Form'!$B$9:$B$105,0),MATCH(VLOOKUP($BQ$11,MAPPING!$H$3:$J$131,3,0),'CFBG New Line Form'!$G$7:$EQ$7,0)),""))</f>
        <v/>
      </c>
      <c r="BR57" s="84" t="str">
        <f>IF(IFERROR(INDEX('CFBG New Line Form'!$G$9:$EQ$105,MATCH(B57,'CFBG New Line Form'!$B$9:$B$105,0),MATCH(VLOOKUP($BR$11,MAPPING!$H$3:$J$131,3,0),'CFBG New Line Form'!$G$7:$EQ$7,0)),"")=0,"",IFERROR(INDEX('CFBG New Line Form'!$G$9:$EQ$105,MATCH(B57,'CFBG New Line Form'!$B$9:$B$105,0),MATCH(VLOOKUP($BR$11,MAPPING!$H$3:$J$131,3,0),'CFBG New Line Form'!$G$7:$EQ$7,0)),""))</f>
        <v/>
      </c>
      <c r="BS57" s="84" t="str">
        <f>IF(IFERROR(INDEX('CFBG New Line Form'!$G$9:$EQ$105,MATCH(B57,'CFBG New Line Form'!$B$9:$B$105,0),MATCH(VLOOKUP($BS$11,MAPPING!$H$3:$J$131,3,0),'CFBG New Line Form'!$G$7:$EQ$7,0)),"")=0,"",IFERROR(INDEX('CFBG New Line Form'!$G$9:$EQ$105,MATCH(B57,'CFBG New Line Form'!$B$9:$B$105,0),MATCH(VLOOKUP($BS$11,MAPPING!$H$3:$J$131,3,0),'CFBG New Line Form'!$G$7:$EQ$7,0)),""))</f>
        <v/>
      </c>
      <c r="BT57" s="84" t="str">
        <f>IF(IFERROR(INDEX('CFBG New Line Form'!$G$9:$EQ$105,MATCH(B57,'CFBG New Line Form'!$B$9:$B$105,0),MATCH(VLOOKUP($BT$11,MAPPING!$H$3:$J$131,3,0),'CFBG New Line Form'!$G$7:$EQ$7,0)),"")=0,"",IFERROR(INDEX('CFBG New Line Form'!$G$9:$EQ$105,MATCH(B57,'CFBG New Line Form'!$B$9:$B$105,0),MATCH(VLOOKUP($BT$11,MAPPING!$H$3:$J$131,3,0),'CFBG New Line Form'!$G$7:$EQ$7,0)),""))</f>
        <v/>
      </c>
      <c r="BU57" s="84" t="str">
        <f>IF(IFERROR(INDEX('CFBG New Line Form'!$G$9:$EQ$105,MATCH(B57,'CFBG New Line Form'!$B$9:$B$105,0),MATCH(VLOOKUP($BU$11,MAPPING!$H$3:$J$131,3,0),'CFBG New Line Form'!$G$7:$EQ$7,0)),"")=0,"",IFERROR(INDEX('CFBG New Line Form'!$G$9:$EQ$105,MATCH(B57,'CFBG New Line Form'!$B$9:$B$105,0),MATCH(VLOOKUP($BU$11,MAPPING!$H$3:$J$131,3,0),'CFBG New Line Form'!$G$7:$EQ$7,0)),""))</f>
        <v/>
      </c>
      <c r="BV57" s="84" t="str">
        <f>IF(IFERROR(INDEX('CFBG New Line Form'!$G$9:$EQ$105,MATCH(B57,'CFBG New Line Form'!$B$9:$B$105,0),MATCH(VLOOKUP($BV$11,MAPPING!$H$3:$J$131,3,0),'CFBG New Line Form'!$G$7:$EQ$7,0)),"")=0,"",IFERROR(INDEX('CFBG New Line Form'!$G$9:$EQ$105,MATCH(B57,'CFBG New Line Form'!$B$9:$B$105,0),MATCH(VLOOKUP($BV$11,MAPPING!$H$3:$J$131,3,0),'CFBG New Line Form'!$G$7:$EQ$7,0)),""))</f>
        <v/>
      </c>
      <c r="BW57" s="84" t="str">
        <f>IF(IFERROR(INDEX('CFBG New Line Form'!$G$9:$EQ$105,MATCH(B57,'CFBG New Line Form'!$B$9:$B$105,0),MATCH(VLOOKUP($BW$11,MAPPING!$H$3:$J$131,3,0),'CFBG New Line Form'!$G$7:$EQ$7,0)),"")=0,"",IFERROR(INDEX('CFBG New Line Form'!$G$9:$EQ$105,MATCH(B57,'CFBG New Line Form'!$B$9:$B$105,0),MATCH(VLOOKUP($BW$11,MAPPING!$H$3:$J$131,3,0),'CFBG New Line Form'!$G$7:$EQ$7,0)),""))</f>
        <v/>
      </c>
      <c r="BX57" s="84" t="str">
        <f>IF(IFERROR(INDEX('CFBG New Line Form'!$G$9:$EQ$105,MATCH(B57,'CFBG New Line Form'!$B$9:$B$105,0),MATCH(VLOOKUP($BX$11,MAPPING!$H$3:$J$131,3,0),'CFBG New Line Form'!$G$7:$EQ$7,0)),"")=0,"",IFERROR(INDEX('CFBG New Line Form'!$G$9:$EQ$105,MATCH(B57,'CFBG New Line Form'!$B$9:$B$105,0),MATCH(VLOOKUP($BX$11,MAPPING!$H$3:$J$131,3,0),'CFBG New Line Form'!$G$7:$EQ$7,0)),""))</f>
        <v/>
      </c>
      <c r="BY57" s="84" t="str">
        <f>IF(IFERROR(INDEX('CFBG New Line Form'!$G$9:$EQ$105,MATCH(B57,'CFBG New Line Form'!$B$9:$B$105,0),MATCH(VLOOKUP($BY$11,MAPPING!$H$3:$J$131,3,0),'CFBG New Line Form'!$G$7:$EQ$7,0)),"")=0,"",IFERROR(INDEX('CFBG New Line Form'!$G$9:$EQ$105,MATCH(B57,'CFBG New Line Form'!$B$9:$B$105,0),MATCH(VLOOKUP($BY$11,MAPPING!$H$3:$J$131,3,0),'CFBG New Line Form'!$G$7:$EQ$7,0)),""))</f>
        <v/>
      </c>
      <c r="BZ57" s="84" t="str">
        <f>IF(IFERROR(INDEX('CFBG New Line Form'!$G$9:$EQ$105,MATCH(B57,'CFBG New Line Form'!$B$9:$B$105,0),MATCH(VLOOKUP($BZ$11,MAPPING!$H$3:$J$131,3,0),'CFBG New Line Form'!$G$7:$EQ$7,0)),"")=0,"",IFERROR(INDEX('CFBG New Line Form'!$G$9:$EQ$105,MATCH(B57,'CFBG New Line Form'!$B$9:$B$105,0),MATCH(VLOOKUP($BZ$11,MAPPING!$H$3:$J$131,3,0),'CFBG New Line Form'!$G$7:$EQ$7,0)),""))</f>
        <v/>
      </c>
      <c r="CA57" s="84" t="str">
        <f>IF(IFERROR(INDEX('CFBG New Line Form'!$G$9:$EQ$105,MATCH(B57,'CFBG New Line Form'!$B$9:$B$105,0),MATCH(VLOOKUP($CA$11,MAPPING!$H$3:$J$131,3,0),'CFBG New Line Form'!$G$7:$EQ$7,0)),"")=0,"",IFERROR(INDEX('CFBG New Line Form'!$G$9:$EQ$105,MATCH(B57,'CFBG New Line Form'!$B$9:$B$105,0),MATCH(VLOOKUP($CA$11,MAPPING!$H$3:$J$131,3,0),'CFBG New Line Form'!$G$7:$EQ$7,0)),""))</f>
        <v/>
      </c>
      <c r="CB57" s="84" t="str">
        <f>IF(IFERROR(INDEX('CFBG New Line Form'!$G$9:$EQ$105,MATCH(B57,'CFBG New Line Form'!$B$9:$B$105,0),MATCH(VLOOKUP($CB$11,MAPPING!$H$3:$J$131,3,0),'CFBG New Line Form'!$G$7:$EQ$7,0)),"")=0,"",IFERROR(INDEX('CFBG New Line Form'!$G$9:$EQ$105,MATCH(B57,'CFBG New Line Form'!$B$9:$B$105,0),MATCH(VLOOKUP($CB$11,MAPPING!$H$3:$J$131,3,0),'CFBG New Line Form'!$G$7:$EQ$7,0)),""))</f>
        <v/>
      </c>
      <c r="CC57" s="84" t="str">
        <f>IF(IFERROR(INDEX('CFBG New Line Form'!$G$9:$EQ$105,MATCH(B57,'CFBG New Line Form'!$B$9:$B$105,0),MATCH(VLOOKUP($CC$11,MAPPING!$H$3:$J$131,3,0),'CFBG New Line Form'!$G$7:$EQ$7,0)),"")=0,"",IFERROR(INDEX('CFBG New Line Form'!$G$9:$EQ$105,MATCH(B57,'CFBG New Line Form'!$B$9:$B$105,0),MATCH(VLOOKUP($CC$11,MAPPING!$H$3:$J$131,3,0),'CFBG New Line Form'!$G$7:$EQ$7,0)),""))</f>
        <v/>
      </c>
      <c r="CD57" s="84" t="str">
        <f>IF(IFERROR(INDEX('CFBG New Line Form'!$G$9:$EQ$105,MATCH(B57,'CFBG New Line Form'!$B$9:$B$105,0),MATCH(VLOOKUP($CD$11,MAPPING!$H$3:$J$131,3,0),'CFBG New Line Form'!$G$7:$EQ$7,0)),"")=0,"",IFERROR(INDEX('CFBG New Line Form'!$G$9:$EQ$105,MATCH(B57,'CFBG New Line Form'!$B$9:$B$105,0),MATCH(VLOOKUP($CD$11,MAPPING!$H$3:$J$131,3,0),'CFBG New Line Form'!$G$7:$EQ$7,0)),""))</f>
        <v/>
      </c>
      <c r="CE57" s="84" t="str">
        <f>IF(IFERROR(INDEX('CFBG New Line Form'!$G$9:$EQ$105,MATCH(B57,'CFBG New Line Form'!$B$9:$B$105,0),MATCH(VLOOKUP($CE$11,MAPPING!$H$3:$J$131,3,0),'CFBG New Line Form'!$G$7:$EQ$7,0)),"")=0,"",IFERROR(INDEX('CFBG New Line Form'!$G$9:$EQ$105,MATCH(B57,'CFBG New Line Form'!$B$9:$B$105,0),MATCH(VLOOKUP($CE$11,MAPPING!$H$3:$J$131,3,0),'CFBG New Line Form'!$G$7:$EQ$7,0)),""))</f>
        <v/>
      </c>
      <c r="CF57" s="84" t="str">
        <f>IF(IFERROR(INDEX('CFBG New Line Form'!$G$9:$EQ$105,MATCH(B57,'CFBG New Line Form'!$B$9:$B$105,0),MATCH(VLOOKUP($CF$11,MAPPING!$H$3:$J$131,3,0),'CFBG New Line Form'!$G$7:$EQ$7,0)),"")=0,"",IFERROR(INDEX('CFBG New Line Form'!$G$9:$EQ$105,MATCH(B57,'CFBG New Line Form'!$B$9:$B$105,0),MATCH(VLOOKUP($CF$11,MAPPING!$H$3:$J$131,3,0),'CFBG New Line Form'!$G$7:$EQ$7,0)),""))</f>
        <v/>
      </c>
      <c r="CG57" s="84" t="str">
        <f>IF(IFERROR(INDEX('CFBG New Line Form'!$G$9:$EQ$105,MATCH(B57,'CFBG New Line Form'!$B$9:$B$105,0),MATCH(VLOOKUP($CG$11,MAPPING!$H$3:$J$131,3,0),'CFBG New Line Form'!$G$7:$EQ$7,0)),"")=0,"",IFERROR(INDEX('CFBG New Line Form'!$G$9:$EQ$105,MATCH(B57,'CFBG New Line Form'!$B$9:$B$105,0),MATCH(VLOOKUP($CG$11,MAPPING!$H$3:$J$131,3,0),'CFBG New Line Form'!$G$7:$EQ$7,0)),""))</f>
        <v/>
      </c>
      <c r="CH57" s="84" t="str">
        <f>IF(IFERROR(INDEX('CFBG New Line Form'!$G$9:$EQ$105,MATCH(B57,'CFBG New Line Form'!$B$9:$B$105,0),MATCH(VLOOKUP($CH$11,MAPPING!$H$3:$J$131,3,0),'CFBG New Line Form'!$G$7:$EQ$7,0)),"")=0,"",IFERROR(INDEX('CFBG New Line Form'!$G$9:$EQ$105,MATCH(B57,'CFBG New Line Form'!$B$9:$B$105,0),MATCH(VLOOKUP($CH$11,MAPPING!$H$3:$J$131,3,0),'CFBG New Line Form'!$G$7:$EQ$7,0)),""))</f>
        <v/>
      </c>
      <c r="CI57" s="84" t="str">
        <f>IF(IFERROR(INDEX('CFBG New Line Form'!$G$9:$EQ$105,MATCH(B57,'CFBG New Line Form'!$B$9:$B$105,0),MATCH(VLOOKUP($CI$11,MAPPING!$H$3:$J$131,3,0),'CFBG New Line Form'!$G$7:$EQ$7,0)),"")=0,"",IFERROR(INDEX('CFBG New Line Form'!$G$9:$EQ$105,MATCH(B57,'CFBG New Line Form'!$B$9:$B$105,0),MATCH(VLOOKUP($CI$11,MAPPING!$H$3:$J$131,3,0),'CFBG New Line Form'!$G$7:$EQ$7,0)),""))</f>
        <v/>
      </c>
      <c r="CJ57" s="84" t="str">
        <f>IF(IFERROR(INDEX('CFBG New Line Form'!$G$9:$EQ$105,MATCH(B57,'CFBG New Line Form'!$B$9:$B$105,0),MATCH(VLOOKUP($CJ$11,MAPPING!$H$3:$J$131,3,0),'CFBG New Line Form'!$G$7:$EQ$7,0)),"")=0,"",IFERROR(INDEX('CFBG New Line Form'!$G$9:$EQ$105,MATCH(B57,'CFBG New Line Form'!$B$9:$B$105,0),MATCH(VLOOKUP($CJ$11,MAPPING!$H$3:$J$131,3,0),'CFBG New Line Form'!$G$7:$EQ$7,0)),""))</f>
        <v/>
      </c>
      <c r="CK57" s="84" t="str">
        <f>IF(IFERROR(INDEX('CFBG New Line Form'!$G$9:$EQ$105,MATCH(B57,'CFBG New Line Form'!$B$9:$B$105,0),MATCH(VLOOKUP($CK$11,MAPPING!$H$3:$J$131,3,0),'CFBG New Line Form'!$G$7:$EQ$7,0)),"")=0,"",IFERROR(INDEX('CFBG New Line Form'!$G$9:$EQ$105,MATCH(B57,'CFBG New Line Form'!$B$9:$B$105,0),MATCH(VLOOKUP($CK$11,MAPPING!$H$3:$J$131,3,0),'CFBG New Line Form'!$G$7:$EQ$7,0)),""))</f>
        <v/>
      </c>
      <c r="CL57" s="84" t="str">
        <f>IF(IFERROR(INDEX('CFBG New Line Form'!$G$9:$EQ$105,MATCH(B57,'CFBG New Line Form'!$B$9:$B$105,0),MATCH(VLOOKUP($CL$11,MAPPING!$H$3:$J$131,3,0),'CFBG New Line Form'!$G$7:$EQ$7,0)),"")=0,"",IFERROR(INDEX('CFBG New Line Form'!$G$9:$EQ$105,MATCH(B57,'CFBG New Line Form'!$B$9:$B$105,0),MATCH(VLOOKUP($CL$11,MAPPING!$H$3:$J$131,3,0),'CFBG New Line Form'!$G$7:$EQ$7,0)),""))</f>
        <v/>
      </c>
      <c r="CM57" s="84" t="str">
        <f>IF(IFERROR(INDEX('CFBG New Line Form'!$G$9:$EQ$105,MATCH(B57,'CFBG New Line Form'!$B$9:$B$105,0),MATCH(VLOOKUP($CM$11,MAPPING!$H$3:$J$131,3,0),'CFBG New Line Form'!$G$7:$EQ$7,0)),"")=0,"",IFERROR(INDEX('CFBG New Line Form'!$G$9:$EQ$105,MATCH(B57,'CFBG New Line Form'!$B$9:$B$105,0),MATCH(VLOOKUP($CM$11,MAPPING!$H$3:$J$131,3,0),'CFBG New Line Form'!$G$7:$EQ$7,0)),""))</f>
        <v/>
      </c>
      <c r="CN57" s="84" t="str">
        <f>IF(IFERROR(INDEX('CFBG New Line Form'!$G$9:$EQ$105,MATCH(B57,'CFBG New Line Form'!$B$9:$B$105,0),MATCH(VLOOKUP($CN$11,MAPPING!$H$3:$J$131,3,0),'CFBG New Line Form'!$G$7:$EQ$7,0)),"")=0,"",IFERROR(INDEX('CFBG New Line Form'!$G$9:$EQ$105,MATCH(B57,'CFBG New Line Form'!$B$9:$B$105,0),MATCH(VLOOKUP($CN$11,MAPPING!$H$3:$J$131,3,0),'CFBG New Line Form'!$G$7:$EQ$7,0)),""))</f>
        <v/>
      </c>
      <c r="CO57" s="84" t="str">
        <f>IF(IFERROR(INDEX('CFBG New Line Form'!$G$9:$EQ$105,MATCH(B57,'CFBG New Line Form'!$B$9:$B$105,0),MATCH(VLOOKUP($CO$11,MAPPING!$H$3:$J$131,3,0),'CFBG New Line Form'!$G$7:$EQ$7,0)),"")=0,"",IFERROR(INDEX('CFBG New Line Form'!$G$9:$EQ$105,MATCH(B57,'CFBG New Line Form'!$B$9:$B$105,0),MATCH(VLOOKUP($CO$11,MAPPING!$H$3:$J$131,3,0),'CFBG New Line Form'!$G$7:$EQ$7,0)),""))</f>
        <v/>
      </c>
      <c r="CP57" s="84" t="str">
        <f>IF(IFERROR(INDEX('CFBG New Line Form'!$G$9:$EQ$105,MATCH(B57,'CFBG New Line Form'!$B$9:$B$105,0),MATCH(VLOOKUP($CP$11,MAPPING!$H$3:$J$131,3,0),'CFBG New Line Form'!$G$7:$EQ$7,0)),"")=0,"",IFERROR(INDEX('CFBG New Line Form'!$G$9:$EQ$105,MATCH(B57,'CFBG New Line Form'!$B$9:$B$105,0),MATCH(VLOOKUP($CP$11,MAPPING!$H$3:$J$131,3,0),'CFBG New Line Form'!$G$7:$EQ$7,0)),""))</f>
        <v/>
      </c>
      <c r="CQ57" s="84" t="str">
        <f>IF(IFERROR(INDEX('CFBG New Line Form'!$G$9:$EQ$105,MATCH(B57,'CFBG New Line Form'!$B$9:$B$105,0),MATCH(VLOOKUP($CQ$11,MAPPING!$H$3:$J$131,3,0),'CFBG New Line Form'!$G$7:$EQ$7,0)),"")=0,"",IFERROR(INDEX('CFBG New Line Form'!$G$9:$EQ$105,MATCH(B57,'CFBG New Line Form'!$B$9:$B$105,0),MATCH(VLOOKUP($CQ$11,MAPPING!$H$3:$J$131,3,0),'CFBG New Line Form'!$G$7:$EQ$7,0)),""))</f>
        <v/>
      </c>
      <c r="CR57" s="84"/>
      <c r="CS57" s="84"/>
      <c r="CT57" s="84"/>
    </row>
    <row r="58" spans="1:98" s="55" customFormat="1">
      <c r="A58" s="84" t="str">
        <f>IF(
IFERROR(INDEX('CFBG New Line Form'!$G$9:$EQ$105,MATCH(B58,'CFBG New Line Form'!$B$9:$B$105,0),MATCH(VLOOKUP($A$11,MAPPING!$H$3:$J$131,3,0),'CFBG New Line Form'!$G$7:$EQ$7,0)),"")=0,"", IFERROR(INDEX('CFBG New Line Form'!$G$9:$EQ$105,MATCH(B58,'CFBG New Line Form'!$B$9:$B$105,0),MATCH(VLOOKUP($A$11,MAPPING!$H$3:$J$131,3,0),'CFBG New Line Form'!$G$7:$EQ$7,0)),""))</f>
        <v/>
      </c>
      <c r="B58" s="84"/>
      <c r="C58" s="84" t="str">
        <f>IF(
IFERROR(INDEX('CFBG New Line Form'!$G$9:$EQ$105,MATCH(B58,'CFBG New Line Form'!$B$9:$B$105,0),MATCH(VLOOKUP($C$11,MAPPING!$H$3:$J$131,3,0),'CFBG New Line Form'!$G$7:$EQ$7,0)),"")=0,"", IFERROR(INDEX('CFBG New Line Form'!$G$9:$EQ$105,MATCH(B58,'CFBG New Line Form'!$B$9:$B$105,0),MATCH(VLOOKUP($C$11,MAPPING!$H$3:$J$131,3,0),'CFBG New Line Form'!$G$7:$EQ$7,0)),""))</f>
        <v/>
      </c>
      <c r="D58" s="84" t="str">
        <f>IF(
IFERROR(INDEX('CFBG New Line Form'!$G$9:$EQ$105,MATCH(B58,'CFBG New Line Form'!$B$9:$B$105,0),MATCH(VLOOKUP($D$11,MAPPING!$H$3:$J$131,3,0),'CFBG New Line Form'!$G$7:$EQ$7,0)),"")=0,"", IFERROR(INDEX('CFBG New Line Form'!$G$9:$EQ$105,MATCH(B58,'CFBG New Line Form'!$B$9:$B$105,0),MATCH(VLOOKUP($D$11,MAPPING!$H$3:$J$131,3,0),'CFBG New Line Form'!$G$7:$EQ$7,0)),""))</f>
        <v/>
      </c>
      <c r="E58" s="84" t="str">
        <f>IF(IFERROR(INDEX('CFBG New Line Form'!$G$9:$EQ$105,MATCH(B58,'CFBG New Line Form'!$B$9:$B$105,0),MATCH(VLOOKUP($E$11,MAPPING!$H$3:$J$131,3,0),'CFBG New Line Form'!$G$7:$EQ$7,0)),"")=0,"",IFERROR(INDEX('CFBG New Line Form'!$G$9:$EQ$105,MATCH(B58,'CFBG New Line Form'!$B$9:$B$105,0),MATCH(VLOOKUP($E$11,MAPPING!$H$3:$J$131,3,0),'CFBG New Line Form'!$G$7:$EQ$7,0)),""))</f>
        <v/>
      </c>
      <c r="F58" s="84" t="str">
        <f>IF(IFERROR(INDEX('CFBG New Line Form'!$G$9:$EQ$105,MATCH(B58,'CFBG New Line Form'!$B$9:$B$105,0),MATCH(VLOOKUP($F$11,MAPPING!$H$3:$J$131,3,0),'CFBG New Line Form'!$G$7:$EQ$7,0)),"")=0,"",IFERROR(INDEX('CFBG New Line Form'!$G$9:$EQ$105,MATCH(B58,'CFBG New Line Form'!$B$9:$B$105,0),MATCH(VLOOKUP($F$11,MAPPING!$H$3:$J$131,3,0),'CFBG New Line Form'!$G$7:$EQ$7,0)),""))</f>
        <v/>
      </c>
      <c r="G58" s="130" t="str">
        <f>IF(IFERROR(INDEX('CFBG New Line Form'!$G$9:$EQ$105,MATCH(B58,'CFBG New Line Form'!$B$9:$B$105,0),MATCH(VLOOKUP($G$11,MAPPING!$H$3:$J$131,3,0),'CFBG New Line Form'!$G$7:$EQ$7,0)),"")=0,"",IFERROR(INDEX('CFBG New Line Form'!$G$9:$EQ$105,MATCH(B58,'CFBG New Line Form'!$B$9:$B$105,0),MATCH(VLOOKUP($G$11,MAPPING!$H$3:$J$131,3,0),'CFBG New Line Form'!$G$7:$EQ$7,0)),""))</f>
        <v/>
      </c>
      <c r="H58" s="160" t="str">
        <f>IF(IFERROR(INDEX('CFBG New Line Form'!$G$9:$EQ$105,MATCH(B58,'CFBG New Line Form'!$B$9:$B$105,0),MATCH(VLOOKUP($H$11,MAPPING!$H$3:$J$131,3,0),'CFBG New Line Form'!$G$7:$EQ$7,0)),"")=0,"",IFERROR(INDEX('CFBG New Line Form'!$G$9:$EQ$105,MATCH(B58,'CFBG New Line Form'!$B$9:$B$105,0),MATCH(VLOOKUP($H$11,MAPPING!$H$3:$J$131,3,0),'CFBG New Line Form'!$G$7:$EQ$7,0)),""))</f>
        <v/>
      </c>
      <c r="I58" s="161" t="str">
        <f>IF(IFERROR(INDEX('CFBG New Line Form'!$G$9:$EQ$105,MATCH(B58,'CFBG New Line Form'!$B$9:$B$105,0),MATCH(VLOOKUP($I$11,MAPPING!$H$3:$J$131,3,0),'CFBG New Line Form'!$G$7:$EQ$7,0)),"")=0,"",IFERROR(INDEX('CFBG New Line Form'!$G$9:$EQ$105,MATCH(B58,'CFBG New Line Form'!$B$9:$B$105,0),MATCH(VLOOKUP($I$11,MAPPING!$H$3:$J$131,3,0),'CFBG New Line Form'!$G$7:$EQ$7,0)),""))</f>
        <v/>
      </c>
      <c r="J58" s="84" t="str">
        <f>IF(IFERROR(INDEX('CFBG New Line Form'!$G$9:$EQ$105,MATCH(B58,'CFBG New Line Form'!$B$9:$B$105,0),MATCH(VLOOKUP($J$11,MAPPING!$H$3:$J$131,3,0),'CFBG New Line Form'!$G$7:$EQ$7,0)),"")=0,"",IFERROR(INDEX('CFBG New Line Form'!$G$9:$EQ$105,MATCH(B58,'CFBG New Line Form'!$B$9:$B$105,0),MATCH(VLOOKUP($J$11,MAPPING!$H$3:$J$131,3,0),'CFBG New Line Form'!$G$7:$EQ$7,0)),""))</f>
        <v/>
      </c>
      <c r="K58" s="84" t="e">
        <v>#N/A</v>
      </c>
      <c r="L58" s="84" t="e">
        <v>#N/A</v>
      </c>
      <c r="M58" s="84" t="e">
        <v>#N/A</v>
      </c>
      <c r="N58" s="84" t="e">
        <v>#N/A</v>
      </c>
      <c r="O58" s="84" t="e">
        <v>#N/A</v>
      </c>
      <c r="P58" s="84" t="e">
        <v>#N/A</v>
      </c>
      <c r="Q58" s="84" t="e">
        <v>#N/A</v>
      </c>
      <c r="R58" s="162" t="str">
        <f>IF(IFERROR(INDEX('CFBG New Line Form'!$G$9:$EQ$105,MATCH(B58,'CFBG New Line Form'!$B$9:$B$105,0),MATCH(VLOOKUP($R$11,MAPPING!$H$3:$J$131,3,0),'CFBG New Line Form'!$G$7:$EQ$7,0)),"")=0,"",IFERROR(INDEX('CFBG New Line Form'!$G$9:$EQ$105,MATCH(B58,'CFBG New Line Form'!$B$9:$B$105,0),MATCH(VLOOKUP($R$11,MAPPING!$H$3:$J$131,3,0),'CFBG New Line Form'!$G$7:$EQ$7,0)),""))</f>
        <v/>
      </c>
      <c r="S58" s="84" t="str">
        <f>IF(IFERROR(INDEX('CFBG New Line Form'!$G$9:$EQ$105,MATCH(B58,'CFBG New Line Form'!$B$9:$B$105,0),MATCH(VLOOKUP($S$11,MAPPING!$H$3:$J$131,3,0),'CFBG New Line Form'!$G$7:$EQ$7,0)),"")=0,"",IFERROR(INDEX('CFBG New Line Form'!$G$9:$EQ$105,MATCH(B58,'CFBG New Line Form'!$B$9:$B$105,0),MATCH(VLOOKUP($S$11,MAPPING!$H$3:$J$131,3,0),'CFBG New Line Form'!$G$7:$EQ$7,0)),""))</f>
        <v/>
      </c>
      <c r="T58" s="84" t="e">
        <v>#N/A</v>
      </c>
      <c r="U58" s="84" t="e">
        <v>#N/A</v>
      </c>
      <c r="V58" s="84" t="e">
        <v>#N/A</v>
      </c>
      <c r="W58" s="84" t="e">
        <v>#N/A</v>
      </c>
      <c r="X58" s="84" t="e">
        <v>#N/A</v>
      </c>
      <c r="Y58" s="84" t="e">
        <v>#N/A</v>
      </c>
      <c r="Z58" s="84" t="e">
        <v>#N/A</v>
      </c>
      <c r="AA58" s="84" t="e">
        <v>#N/A</v>
      </c>
      <c r="AB58" s="84" t="e">
        <v>#N/A</v>
      </c>
      <c r="AC58" s="84" t="e">
        <v>#N/A</v>
      </c>
      <c r="AD58" s="84" t="e">
        <v>#N/A</v>
      </c>
      <c r="AE58" s="160" t="str">
        <f>IF(IFERROR(INDEX('CFBG New Line Form'!$G$9:$EQ$105,MATCH(B58,'CFBG New Line Form'!$B$9:$B$105,0),MATCH(VLOOKUP($AE$11,MAPPING!$H$3:$J$131,3,0),'CFBG New Line Form'!$G$7:$EQ$7,0)),"")=0,"",IFERROR(INDEX('CFBG New Line Form'!$G$9:$EQ$105,MATCH(B58,'CFBG New Line Form'!$B$9:$B$105,0),MATCH(VLOOKUP($AE$11,MAPPING!$H$3:$J$131,3,0),'CFBG New Line Form'!$G$7:$EQ$7,0)),""))</f>
        <v/>
      </c>
      <c r="AF58" s="84" t="e">
        <v>#N/A</v>
      </c>
      <c r="AG58" s="84" t="e">
        <v>#N/A</v>
      </c>
      <c r="AH58" s="84" t="str">
        <f>IF(IFERROR(INDEX('CFBG New Line Form'!$G$9:$EQ$105,MATCH(B58,'CFBG New Line Form'!$B$9:$B$105,0),MATCH(VLOOKUP($AH$11,MAPPING!$H$3:$J$131,3,0),'CFBG New Line Form'!$G$7:$EQ$7,0)),"")=0,"",IFERROR(INDEX('CFBG New Line Form'!$G$9:$EQ$105,MATCH(B58,'CFBG New Line Form'!$B$9:$B$105,0),MATCH(VLOOKUP($AH$11,MAPPING!$H$3:$J$131,3,0),'CFBG New Line Form'!$G$7:$EQ$7,0)),""))</f>
        <v/>
      </c>
      <c r="AI58" s="84" t="str">
        <f>IF(IFERROR(INDEX('CFBG New Line Form'!$G$9:$EQ$105,MATCH(B58,'CFBG New Line Form'!$B$9:$B$105,0),MATCH(VLOOKUP($AI$11,MAPPING!$H$3:$J$131,3,0),'CFBG New Line Form'!$G$7:$EQ$7,0)),"")=0,"",IFERROR(INDEX('CFBG New Line Form'!$G$9:$EQ$105,MATCH(B58,'CFBG New Line Form'!$B$9:$B$105,0),MATCH(VLOOKUP($AI$11,MAPPING!$H$3:$J$131,3,0),'CFBG New Line Form'!$G$7:$EQ$7,0)),""))</f>
        <v/>
      </c>
      <c r="AJ58" s="84" t="str">
        <f>IF(IFERROR(INDEX('CFBG New Line Form'!$G$9:$EQ$105,MATCH(B58,'CFBG New Line Form'!$B$9:$B$105,0),MATCH(VLOOKUP($AJ$11,MAPPING!$H$3:$J$131,3,0),'CFBG New Line Form'!$G$7:$EQ$7,0)),"")=0,"",IFERROR(INDEX('CFBG New Line Form'!$G$9:$EQ$105,MATCH(B58,'CFBG New Line Form'!$B$9:$B$105,0),MATCH(VLOOKUP($AJ$11,MAPPING!$H$3:$J$131,3,0),'CFBG New Line Form'!$G$7:$EQ$7,0)),""))</f>
        <v/>
      </c>
      <c r="AK58" s="84" t="str">
        <f>IF(IFERROR(INDEX('CFBG New Line Form'!$G$9:$EQ$105,MATCH(B58,'CFBG New Line Form'!$B$9:$B$105,0),MATCH(VLOOKUP($AK$11,MAPPING!$H$3:$J$131,3,0),'CFBG New Line Form'!$G$7:$EQ$7,0)),"")=0,"",IFERROR(INDEX('CFBG New Line Form'!$G$9:$EQ$105,MATCH(B58,'CFBG New Line Form'!$B$9:$B$105,0),MATCH(VLOOKUP($AK$11,MAPPING!$H$3:$J$131,3,0),'CFBG New Line Form'!$G$7:$EQ$7,0)),""))</f>
        <v/>
      </c>
      <c r="AL58" s="84" t="str">
        <f>IF(IFERROR(INDEX('CFBG New Line Form'!$G$9:$EQ$105,MATCH(B58,'CFBG New Line Form'!$B$9:$B$105,0),MATCH(VLOOKUP($AL$11,MAPPING!$H$3:$J$131,3,0),'CFBG New Line Form'!$G$7:$EQ$7,0)),"")=0,"",IFERROR(INDEX('CFBG New Line Form'!$G$9:$EQ$105,MATCH(B58,'CFBG New Line Form'!$B$9:$B$105,0),MATCH(VLOOKUP($AL$11,MAPPING!$H$3:$J$131,3,0),'CFBG New Line Form'!$G$7:$EQ$7,0)),""))</f>
        <v/>
      </c>
      <c r="AM58" s="84" t="str">
        <f>IF(IFERROR(INDEX('CFBG New Line Form'!$G$9:$EQ$105,MATCH(B58,'CFBG New Line Form'!$B$9:$B$105,0),MATCH(VLOOKUP($AM$11,MAPPING!$H$3:$J$131,3,0),'CFBG New Line Form'!$G$7:$EQ$7,0)),"")=0,"",IFERROR(INDEX('CFBG New Line Form'!$G$9:$EQ$105,MATCH(B58,'CFBG New Line Form'!$B$9:$B$105,0),MATCH(VLOOKUP($AM$11,MAPPING!$H$3:$J$131,3,0),'CFBG New Line Form'!$G$7:$EQ$7,0)),""))</f>
        <v/>
      </c>
      <c r="AN58" s="84" t="str">
        <f>IF(IFERROR(INDEX('CFBG New Line Form'!$G$9:$EQ$105,MATCH(B58,'CFBG New Line Form'!$B$9:$B$105,0),MATCH(VLOOKUP($AN$11,MAPPING!$H$3:$J$131,3,0),'CFBG New Line Form'!$G$7:$EQ$7,0)),"")=0,"",IFERROR(INDEX('CFBG New Line Form'!$G$9:$EQ$105,MATCH(B58,'CFBG New Line Form'!$B$9:$B$105,0),MATCH(VLOOKUP($AN$11,MAPPING!$H$3:$J$131,3,0),'CFBG New Line Form'!$G$7:$EQ$7,0)),""))</f>
        <v/>
      </c>
      <c r="AO58" s="84" t="str">
        <f>IF(IFERROR(INDEX('CFBG New Line Form'!$G$9:$EQ$105,MATCH(B58,'CFBG New Line Form'!$B$9:$B$105,0),MATCH(VLOOKUP($AO$11,MAPPING!$H$3:$J$131,3,0),'CFBG New Line Form'!$G$7:$EQ$7,0)),"")=0,"",IFERROR(INDEX('CFBG New Line Form'!$G$9:$EQ$105,MATCH(B58,'CFBG New Line Form'!$B$9:$B$105,0),MATCH(VLOOKUP($AO$11,MAPPING!$H$3:$J$131,3,0),'CFBG New Line Form'!$G$7:$EQ$7,0)),""))</f>
        <v/>
      </c>
      <c r="AP58" s="84" t="str">
        <f>IF(IFERROR(INDEX('CFBG New Line Form'!$G$9:$EQ$105,MATCH(B58,'CFBG New Line Form'!$B$9:$B$105,0),MATCH(VLOOKUP($AP$11,MAPPING!$H$3:$J$131,3,0),'CFBG New Line Form'!$G$7:$EQ$7,0)),"")=0,"",IFERROR(INDEX('CFBG New Line Form'!$G$9:$EQ$105,MATCH(B58,'CFBG New Line Form'!$B$9:$B$105,0),MATCH(VLOOKUP($AP$11,MAPPING!$H$3:$J$131,3,0),'CFBG New Line Form'!$G$7:$EQ$7,0)),""))</f>
        <v/>
      </c>
      <c r="AQ58" s="84" t="str">
        <f>IF(IFERROR(INDEX('CFBG New Line Form'!$G$9:$EQ$105,MATCH(B58,'CFBG New Line Form'!$B$9:$B$105,0),MATCH(VLOOKUP($AQ$11,MAPPING!$H$3:$J$131,3,0),'CFBG New Line Form'!$G$7:$EQ$7,0)),"")=0,"",IFERROR(INDEX('CFBG New Line Form'!$G$9:$EQ$105,MATCH(B58,'CFBG New Line Form'!$B$9:$B$105,0),MATCH(VLOOKUP($AQ$11,MAPPING!$H$3:$J$131,3,0),'CFBG New Line Form'!$G$7:$EQ$7,0)),""))</f>
        <v/>
      </c>
      <c r="AR58" s="84" t="str">
        <f>IF(IFERROR(INDEX('CFBG New Line Form'!$G$9:$EQ$105,MATCH(B58,'CFBG New Line Form'!$B$9:$B$105,0),MATCH(VLOOKUP($AR$11,MAPPING!$H$3:$J$131,3,0),'CFBG New Line Form'!$G$7:$EQ$7,0)),"")=0,"",IFERROR(INDEX('CFBG New Line Form'!$G$9:$EQ$105,MATCH(B58,'CFBG New Line Form'!$B$9:$B$105,0),MATCH(VLOOKUP($AR$11,MAPPING!$H$3:$J$131,3,0),'CFBG New Line Form'!$G$7:$EQ$7,0)),""))</f>
        <v/>
      </c>
      <c r="AS58" s="84" t="str">
        <f>IF(IFERROR(INDEX('CFBG New Line Form'!$G$9:$EQ$105,MATCH(B58,'CFBG New Line Form'!$B$9:$B$105,0),MATCH(VLOOKUP($AS$11,MAPPING!$H$3:$J$131,3,0),'CFBG New Line Form'!$G$7:$EQ$7,0)),"")=0,"",IFERROR(INDEX('CFBG New Line Form'!$G$9:$EQ$105,MATCH(B58,'CFBG New Line Form'!$B$9:$B$105,0),MATCH(VLOOKUP($AS$11,MAPPING!$H$3:$J$131,3,0),'CFBG New Line Form'!$G$7:$EQ$7,0)),""))</f>
        <v/>
      </c>
      <c r="AT58" s="84" t="str">
        <f>IF(IFERROR(INDEX('CFBG New Line Form'!$G$9:$EQ$105,MATCH(B58,'CFBG New Line Form'!$B$9:$B$105,0),MATCH(VLOOKUP($AT$11,MAPPING!$H$3:$J$131,3,0),'CFBG New Line Form'!$G$7:$EQ$7,0)),"")=0,"",IFERROR(INDEX('CFBG New Line Form'!$G$9:$EQ$105,MATCH(B58,'CFBG New Line Form'!$B$9:$B$105,0),MATCH(VLOOKUP($AT$11,MAPPING!$H$3:$J$131,3,0),'CFBG New Line Form'!$G$7:$EQ$7,0)),""))</f>
        <v/>
      </c>
      <c r="AU58" s="84" t="str">
        <f>IF(IFERROR(INDEX('CFBG New Line Form'!$G$9:$EQ$105,MATCH(B58,'CFBG New Line Form'!$B$9:$B$105,0),MATCH(VLOOKUP($AU$11,MAPPING!$H$3:$J$131,3,0),'CFBG New Line Form'!$G$7:$EQ$7,0)),"")=0,"",IFERROR(INDEX('CFBG New Line Form'!$G$9:$EQ$105,MATCH(B58,'CFBG New Line Form'!$B$9:$B$105,0),MATCH(VLOOKUP($AU$11,MAPPING!$H$3:$J$131,3,0),'CFBG New Line Form'!$G$7:$EQ$7,0)),""))</f>
        <v/>
      </c>
      <c r="AV58" s="84" t="str">
        <f>IF(IFERROR(INDEX('CFBG New Line Form'!$G$9:$EQ$105,MATCH(B58,'CFBG New Line Form'!$B$9:$B$105,0),MATCH(VLOOKUP($AV$11,MAPPING!$H$3:$J$131,3,0),'CFBG New Line Form'!$G$7:$EQ$7,0)),"")=0,"",IFERROR(INDEX('CFBG New Line Form'!$G$9:$EQ$105,MATCH(B58,'CFBG New Line Form'!$B$9:$B$105,0),MATCH(VLOOKUP($AV$11,MAPPING!$H$3:$J$131,3,0),'CFBG New Line Form'!$G$7:$EQ$7,0)),""))</f>
        <v/>
      </c>
      <c r="AW58" s="84" t="str">
        <f>IF(IFERROR(INDEX('CFBG New Line Form'!$G$9:$EQ$105,MATCH(B58,'CFBG New Line Form'!$B$9:$B$105,0),MATCH(VLOOKUP($AW$11,MAPPING!$H$3:$J$131,3,0),'CFBG New Line Form'!$G$7:$EQ$7,0)),"")=0,"",IFERROR(INDEX('CFBG New Line Form'!$G$9:$EQ$105,MATCH(B58,'CFBG New Line Form'!$B$9:$B$105,0),MATCH(VLOOKUP($AW$11,MAPPING!$H$3:$J$131,3,0),'CFBG New Line Form'!$G$7:$EQ$7,0)),""))</f>
        <v/>
      </c>
      <c r="AX58" s="84" t="str">
        <f>IF(IFERROR(INDEX('CFBG New Line Form'!$G$9:$EQ$105,MATCH(B58,'CFBG New Line Form'!$B$9:$B$105,0),MATCH(VLOOKUP($AX$11,MAPPING!$H$3:$J$131,3,0),'CFBG New Line Form'!$G$7:$EQ$7,0)),"")=0,"",IFERROR(INDEX('CFBG New Line Form'!$G$9:$EQ$105,MATCH(B58,'CFBG New Line Form'!$B$9:$B$105,0),MATCH(VLOOKUP($AX$11,MAPPING!$H$3:$J$131,3,0),'CFBG New Line Form'!$G$7:$EQ$7,0)),""))</f>
        <v/>
      </c>
      <c r="AY58" s="84" t="str">
        <f>IF(IFERROR(INDEX('CFBG New Line Form'!$G$9:$EQ$105,MATCH(B58,'CFBG New Line Form'!$B$9:$B$105,0),MATCH(VLOOKUP($AY$11,MAPPING!$H$3:$J$131,3,0),'CFBG New Line Form'!$G$7:$EQ$7,0)),"")=0,"",IFERROR(INDEX('CFBG New Line Form'!$G$9:$EQ$105,MATCH(B58,'CFBG New Line Form'!$B$9:$B$105,0),MATCH(VLOOKUP($AY$11,MAPPING!$H$3:$J$131,3,0),'CFBG New Line Form'!$G$7:$EQ$7,0)),""))</f>
        <v/>
      </c>
      <c r="AZ58" s="84" t="str">
        <f>IF(IFERROR(INDEX('CFBG New Line Form'!$G$9:$EQ$105,MATCH(B58,'CFBG New Line Form'!$B$9:$B$105,0),MATCH(VLOOKUP($AZ$11,MAPPING!$H$3:$J$131,3,0),'CFBG New Line Form'!$G$7:$EQ$7,0)),"")=0,"",IFERROR(INDEX('CFBG New Line Form'!$G$9:$EQ$105,MATCH(B58,'CFBG New Line Form'!$B$9:$B$105,0),MATCH(VLOOKUP($AZ$11,MAPPING!$H$3:$J$131,3,0),'CFBG New Line Form'!$G$7:$EQ$7,0)),""))</f>
        <v/>
      </c>
      <c r="BA58" s="84" t="str">
        <f>IF(IFERROR(INDEX('CFBG New Line Form'!$G$9:$EQ$105,MATCH(B58,'CFBG New Line Form'!$B$9:$B$105,0),MATCH(VLOOKUP($BA$11,MAPPING!$H$3:$J$131,3,0),'CFBG New Line Form'!$G$7:$EQ$7,0)),"")=0,"",IFERROR(INDEX('CFBG New Line Form'!$G$9:$EQ$105,MATCH(B58,'CFBG New Line Form'!$B$9:$B$105,0),MATCH(VLOOKUP($BA$11,MAPPING!$H$3:$J$131,3,0),'CFBG New Line Form'!$G$7:$EQ$7,0)),""))</f>
        <v/>
      </c>
      <c r="BB58" s="84" t="str">
        <f>IF(IFERROR(INDEX('CFBG New Line Form'!$G$9:$EQ$105,MATCH(B58,'CFBG New Line Form'!$B$9:$B$105,0),MATCH(VLOOKUP($BB$11,MAPPING!$H$3:$J$131,3,0),'CFBG New Line Form'!$G$7:$EQ$7,0)),"")=0,"",IFERROR(INDEX('CFBG New Line Form'!$G$9:$EQ$105,MATCH(B58,'CFBG New Line Form'!$B$9:$B$105,0),MATCH(VLOOKUP($BB$11,MAPPING!$H$3:$J$131,3,0),'CFBG New Line Form'!$G$7:$EQ$7,0)),""))</f>
        <v/>
      </c>
      <c r="BC58" s="84" t="str">
        <f>IF(IFERROR(INDEX('CFBG New Line Form'!$G$9:$EQ$105,MATCH(B58,'CFBG New Line Form'!$B$9:$B$105,0),MATCH(VLOOKUP($BC$11,MAPPING!$H$3:$J$131,3,0),'CFBG New Line Form'!$G$7:$EQ$7,0)),"")=0,"",IFERROR(INDEX('CFBG New Line Form'!$G$9:$EQ$105,MATCH(B58,'CFBG New Line Form'!$B$9:$B$105,0),MATCH(VLOOKUP($BC$11,MAPPING!$H$3:$J$131,3,0),'CFBG New Line Form'!$G$7:$EQ$7,0)),""))</f>
        <v/>
      </c>
      <c r="BD58" s="84" t="str">
        <f>IF(IFERROR(INDEX('CFBG New Line Form'!$G$9:$EQ$105,MATCH(B58,'CFBG New Line Form'!$B$9:$B$105,0),MATCH(VLOOKUP($BD$11,MAPPING!$H$3:$J$131,3,0),'CFBG New Line Form'!$G$7:$EQ$7,0)),"")=0,"",IFERROR(INDEX('CFBG New Line Form'!$G$9:$EQ$105,MATCH(B58,'CFBG New Line Form'!$B$9:$B$105,0),MATCH(VLOOKUP($BD$11,MAPPING!$H$3:$J$131,3,0),'CFBG New Line Form'!$G$7:$EQ$7,0)),""))</f>
        <v/>
      </c>
      <c r="BE58" s="84" t="str">
        <f>IF(IFERROR(INDEX('CFBG New Line Form'!$G$9:$EQ$105,MATCH(B58,'CFBG New Line Form'!$B$9:$B$105,0),MATCH(VLOOKUP($BE$11,MAPPING!$H$3:$J$131,3,0),'CFBG New Line Form'!$G$7:$EQ$7,0)),"")=0,"",IFERROR(INDEX('CFBG New Line Form'!$G$9:$EQ$105,MATCH(B58,'CFBG New Line Form'!$B$9:$B$105,0),MATCH(VLOOKUP($BE$11,MAPPING!$H$3:$J$131,3,0),'CFBG New Line Form'!$G$7:$EQ$7,0)),""))</f>
        <v/>
      </c>
      <c r="BF58" s="84" t="str">
        <f>IF(IFERROR(INDEX('CFBG New Line Form'!$G$9:$EQ$105,MATCH(B58,'CFBG New Line Form'!$B$9:$B$105,0),MATCH(VLOOKUP($BE$11,MAPPING!$H$3:$J$131,3,0),'CFBG New Line Form'!$G$7:$EQ$7,0)),"")=0,"",IFERROR(INDEX('CFBG New Line Form'!$G$9:$EQ$105,MATCH(B58,'CFBG New Line Form'!$B$9:$B$105,0),MATCH(VLOOKUP($BE$11,MAPPING!$H$3:$J$131,3,0),'CFBG New Line Form'!$G$7:$EQ$7,0)),""))</f>
        <v/>
      </c>
      <c r="BG58" s="84" t="str">
        <f>IF(IFERROR(INDEX('CFBG New Line Form'!$G$9:$EQ$105,MATCH(B58,'CFBG New Line Form'!$B$9:$B$105,0),MATCH(VLOOKUP($BG$11,MAPPING!$H$3:$J$131,3,0),'CFBG New Line Form'!$G$7:$EQ$7,0)),"")=0,"",IFERROR(INDEX('CFBG New Line Form'!$G$9:$EQ$105,MATCH(B58,'CFBG New Line Form'!$B$9:$B$105,0),MATCH(VLOOKUP($BG$11,MAPPING!$H$3:$J$131,3,0),'CFBG New Line Form'!$G$7:$EQ$7,0)),""))</f>
        <v/>
      </c>
      <c r="BH58" s="84" t="str">
        <f>IF(IFERROR(INDEX('CFBG New Line Form'!$G$9:$EQ$105,MATCH(B58,'CFBG New Line Form'!$B$9:$B$105,0),MATCH(VLOOKUP($BH$11,MAPPING!$H$3:$J$131,3,0),'CFBG New Line Form'!$G$7:$EQ$7,0)),"")=0,"",IFERROR(INDEX('CFBG New Line Form'!$G$9:$EQ$105,MATCH(B58,'CFBG New Line Form'!$B$9:$B$105,0),MATCH(VLOOKUP($BH$11,MAPPING!$H$3:$J$131,3,0),'CFBG New Line Form'!$G$7:$EQ$7,0)),""))</f>
        <v/>
      </c>
      <c r="BI58" s="84" t="str">
        <f>IF(IFERROR(INDEX('CFBG New Line Form'!$G$9:$EQ$105,MATCH(B58,'CFBG New Line Form'!$B$9:$B$105,0),MATCH(VLOOKUP($BI$11,MAPPING!$H$3:$J$131,3,0),'CFBG New Line Form'!$G$7:$EQ$7,0)),"")=0,"",IFERROR(INDEX('CFBG New Line Form'!$G$9:$EQ$105,MATCH(B58,'CFBG New Line Form'!$B$9:$B$105,0),MATCH(VLOOKUP($BI$11,MAPPING!$H$3:$J$131,3,0),'CFBG New Line Form'!$G$7:$EQ$7,0)),""))</f>
        <v/>
      </c>
      <c r="BJ58" s="84" t="str">
        <f>IF(IFERROR(INDEX('CFBG New Line Form'!$G$9:$EQ$105,MATCH(B58,'CFBG New Line Form'!$B$9:$B$105,0),MATCH(VLOOKUP($BJ$11,MAPPING!$H$3:$J$131,3,0),'CFBG New Line Form'!$G$7:$EQ$7,0)),"")=0,"",IFERROR(INDEX('CFBG New Line Form'!$G$9:$EQ$105,MATCH(B58,'CFBG New Line Form'!$B$9:$B$105,0),MATCH(VLOOKUP($BJ$11,MAPPING!$H$3:$J$131,3,0),'CFBG New Line Form'!$G$7:$EQ$7,0)),""))</f>
        <v/>
      </c>
      <c r="BK58" s="84" t="str">
        <f>IF(IFERROR(INDEX('CFBG New Line Form'!$G$9:$EQ$105,MATCH(B58,'CFBG New Line Form'!$B$9:$B$105,0),MATCH(VLOOKUP($BK$11,MAPPING!$H$3:$J$131,3,0),'CFBG New Line Form'!$G$7:$EQ$7,0)),"")=0,"",IFERROR(INDEX('CFBG New Line Form'!$G$9:$EQ$105,MATCH(B58,'CFBG New Line Form'!$B$9:$B$105,0),MATCH(VLOOKUP($BK$11,MAPPING!$H$3:$J$131,3,0),'CFBG New Line Form'!$G$7:$EQ$7,0)),""))</f>
        <v/>
      </c>
      <c r="BL58" s="84" t="str">
        <f>IF(IFERROR(INDEX('CFBG New Line Form'!$G$9:$EQ$105,MATCH(B58,'CFBG New Line Form'!$B$9:$B$105,0),MATCH(VLOOKUP($BL$11,MAPPING!$H$3:$J$131,3,0),'CFBG New Line Form'!$G$7:$EQ$7,0)),"")=0,"",IFERROR(INDEX('CFBG New Line Form'!$G$9:$EQ$105,MATCH(B58,'CFBG New Line Form'!$B$9:$B$105,0),MATCH(VLOOKUP($BL$11,MAPPING!$H$3:$J$131,3,0),'CFBG New Line Form'!$G$7:$EQ$7,0)),""))</f>
        <v/>
      </c>
      <c r="BM58" s="84" t="str">
        <f>IF(IFERROR(INDEX('CFBG New Line Form'!$G$9:$EQ$105,MATCH(B58,'CFBG New Line Form'!$B$9:$B$105,0),MATCH(VLOOKUP($BM$11,MAPPING!$H$3:$J$131,3,0),'CFBG New Line Form'!$G$7:$EQ$7,0)),"")=0,"",IFERROR(INDEX('CFBG New Line Form'!$G$9:$EQ$105,MATCH(B58,'CFBG New Line Form'!$B$9:$B$105,0),MATCH(VLOOKUP($BM$11,MAPPING!$H$3:$J$131,3,0),'CFBG New Line Form'!$G$7:$EQ$7,0)),""))</f>
        <v/>
      </c>
      <c r="BN58" s="84" t="str">
        <f>IF(IFERROR(INDEX('CFBG New Line Form'!$G$9:$EQ$105,MATCH(B58,'CFBG New Line Form'!$B$9:$B$105,0),MATCH(VLOOKUP($BN$11,MAPPING!$H$3:$J$131,3,0),'CFBG New Line Form'!$G$7:$EQ$7,0)),"")=0,"",IFERROR(INDEX('CFBG New Line Form'!$G$9:$EQ$105,MATCH(B58,'CFBG New Line Form'!$B$9:$B$105,0),MATCH(VLOOKUP($BN$11,MAPPING!$H$3:$J$131,3,0),'CFBG New Line Form'!$G$7:$EQ$7,0)),""))</f>
        <v/>
      </c>
      <c r="BO58" s="84" t="str">
        <f>IF(IFERROR(INDEX('CFBG New Line Form'!$G$9:$EQ$105,MATCH(B58,'CFBG New Line Form'!$B$9:$B$105,0),MATCH(VLOOKUP($BO$11,MAPPING!$H$3:$J$131,3,0),'CFBG New Line Form'!$G$7:$EQ$7,0)),"")=0,"",IFERROR(INDEX('CFBG New Line Form'!$G$9:$EQ$105,MATCH(B58,'CFBG New Line Form'!$B$9:$B$105,0),MATCH(VLOOKUP($BO$11,MAPPING!$H$3:$J$131,3,0),'CFBG New Line Form'!$G$7:$EQ$7,0)),""))</f>
        <v/>
      </c>
      <c r="BP58" s="84" t="str">
        <f>IF(IFERROR(INDEX('CFBG New Line Form'!$G$9:$EQ$105,MATCH(B58,'CFBG New Line Form'!$B$9:$B$105,0),MATCH(VLOOKUP($BP$11,MAPPING!$H$3:$J$131,3,0),'CFBG New Line Form'!$G$7:$EQ$7,0)),"")=0,"",IFERROR(INDEX('CFBG New Line Form'!$G$9:$EQ$105,MATCH(B58,'CFBG New Line Form'!$B$9:$B$105,0),MATCH(VLOOKUP($BP$11,MAPPING!$H$3:$J$131,3,0),'CFBG New Line Form'!$G$7:$EQ$7,0)),""))</f>
        <v/>
      </c>
      <c r="BQ58" s="84" t="str">
        <f>IF(IFERROR(INDEX('CFBG New Line Form'!$G$9:$EQ$105,MATCH(B58,'CFBG New Line Form'!$B$9:$B$105,0),MATCH(VLOOKUP($BQ$11,MAPPING!$H$3:$J$131,3,0),'CFBG New Line Form'!$G$7:$EQ$7,0)),"")=0,"",IFERROR(INDEX('CFBG New Line Form'!$G$9:$EQ$105,MATCH(B58,'CFBG New Line Form'!$B$9:$B$105,0),MATCH(VLOOKUP($BQ$11,MAPPING!$H$3:$J$131,3,0),'CFBG New Line Form'!$G$7:$EQ$7,0)),""))</f>
        <v/>
      </c>
      <c r="BR58" s="84" t="str">
        <f>IF(IFERROR(INDEX('CFBG New Line Form'!$G$9:$EQ$105,MATCH(B58,'CFBG New Line Form'!$B$9:$B$105,0),MATCH(VLOOKUP($BR$11,MAPPING!$H$3:$J$131,3,0),'CFBG New Line Form'!$G$7:$EQ$7,0)),"")=0,"",IFERROR(INDEX('CFBG New Line Form'!$G$9:$EQ$105,MATCH(B58,'CFBG New Line Form'!$B$9:$B$105,0),MATCH(VLOOKUP($BR$11,MAPPING!$H$3:$J$131,3,0),'CFBG New Line Form'!$G$7:$EQ$7,0)),""))</f>
        <v/>
      </c>
      <c r="BS58" s="84" t="str">
        <f>IF(IFERROR(INDEX('CFBG New Line Form'!$G$9:$EQ$105,MATCH(B58,'CFBG New Line Form'!$B$9:$B$105,0),MATCH(VLOOKUP($BS$11,MAPPING!$H$3:$J$131,3,0),'CFBG New Line Form'!$G$7:$EQ$7,0)),"")=0,"",IFERROR(INDEX('CFBG New Line Form'!$G$9:$EQ$105,MATCH(B58,'CFBG New Line Form'!$B$9:$B$105,0),MATCH(VLOOKUP($BS$11,MAPPING!$H$3:$J$131,3,0),'CFBG New Line Form'!$G$7:$EQ$7,0)),""))</f>
        <v/>
      </c>
      <c r="BT58" s="84" t="str">
        <f>IF(IFERROR(INDEX('CFBG New Line Form'!$G$9:$EQ$105,MATCH(B58,'CFBG New Line Form'!$B$9:$B$105,0),MATCH(VLOOKUP($BT$11,MAPPING!$H$3:$J$131,3,0),'CFBG New Line Form'!$G$7:$EQ$7,0)),"")=0,"",IFERROR(INDEX('CFBG New Line Form'!$G$9:$EQ$105,MATCH(B58,'CFBG New Line Form'!$B$9:$B$105,0),MATCH(VLOOKUP($BT$11,MAPPING!$H$3:$J$131,3,0),'CFBG New Line Form'!$G$7:$EQ$7,0)),""))</f>
        <v/>
      </c>
      <c r="BU58" s="84" t="str">
        <f>IF(IFERROR(INDEX('CFBG New Line Form'!$G$9:$EQ$105,MATCH(B58,'CFBG New Line Form'!$B$9:$B$105,0),MATCH(VLOOKUP($BU$11,MAPPING!$H$3:$J$131,3,0),'CFBG New Line Form'!$G$7:$EQ$7,0)),"")=0,"",IFERROR(INDEX('CFBG New Line Form'!$G$9:$EQ$105,MATCH(B58,'CFBG New Line Form'!$B$9:$B$105,0),MATCH(VLOOKUP($BU$11,MAPPING!$H$3:$J$131,3,0),'CFBG New Line Form'!$G$7:$EQ$7,0)),""))</f>
        <v/>
      </c>
      <c r="BV58" s="84" t="str">
        <f>IF(IFERROR(INDEX('CFBG New Line Form'!$G$9:$EQ$105,MATCH(B58,'CFBG New Line Form'!$B$9:$B$105,0),MATCH(VLOOKUP($BV$11,MAPPING!$H$3:$J$131,3,0),'CFBG New Line Form'!$G$7:$EQ$7,0)),"")=0,"",IFERROR(INDEX('CFBG New Line Form'!$G$9:$EQ$105,MATCH(B58,'CFBG New Line Form'!$B$9:$B$105,0),MATCH(VLOOKUP($BV$11,MAPPING!$H$3:$J$131,3,0),'CFBG New Line Form'!$G$7:$EQ$7,0)),""))</f>
        <v/>
      </c>
      <c r="BW58" s="84" t="str">
        <f>IF(IFERROR(INDEX('CFBG New Line Form'!$G$9:$EQ$105,MATCH(B58,'CFBG New Line Form'!$B$9:$B$105,0),MATCH(VLOOKUP($BW$11,MAPPING!$H$3:$J$131,3,0),'CFBG New Line Form'!$G$7:$EQ$7,0)),"")=0,"",IFERROR(INDEX('CFBG New Line Form'!$G$9:$EQ$105,MATCH(B58,'CFBG New Line Form'!$B$9:$B$105,0),MATCH(VLOOKUP($BW$11,MAPPING!$H$3:$J$131,3,0),'CFBG New Line Form'!$G$7:$EQ$7,0)),""))</f>
        <v/>
      </c>
      <c r="BX58" s="84" t="str">
        <f>IF(IFERROR(INDEX('CFBG New Line Form'!$G$9:$EQ$105,MATCH(B58,'CFBG New Line Form'!$B$9:$B$105,0),MATCH(VLOOKUP($BX$11,MAPPING!$H$3:$J$131,3,0),'CFBG New Line Form'!$G$7:$EQ$7,0)),"")=0,"",IFERROR(INDEX('CFBG New Line Form'!$G$9:$EQ$105,MATCH(B58,'CFBG New Line Form'!$B$9:$B$105,0),MATCH(VLOOKUP($BX$11,MAPPING!$H$3:$J$131,3,0),'CFBG New Line Form'!$G$7:$EQ$7,0)),""))</f>
        <v/>
      </c>
      <c r="BY58" s="84" t="str">
        <f>IF(IFERROR(INDEX('CFBG New Line Form'!$G$9:$EQ$105,MATCH(B58,'CFBG New Line Form'!$B$9:$B$105,0),MATCH(VLOOKUP($BY$11,MAPPING!$H$3:$J$131,3,0),'CFBG New Line Form'!$G$7:$EQ$7,0)),"")=0,"",IFERROR(INDEX('CFBG New Line Form'!$G$9:$EQ$105,MATCH(B58,'CFBG New Line Form'!$B$9:$B$105,0),MATCH(VLOOKUP($BY$11,MAPPING!$H$3:$J$131,3,0),'CFBG New Line Form'!$G$7:$EQ$7,0)),""))</f>
        <v/>
      </c>
      <c r="BZ58" s="84" t="str">
        <f>IF(IFERROR(INDEX('CFBG New Line Form'!$G$9:$EQ$105,MATCH(B58,'CFBG New Line Form'!$B$9:$B$105,0),MATCH(VLOOKUP($BZ$11,MAPPING!$H$3:$J$131,3,0),'CFBG New Line Form'!$G$7:$EQ$7,0)),"")=0,"",IFERROR(INDEX('CFBG New Line Form'!$G$9:$EQ$105,MATCH(B58,'CFBG New Line Form'!$B$9:$B$105,0),MATCH(VLOOKUP($BZ$11,MAPPING!$H$3:$J$131,3,0),'CFBG New Line Form'!$G$7:$EQ$7,0)),""))</f>
        <v/>
      </c>
      <c r="CA58" s="84" t="str">
        <f>IF(IFERROR(INDEX('CFBG New Line Form'!$G$9:$EQ$105,MATCH(B58,'CFBG New Line Form'!$B$9:$B$105,0),MATCH(VLOOKUP($CA$11,MAPPING!$H$3:$J$131,3,0),'CFBG New Line Form'!$G$7:$EQ$7,0)),"")=0,"",IFERROR(INDEX('CFBG New Line Form'!$G$9:$EQ$105,MATCH(B58,'CFBG New Line Form'!$B$9:$B$105,0),MATCH(VLOOKUP($CA$11,MAPPING!$H$3:$J$131,3,0),'CFBG New Line Form'!$G$7:$EQ$7,0)),""))</f>
        <v/>
      </c>
      <c r="CB58" s="84" t="str">
        <f>IF(IFERROR(INDEX('CFBG New Line Form'!$G$9:$EQ$105,MATCH(B58,'CFBG New Line Form'!$B$9:$B$105,0),MATCH(VLOOKUP($CB$11,MAPPING!$H$3:$J$131,3,0),'CFBG New Line Form'!$G$7:$EQ$7,0)),"")=0,"",IFERROR(INDEX('CFBG New Line Form'!$G$9:$EQ$105,MATCH(B58,'CFBG New Line Form'!$B$9:$B$105,0),MATCH(VLOOKUP($CB$11,MAPPING!$H$3:$J$131,3,0),'CFBG New Line Form'!$G$7:$EQ$7,0)),""))</f>
        <v/>
      </c>
      <c r="CC58" s="84" t="str">
        <f>IF(IFERROR(INDEX('CFBG New Line Form'!$G$9:$EQ$105,MATCH(B58,'CFBG New Line Form'!$B$9:$B$105,0),MATCH(VLOOKUP($CC$11,MAPPING!$H$3:$J$131,3,0),'CFBG New Line Form'!$G$7:$EQ$7,0)),"")=0,"",IFERROR(INDEX('CFBG New Line Form'!$G$9:$EQ$105,MATCH(B58,'CFBG New Line Form'!$B$9:$B$105,0),MATCH(VLOOKUP($CC$11,MAPPING!$H$3:$J$131,3,0),'CFBG New Line Form'!$G$7:$EQ$7,0)),""))</f>
        <v/>
      </c>
      <c r="CD58" s="84" t="str">
        <f>IF(IFERROR(INDEX('CFBG New Line Form'!$G$9:$EQ$105,MATCH(B58,'CFBG New Line Form'!$B$9:$B$105,0),MATCH(VLOOKUP($CD$11,MAPPING!$H$3:$J$131,3,0),'CFBG New Line Form'!$G$7:$EQ$7,0)),"")=0,"",IFERROR(INDEX('CFBG New Line Form'!$G$9:$EQ$105,MATCH(B58,'CFBG New Line Form'!$B$9:$B$105,0),MATCH(VLOOKUP($CD$11,MAPPING!$H$3:$J$131,3,0),'CFBG New Line Form'!$G$7:$EQ$7,0)),""))</f>
        <v/>
      </c>
      <c r="CE58" s="84" t="str">
        <f>IF(IFERROR(INDEX('CFBG New Line Form'!$G$9:$EQ$105,MATCH(B58,'CFBG New Line Form'!$B$9:$B$105,0),MATCH(VLOOKUP($CE$11,MAPPING!$H$3:$J$131,3,0),'CFBG New Line Form'!$G$7:$EQ$7,0)),"")=0,"",IFERROR(INDEX('CFBG New Line Form'!$G$9:$EQ$105,MATCH(B58,'CFBG New Line Form'!$B$9:$B$105,0),MATCH(VLOOKUP($CE$11,MAPPING!$H$3:$J$131,3,0),'CFBG New Line Form'!$G$7:$EQ$7,0)),""))</f>
        <v/>
      </c>
      <c r="CF58" s="84" t="str">
        <f>IF(IFERROR(INDEX('CFBG New Line Form'!$G$9:$EQ$105,MATCH(B58,'CFBG New Line Form'!$B$9:$B$105,0),MATCH(VLOOKUP($CF$11,MAPPING!$H$3:$J$131,3,0),'CFBG New Line Form'!$G$7:$EQ$7,0)),"")=0,"",IFERROR(INDEX('CFBG New Line Form'!$G$9:$EQ$105,MATCH(B58,'CFBG New Line Form'!$B$9:$B$105,0),MATCH(VLOOKUP($CF$11,MAPPING!$H$3:$J$131,3,0),'CFBG New Line Form'!$G$7:$EQ$7,0)),""))</f>
        <v/>
      </c>
      <c r="CG58" s="84" t="str">
        <f>IF(IFERROR(INDEX('CFBG New Line Form'!$G$9:$EQ$105,MATCH(B58,'CFBG New Line Form'!$B$9:$B$105,0),MATCH(VLOOKUP($CG$11,MAPPING!$H$3:$J$131,3,0),'CFBG New Line Form'!$G$7:$EQ$7,0)),"")=0,"",IFERROR(INDEX('CFBG New Line Form'!$G$9:$EQ$105,MATCH(B58,'CFBG New Line Form'!$B$9:$B$105,0),MATCH(VLOOKUP($CG$11,MAPPING!$H$3:$J$131,3,0),'CFBG New Line Form'!$G$7:$EQ$7,0)),""))</f>
        <v/>
      </c>
      <c r="CH58" s="84" t="str">
        <f>IF(IFERROR(INDEX('CFBG New Line Form'!$G$9:$EQ$105,MATCH(B58,'CFBG New Line Form'!$B$9:$B$105,0),MATCH(VLOOKUP($CH$11,MAPPING!$H$3:$J$131,3,0),'CFBG New Line Form'!$G$7:$EQ$7,0)),"")=0,"",IFERROR(INDEX('CFBG New Line Form'!$G$9:$EQ$105,MATCH(B58,'CFBG New Line Form'!$B$9:$B$105,0),MATCH(VLOOKUP($CH$11,MAPPING!$H$3:$J$131,3,0),'CFBG New Line Form'!$G$7:$EQ$7,0)),""))</f>
        <v/>
      </c>
      <c r="CI58" s="84" t="str">
        <f>IF(IFERROR(INDEX('CFBG New Line Form'!$G$9:$EQ$105,MATCH(B58,'CFBG New Line Form'!$B$9:$B$105,0),MATCH(VLOOKUP($CI$11,MAPPING!$H$3:$J$131,3,0),'CFBG New Line Form'!$G$7:$EQ$7,0)),"")=0,"",IFERROR(INDEX('CFBG New Line Form'!$G$9:$EQ$105,MATCH(B58,'CFBG New Line Form'!$B$9:$B$105,0),MATCH(VLOOKUP($CI$11,MAPPING!$H$3:$J$131,3,0),'CFBG New Line Form'!$G$7:$EQ$7,0)),""))</f>
        <v/>
      </c>
      <c r="CJ58" s="84" t="str">
        <f>IF(IFERROR(INDEX('CFBG New Line Form'!$G$9:$EQ$105,MATCH(B58,'CFBG New Line Form'!$B$9:$B$105,0),MATCH(VLOOKUP($CJ$11,MAPPING!$H$3:$J$131,3,0),'CFBG New Line Form'!$G$7:$EQ$7,0)),"")=0,"",IFERROR(INDEX('CFBG New Line Form'!$G$9:$EQ$105,MATCH(B58,'CFBG New Line Form'!$B$9:$B$105,0),MATCH(VLOOKUP($CJ$11,MAPPING!$H$3:$J$131,3,0),'CFBG New Line Form'!$G$7:$EQ$7,0)),""))</f>
        <v/>
      </c>
      <c r="CK58" s="84" t="str">
        <f>IF(IFERROR(INDEX('CFBG New Line Form'!$G$9:$EQ$105,MATCH(B58,'CFBG New Line Form'!$B$9:$B$105,0),MATCH(VLOOKUP($CK$11,MAPPING!$H$3:$J$131,3,0),'CFBG New Line Form'!$G$7:$EQ$7,0)),"")=0,"",IFERROR(INDEX('CFBG New Line Form'!$G$9:$EQ$105,MATCH(B58,'CFBG New Line Form'!$B$9:$B$105,0),MATCH(VLOOKUP($CK$11,MAPPING!$H$3:$J$131,3,0),'CFBG New Line Form'!$G$7:$EQ$7,0)),""))</f>
        <v/>
      </c>
      <c r="CL58" s="84" t="str">
        <f>IF(IFERROR(INDEX('CFBG New Line Form'!$G$9:$EQ$105,MATCH(B58,'CFBG New Line Form'!$B$9:$B$105,0),MATCH(VLOOKUP($CL$11,MAPPING!$H$3:$J$131,3,0),'CFBG New Line Form'!$G$7:$EQ$7,0)),"")=0,"",IFERROR(INDEX('CFBG New Line Form'!$G$9:$EQ$105,MATCH(B58,'CFBG New Line Form'!$B$9:$B$105,0),MATCH(VLOOKUP($CL$11,MAPPING!$H$3:$J$131,3,0),'CFBG New Line Form'!$G$7:$EQ$7,0)),""))</f>
        <v/>
      </c>
      <c r="CM58" s="84" t="str">
        <f>IF(IFERROR(INDEX('CFBG New Line Form'!$G$9:$EQ$105,MATCH(B58,'CFBG New Line Form'!$B$9:$B$105,0),MATCH(VLOOKUP($CM$11,MAPPING!$H$3:$J$131,3,0),'CFBG New Line Form'!$G$7:$EQ$7,0)),"")=0,"",IFERROR(INDEX('CFBG New Line Form'!$G$9:$EQ$105,MATCH(B58,'CFBG New Line Form'!$B$9:$B$105,0),MATCH(VLOOKUP($CM$11,MAPPING!$H$3:$J$131,3,0),'CFBG New Line Form'!$G$7:$EQ$7,0)),""))</f>
        <v/>
      </c>
      <c r="CN58" s="84" t="str">
        <f>IF(IFERROR(INDEX('CFBG New Line Form'!$G$9:$EQ$105,MATCH(B58,'CFBG New Line Form'!$B$9:$B$105,0),MATCH(VLOOKUP($CN$11,MAPPING!$H$3:$J$131,3,0),'CFBG New Line Form'!$G$7:$EQ$7,0)),"")=0,"",IFERROR(INDEX('CFBG New Line Form'!$G$9:$EQ$105,MATCH(B58,'CFBG New Line Form'!$B$9:$B$105,0),MATCH(VLOOKUP($CN$11,MAPPING!$H$3:$J$131,3,0),'CFBG New Line Form'!$G$7:$EQ$7,0)),""))</f>
        <v/>
      </c>
      <c r="CO58" s="84" t="str">
        <f>IF(IFERROR(INDEX('CFBG New Line Form'!$G$9:$EQ$105,MATCH(B58,'CFBG New Line Form'!$B$9:$B$105,0),MATCH(VLOOKUP($CO$11,MAPPING!$H$3:$J$131,3,0),'CFBG New Line Form'!$G$7:$EQ$7,0)),"")=0,"",IFERROR(INDEX('CFBG New Line Form'!$G$9:$EQ$105,MATCH(B58,'CFBG New Line Form'!$B$9:$B$105,0),MATCH(VLOOKUP($CO$11,MAPPING!$H$3:$J$131,3,0),'CFBG New Line Form'!$G$7:$EQ$7,0)),""))</f>
        <v/>
      </c>
      <c r="CP58" s="84" t="str">
        <f>IF(IFERROR(INDEX('CFBG New Line Form'!$G$9:$EQ$105,MATCH(B58,'CFBG New Line Form'!$B$9:$B$105,0),MATCH(VLOOKUP($CP$11,MAPPING!$H$3:$J$131,3,0),'CFBG New Line Form'!$G$7:$EQ$7,0)),"")=0,"",IFERROR(INDEX('CFBG New Line Form'!$G$9:$EQ$105,MATCH(B58,'CFBG New Line Form'!$B$9:$B$105,0),MATCH(VLOOKUP($CP$11,MAPPING!$H$3:$J$131,3,0),'CFBG New Line Form'!$G$7:$EQ$7,0)),""))</f>
        <v/>
      </c>
      <c r="CQ58" s="84" t="str">
        <f>IF(IFERROR(INDEX('CFBG New Line Form'!$G$9:$EQ$105,MATCH(B58,'CFBG New Line Form'!$B$9:$B$105,0),MATCH(VLOOKUP($CQ$11,MAPPING!$H$3:$J$131,3,0),'CFBG New Line Form'!$G$7:$EQ$7,0)),"")=0,"",IFERROR(INDEX('CFBG New Line Form'!$G$9:$EQ$105,MATCH(B58,'CFBG New Line Form'!$B$9:$B$105,0),MATCH(VLOOKUP($CQ$11,MAPPING!$H$3:$J$131,3,0),'CFBG New Line Form'!$G$7:$EQ$7,0)),""))</f>
        <v/>
      </c>
      <c r="CR58" s="84"/>
      <c r="CS58" s="84"/>
      <c r="CT58" s="84"/>
    </row>
    <row r="59" spans="1:98" s="55" customFormat="1">
      <c r="A59" s="84" t="str">
        <f>IF(
IFERROR(INDEX('CFBG New Line Form'!$G$9:$EQ$105,MATCH(B59,'CFBG New Line Form'!$B$9:$B$105,0),MATCH(VLOOKUP($A$11,MAPPING!$H$3:$J$131,3,0),'CFBG New Line Form'!$G$7:$EQ$7,0)),"")=0,"", IFERROR(INDEX('CFBG New Line Form'!$G$9:$EQ$105,MATCH(B59,'CFBG New Line Form'!$B$9:$B$105,0),MATCH(VLOOKUP($A$11,MAPPING!$H$3:$J$131,3,0),'CFBG New Line Form'!$G$7:$EQ$7,0)),""))</f>
        <v/>
      </c>
      <c r="B59" s="84"/>
      <c r="C59" s="84" t="str">
        <f>IF(
IFERROR(INDEX('CFBG New Line Form'!$G$9:$EQ$105,MATCH(B59,'CFBG New Line Form'!$B$9:$B$105,0),MATCH(VLOOKUP($C$11,MAPPING!$H$3:$J$131,3,0),'CFBG New Line Form'!$G$7:$EQ$7,0)),"")=0,"", IFERROR(INDEX('CFBG New Line Form'!$G$9:$EQ$105,MATCH(B59,'CFBG New Line Form'!$B$9:$B$105,0),MATCH(VLOOKUP($C$11,MAPPING!$H$3:$J$131,3,0),'CFBG New Line Form'!$G$7:$EQ$7,0)),""))</f>
        <v/>
      </c>
      <c r="D59" s="84" t="str">
        <f>IF(
IFERROR(INDEX('CFBG New Line Form'!$G$9:$EQ$105,MATCH(B59,'CFBG New Line Form'!$B$9:$B$105,0),MATCH(VLOOKUP($D$11,MAPPING!$H$3:$J$131,3,0),'CFBG New Line Form'!$G$7:$EQ$7,0)),"")=0,"", IFERROR(INDEX('CFBG New Line Form'!$G$9:$EQ$105,MATCH(B59,'CFBG New Line Form'!$B$9:$B$105,0),MATCH(VLOOKUP($D$11,MAPPING!$H$3:$J$131,3,0),'CFBG New Line Form'!$G$7:$EQ$7,0)),""))</f>
        <v/>
      </c>
      <c r="E59" s="84" t="str">
        <f>IF(IFERROR(INDEX('CFBG New Line Form'!$G$9:$EQ$105,MATCH(B59,'CFBG New Line Form'!$B$9:$B$105,0),MATCH(VLOOKUP($E$11,MAPPING!$H$3:$J$131,3,0),'CFBG New Line Form'!$G$7:$EQ$7,0)),"")=0,"",IFERROR(INDEX('CFBG New Line Form'!$G$9:$EQ$105,MATCH(B59,'CFBG New Line Form'!$B$9:$B$105,0),MATCH(VLOOKUP($E$11,MAPPING!$H$3:$J$131,3,0),'CFBG New Line Form'!$G$7:$EQ$7,0)),""))</f>
        <v/>
      </c>
      <c r="F59" s="84" t="str">
        <f>IF(IFERROR(INDEX('CFBG New Line Form'!$G$9:$EQ$105,MATCH(B59,'CFBG New Line Form'!$B$9:$B$105,0),MATCH(VLOOKUP($F$11,MAPPING!$H$3:$J$131,3,0),'CFBG New Line Form'!$G$7:$EQ$7,0)),"")=0,"",IFERROR(INDEX('CFBG New Line Form'!$G$9:$EQ$105,MATCH(B59,'CFBG New Line Form'!$B$9:$B$105,0),MATCH(VLOOKUP($F$11,MAPPING!$H$3:$J$131,3,0),'CFBG New Line Form'!$G$7:$EQ$7,0)),""))</f>
        <v/>
      </c>
      <c r="G59" s="130" t="str">
        <f>IF(IFERROR(INDEX('CFBG New Line Form'!$G$9:$EQ$105,MATCH(B59,'CFBG New Line Form'!$B$9:$B$105,0),MATCH(VLOOKUP($G$11,MAPPING!$H$3:$J$131,3,0),'CFBG New Line Form'!$G$7:$EQ$7,0)),"")=0,"",IFERROR(INDEX('CFBG New Line Form'!$G$9:$EQ$105,MATCH(B59,'CFBG New Line Form'!$B$9:$B$105,0),MATCH(VLOOKUP($G$11,MAPPING!$H$3:$J$131,3,0),'CFBG New Line Form'!$G$7:$EQ$7,0)),""))</f>
        <v/>
      </c>
      <c r="H59" s="160" t="str">
        <f>IF(IFERROR(INDEX('CFBG New Line Form'!$G$9:$EQ$105,MATCH(B59,'CFBG New Line Form'!$B$9:$B$105,0),MATCH(VLOOKUP($H$11,MAPPING!$H$3:$J$131,3,0),'CFBG New Line Form'!$G$7:$EQ$7,0)),"")=0,"",IFERROR(INDEX('CFBG New Line Form'!$G$9:$EQ$105,MATCH(B59,'CFBG New Line Form'!$B$9:$B$105,0),MATCH(VLOOKUP($H$11,MAPPING!$H$3:$J$131,3,0),'CFBG New Line Form'!$G$7:$EQ$7,0)),""))</f>
        <v/>
      </c>
      <c r="I59" s="161" t="str">
        <f>IF(IFERROR(INDEX('CFBG New Line Form'!$G$9:$EQ$105,MATCH(B59,'CFBG New Line Form'!$B$9:$B$105,0),MATCH(VLOOKUP($I$11,MAPPING!$H$3:$J$131,3,0),'CFBG New Line Form'!$G$7:$EQ$7,0)),"")=0,"",IFERROR(INDEX('CFBG New Line Form'!$G$9:$EQ$105,MATCH(B59,'CFBG New Line Form'!$B$9:$B$105,0),MATCH(VLOOKUP($I$11,MAPPING!$H$3:$J$131,3,0),'CFBG New Line Form'!$G$7:$EQ$7,0)),""))</f>
        <v/>
      </c>
      <c r="J59" s="84" t="str">
        <f>IF(IFERROR(INDEX('CFBG New Line Form'!$G$9:$EQ$105,MATCH(B59,'CFBG New Line Form'!$B$9:$B$105,0),MATCH(VLOOKUP($J$11,MAPPING!$H$3:$J$131,3,0),'CFBG New Line Form'!$G$7:$EQ$7,0)),"")=0,"",IFERROR(INDEX('CFBG New Line Form'!$G$9:$EQ$105,MATCH(B59,'CFBG New Line Form'!$B$9:$B$105,0),MATCH(VLOOKUP($J$11,MAPPING!$H$3:$J$131,3,0),'CFBG New Line Form'!$G$7:$EQ$7,0)),""))</f>
        <v/>
      </c>
      <c r="K59" s="84" t="e">
        <v>#N/A</v>
      </c>
      <c r="L59" s="84" t="e">
        <v>#N/A</v>
      </c>
      <c r="M59" s="84" t="e">
        <v>#N/A</v>
      </c>
      <c r="N59" s="84" t="e">
        <v>#N/A</v>
      </c>
      <c r="O59" s="84" t="e">
        <v>#N/A</v>
      </c>
      <c r="P59" s="84" t="e">
        <v>#N/A</v>
      </c>
      <c r="Q59" s="84" t="e">
        <v>#N/A</v>
      </c>
      <c r="R59" s="162" t="str">
        <f>IF(IFERROR(INDEX('CFBG New Line Form'!$G$9:$EQ$105,MATCH(B59,'CFBG New Line Form'!$B$9:$B$105,0),MATCH(VLOOKUP($R$11,MAPPING!$H$3:$J$131,3,0),'CFBG New Line Form'!$G$7:$EQ$7,0)),"")=0,"",IFERROR(INDEX('CFBG New Line Form'!$G$9:$EQ$105,MATCH(B59,'CFBG New Line Form'!$B$9:$B$105,0),MATCH(VLOOKUP($R$11,MAPPING!$H$3:$J$131,3,0),'CFBG New Line Form'!$G$7:$EQ$7,0)),""))</f>
        <v/>
      </c>
      <c r="S59" s="84" t="str">
        <f>IF(IFERROR(INDEX('CFBG New Line Form'!$G$9:$EQ$105,MATCH(B59,'CFBG New Line Form'!$B$9:$B$105,0),MATCH(VLOOKUP($S$11,MAPPING!$H$3:$J$131,3,0),'CFBG New Line Form'!$G$7:$EQ$7,0)),"")=0,"",IFERROR(INDEX('CFBG New Line Form'!$G$9:$EQ$105,MATCH(B59,'CFBG New Line Form'!$B$9:$B$105,0),MATCH(VLOOKUP($S$11,MAPPING!$H$3:$J$131,3,0),'CFBG New Line Form'!$G$7:$EQ$7,0)),""))</f>
        <v/>
      </c>
      <c r="T59" s="84" t="e">
        <v>#N/A</v>
      </c>
      <c r="U59" s="84" t="e">
        <v>#N/A</v>
      </c>
      <c r="V59" s="84" t="e">
        <v>#N/A</v>
      </c>
      <c r="W59" s="84" t="e">
        <v>#N/A</v>
      </c>
      <c r="X59" s="84" t="e">
        <v>#N/A</v>
      </c>
      <c r="Y59" s="84" t="e">
        <v>#N/A</v>
      </c>
      <c r="Z59" s="84" t="e">
        <v>#N/A</v>
      </c>
      <c r="AA59" s="84" t="e">
        <v>#N/A</v>
      </c>
      <c r="AB59" s="84" t="e">
        <v>#N/A</v>
      </c>
      <c r="AC59" s="84" t="e">
        <v>#N/A</v>
      </c>
      <c r="AD59" s="84" t="e">
        <v>#N/A</v>
      </c>
      <c r="AE59" s="160" t="str">
        <f>IF(IFERROR(INDEX('CFBG New Line Form'!$G$9:$EQ$105,MATCH(B59,'CFBG New Line Form'!$B$9:$B$105,0),MATCH(VLOOKUP($AE$11,MAPPING!$H$3:$J$131,3,0),'CFBG New Line Form'!$G$7:$EQ$7,0)),"")=0,"",IFERROR(INDEX('CFBG New Line Form'!$G$9:$EQ$105,MATCH(B59,'CFBG New Line Form'!$B$9:$B$105,0),MATCH(VLOOKUP($AE$11,MAPPING!$H$3:$J$131,3,0),'CFBG New Line Form'!$G$7:$EQ$7,0)),""))</f>
        <v/>
      </c>
      <c r="AF59" s="84" t="e">
        <v>#N/A</v>
      </c>
      <c r="AG59" s="84" t="e">
        <v>#N/A</v>
      </c>
      <c r="AH59" s="84" t="str">
        <f>IF(IFERROR(INDEX('CFBG New Line Form'!$G$9:$EQ$105,MATCH(B59,'CFBG New Line Form'!$B$9:$B$105,0),MATCH(VLOOKUP($AH$11,MAPPING!$H$3:$J$131,3,0),'CFBG New Line Form'!$G$7:$EQ$7,0)),"")=0,"",IFERROR(INDEX('CFBG New Line Form'!$G$9:$EQ$105,MATCH(B59,'CFBG New Line Form'!$B$9:$B$105,0),MATCH(VLOOKUP($AH$11,MAPPING!$H$3:$J$131,3,0),'CFBG New Line Form'!$G$7:$EQ$7,0)),""))</f>
        <v/>
      </c>
      <c r="AI59" s="84" t="str">
        <f>IF(IFERROR(INDEX('CFBG New Line Form'!$G$9:$EQ$105,MATCH(B59,'CFBG New Line Form'!$B$9:$B$105,0),MATCH(VLOOKUP($AI$11,MAPPING!$H$3:$J$131,3,0),'CFBG New Line Form'!$G$7:$EQ$7,0)),"")=0,"",IFERROR(INDEX('CFBG New Line Form'!$G$9:$EQ$105,MATCH(B59,'CFBG New Line Form'!$B$9:$B$105,0),MATCH(VLOOKUP($AI$11,MAPPING!$H$3:$J$131,3,0),'CFBG New Line Form'!$G$7:$EQ$7,0)),""))</f>
        <v/>
      </c>
      <c r="AJ59" s="84" t="str">
        <f>IF(IFERROR(INDEX('CFBG New Line Form'!$G$9:$EQ$105,MATCH(B59,'CFBG New Line Form'!$B$9:$B$105,0),MATCH(VLOOKUP($AJ$11,MAPPING!$H$3:$J$131,3,0),'CFBG New Line Form'!$G$7:$EQ$7,0)),"")=0,"",IFERROR(INDEX('CFBG New Line Form'!$G$9:$EQ$105,MATCH(B59,'CFBG New Line Form'!$B$9:$B$105,0),MATCH(VLOOKUP($AJ$11,MAPPING!$H$3:$J$131,3,0),'CFBG New Line Form'!$G$7:$EQ$7,0)),""))</f>
        <v/>
      </c>
      <c r="AK59" s="84" t="str">
        <f>IF(IFERROR(INDEX('CFBG New Line Form'!$G$9:$EQ$105,MATCH(B59,'CFBG New Line Form'!$B$9:$B$105,0),MATCH(VLOOKUP($AK$11,MAPPING!$H$3:$J$131,3,0),'CFBG New Line Form'!$G$7:$EQ$7,0)),"")=0,"",IFERROR(INDEX('CFBG New Line Form'!$G$9:$EQ$105,MATCH(B59,'CFBG New Line Form'!$B$9:$B$105,0),MATCH(VLOOKUP($AK$11,MAPPING!$H$3:$J$131,3,0),'CFBG New Line Form'!$G$7:$EQ$7,0)),""))</f>
        <v/>
      </c>
      <c r="AL59" s="84" t="str">
        <f>IF(IFERROR(INDEX('CFBG New Line Form'!$G$9:$EQ$105,MATCH(B59,'CFBG New Line Form'!$B$9:$B$105,0),MATCH(VLOOKUP($AL$11,MAPPING!$H$3:$J$131,3,0),'CFBG New Line Form'!$G$7:$EQ$7,0)),"")=0,"",IFERROR(INDEX('CFBG New Line Form'!$G$9:$EQ$105,MATCH(B59,'CFBG New Line Form'!$B$9:$B$105,0),MATCH(VLOOKUP($AL$11,MAPPING!$H$3:$J$131,3,0),'CFBG New Line Form'!$G$7:$EQ$7,0)),""))</f>
        <v/>
      </c>
      <c r="AM59" s="84" t="str">
        <f>IF(IFERROR(INDEX('CFBG New Line Form'!$G$9:$EQ$105,MATCH(B59,'CFBG New Line Form'!$B$9:$B$105,0),MATCH(VLOOKUP($AM$11,MAPPING!$H$3:$J$131,3,0),'CFBG New Line Form'!$G$7:$EQ$7,0)),"")=0,"",IFERROR(INDEX('CFBG New Line Form'!$G$9:$EQ$105,MATCH(B59,'CFBG New Line Form'!$B$9:$B$105,0),MATCH(VLOOKUP($AM$11,MAPPING!$H$3:$J$131,3,0),'CFBG New Line Form'!$G$7:$EQ$7,0)),""))</f>
        <v/>
      </c>
      <c r="AN59" s="84" t="str">
        <f>IF(IFERROR(INDEX('CFBG New Line Form'!$G$9:$EQ$105,MATCH(B59,'CFBG New Line Form'!$B$9:$B$105,0),MATCH(VLOOKUP($AN$11,MAPPING!$H$3:$J$131,3,0),'CFBG New Line Form'!$G$7:$EQ$7,0)),"")=0,"",IFERROR(INDEX('CFBG New Line Form'!$G$9:$EQ$105,MATCH(B59,'CFBG New Line Form'!$B$9:$B$105,0),MATCH(VLOOKUP($AN$11,MAPPING!$H$3:$J$131,3,0),'CFBG New Line Form'!$G$7:$EQ$7,0)),""))</f>
        <v/>
      </c>
      <c r="AO59" s="84" t="str">
        <f>IF(IFERROR(INDEX('CFBG New Line Form'!$G$9:$EQ$105,MATCH(B59,'CFBG New Line Form'!$B$9:$B$105,0),MATCH(VLOOKUP($AO$11,MAPPING!$H$3:$J$131,3,0),'CFBG New Line Form'!$G$7:$EQ$7,0)),"")=0,"",IFERROR(INDEX('CFBG New Line Form'!$G$9:$EQ$105,MATCH(B59,'CFBG New Line Form'!$B$9:$B$105,0),MATCH(VLOOKUP($AO$11,MAPPING!$H$3:$J$131,3,0),'CFBG New Line Form'!$G$7:$EQ$7,0)),""))</f>
        <v/>
      </c>
      <c r="AP59" s="84" t="str">
        <f>IF(IFERROR(INDEX('CFBG New Line Form'!$G$9:$EQ$105,MATCH(B59,'CFBG New Line Form'!$B$9:$B$105,0),MATCH(VLOOKUP($AP$11,MAPPING!$H$3:$J$131,3,0),'CFBG New Line Form'!$G$7:$EQ$7,0)),"")=0,"",IFERROR(INDEX('CFBG New Line Form'!$G$9:$EQ$105,MATCH(B59,'CFBG New Line Form'!$B$9:$B$105,0),MATCH(VLOOKUP($AP$11,MAPPING!$H$3:$J$131,3,0),'CFBG New Line Form'!$G$7:$EQ$7,0)),""))</f>
        <v/>
      </c>
      <c r="AQ59" s="84" t="str">
        <f>IF(IFERROR(INDEX('CFBG New Line Form'!$G$9:$EQ$105,MATCH(B59,'CFBG New Line Form'!$B$9:$B$105,0),MATCH(VLOOKUP($AQ$11,MAPPING!$H$3:$J$131,3,0),'CFBG New Line Form'!$G$7:$EQ$7,0)),"")=0,"",IFERROR(INDEX('CFBG New Line Form'!$G$9:$EQ$105,MATCH(B59,'CFBG New Line Form'!$B$9:$B$105,0),MATCH(VLOOKUP($AQ$11,MAPPING!$H$3:$J$131,3,0),'CFBG New Line Form'!$G$7:$EQ$7,0)),""))</f>
        <v/>
      </c>
      <c r="AR59" s="84" t="str">
        <f>IF(IFERROR(INDEX('CFBG New Line Form'!$G$9:$EQ$105,MATCH(B59,'CFBG New Line Form'!$B$9:$B$105,0),MATCH(VLOOKUP($AR$11,MAPPING!$H$3:$J$131,3,0),'CFBG New Line Form'!$G$7:$EQ$7,0)),"")=0,"",IFERROR(INDEX('CFBG New Line Form'!$G$9:$EQ$105,MATCH(B59,'CFBG New Line Form'!$B$9:$B$105,0),MATCH(VLOOKUP($AR$11,MAPPING!$H$3:$J$131,3,0),'CFBG New Line Form'!$G$7:$EQ$7,0)),""))</f>
        <v/>
      </c>
      <c r="AS59" s="84" t="str">
        <f>IF(IFERROR(INDEX('CFBG New Line Form'!$G$9:$EQ$105,MATCH(B59,'CFBG New Line Form'!$B$9:$B$105,0),MATCH(VLOOKUP($AS$11,MAPPING!$H$3:$J$131,3,0),'CFBG New Line Form'!$G$7:$EQ$7,0)),"")=0,"",IFERROR(INDEX('CFBG New Line Form'!$G$9:$EQ$105,MATCH(B59,'CFBG New Line Form'!$B$9:$B$105,0),MATCH(VLOOKUP($AS$11,MAPPING!$H$3:$J$131,3,0),'CFBG New Line Form'!$G$7:$EQ$7,0)),""))</f>
        <v/>
      </c>
      <c r="AT59" s="84" t="str">
        <f>IF(IFERROR(INDEX('CFBG New Line Form'!$G$9:$EQ$105,MATCH(B59,'CFBG New Line Form'!$B$9:$B$105,0),MATCH(VLOOKUP($AT$11,MAPPING!$H$3:$J$131,3,0),'CFBG New Line Form'!$G$7:$EQ$7,0)),"")=0,"",IFERROR(INDEX('CFBG New Line Form'!$G$9:$EQ$105,MATCH(B59,'CFBG New Line Form'!$B$9:$B$105,0),MATCH(VLOOKUP($AT$11,MAPPING!$H$3:$J$131,3,0),'CFBG New Line Form'!$G$7:$EQ$7,0)),""))</f>
        <v/>
      </c>
      <c r="AU59" s="84" t="str">
        <f>IF(IFERROR(INDEX('CFBG New Line Form'!$G$9:$EQ$105,MATCH(B59,'CFBG New Line Form'!$B$9:$B$105,0),MATCH(VLOOKUP($AU$11,MAPPING!$H$3:$J$131,3,0),'CFBG New Line Form'!$G$7:$EQ$7,0)),"")=0,"",IFERROR(INDEX('CFBG New Line Form'!$G$9:$EQ$105,MATCH(B59,'CFBG New Line Form'!$B$9:$B$105,0),MATCH(VLOOKUP($AU$11,MAPPING!$H$3:$J$131,3,0),'CFBG New Line Form'!$G$7:$EQ$7,0)),""))</f>
        <v/>
      </c>
      <c r="AV59" s="84" t="str">
        <f>IF(IFERROR(INDEX('CFBG New Line Form'!$G$9:$EQ$105,MATCH(B59,'CFBG New Line Form'!$B$9:$B$105,0),MATCH(VLOOKUP($AV$11,MAPPING!$H$3:$J$131,3,0),'CFBG New Line Form'!$G$7:$EQ$7,0)),"")=0,"",IFERROR(INDEX('CFBG New Line Form'!$G$9:$EQ$105,MATCH(B59,'CFBG New Line Form'!$B$9:$B$105,0),MATCH(VLOOKUP($AV$11,MAPPING!$H$3:$J$131,3,0),'CFBG New Line Form'!$G$7:$EQ$7,0)),""))</f>
        <v/>
      </c>
      <c r="AW59" s="84" t="str">
        <f>IF(IFERROR(INDEX('CFBG New Line Form'!$G$9:$EQ$105,MATCH(B59,'CFBG New Line Form'!$B$9:$B$105,0),MATCH(VLOOKUP($AW$11,MAPPING!$H$3:$J$131,3,0),'CFBG New Line Form'!$G$7:$EQ$7,0)),"")=0,"",IFERROR(INDEX('CFBG New Line Form'!$G$9:$EQ$105,MATCH(B59,'CFBG New Line Form'!$B$9:$B$105,0),MATCH(VLOOKUP($AW$11,MAPPING!$H$3:$J$131,3,0),'CFBG New Line Form'!$G$7:$EQ$7,0)),""))</f>
        <v/>
      </c>
      <c r="AX59" s="84" t="str">
        <f>IF(IFERROR(INDEX('CFBG New Line Form'!$G$9:$EQ$105,MATCH(B59,'CFBG New Line Form'!$B$9:$B$105,0),MATCH(VLOOKUP($AX$11,MAPPING!$H$3:$J$131,3,0),'CFBG New Line Form'!$G$7:$EQ$7,0)),"")=0,"",IFERROR(INDEX('CFBG New Line Form'!$G$9:$EQ$105,MATCH(B59,'CFBG New Line Form'!$B$9:$B$105,0),MATCH(VLOOKUP($AX$11,MAPPING!$H$3:$J$131,3,0),'CFBG New Line Form'!$G$7:$EQ$7,0)),""))</f>
        <v/>
      </c>
      <c r="AY59" s="84" t="str">
        <f>IF(IFERROR(INDEX('CFBG New Line Form'!$G$9:$EQ$105,MATCH(B59,'CFBG New Line Form'!$B$9:$B$105,0),MATCH(VLOOKUP($AY$11,MAPPING!$H$3:$J$131,3,0),'CFBG New Line Form'!$G$7:$EQ$7,0)),"")=0,"",IFERROR(INDEX('CFBG New Line Form'!$G$9:$EQ$105,MATCH(B59,'CFBG New Line Form'!$B$9:$B$105,0),MATCH(VLOOKUP($AY$11,MAPPING!$H$3:$J$131,3,0),'CFBG New Line Form'!$G$7:$EQ$7,0)),""))</f>
        <v/>
      </c>
      <c r="AZ59" s="84" t="str">
        <f>IF(IFERROR(INDEX('CFBG New Line Form'!$G$9:$EQ$105,MATCH(B59,'CFBG New Line Form'!$B$9:$B$105,0),MATCH(VLOOKUP($AZ$11,MAPPING!$H$3:$J$131,3,0),'CFBG New Line Form'!$G$7:$EQ$7,0)),"")=0,"",IFERROR(INDEX('CFBG New Line Form'!$G$9:$EQ$105,MATCH(B59,'CFBG New Line Form'!$B$9:$B$105,0),MATCH(VLOOKUP($AZ$11,MAPPING!$H$3:$J$131,3,0),'CFBG New Line Form'!$G$7:$EQ$7,0)),""))</f>
        <v/>
      </c>
      <c r="BA59" s="84" t="str">
        <f>IF(IFERROR(INDEX('CFBG New Line Form'!$G$9:$EQ$105,MATCH(B59,'CFBG New Line Form'!$B$9:$B$105,0),MATCH(VLOOKUP($BA$11,MAPPING!$H$3:$J$131,3,0),'CFBG New Line Form'!$G$7:$EQ$7,0)),"")=0,"",IFERROR(INDEX('CFBG New Line Form'!$G$9:$EQ$105,MATCH(B59,'CFBG New Line Form'!$B$9:$B$105,0),MATCH(VLOOKUP($BA$11,MAPPING!$H$3:$J$131,3,0),'CFBG New Line Form'!$G$7:$EQ$7,0)),""))</f>
        <v/>
      </c>
      <c r="BB59" s="84" t="str">
        <f>IF(IFERROR(INDEX('CFBG New Line Form'!$G$9:$EQ$105,MATCH(B59,'CFBG New Line Form'!$B$9:$B$105,0),MATCH(VLOOKUP($BB$11,MAPPING!$H$3:$J$131,3,0),'CFBG New Line Form'!$G$7:$EQ$7,0)),"")=0,"",IFERROR(INDEX('CFBG New Line Form'!$G$9:$EQ$105,MATCH(B59,'CFBG New Line Form'!$B$9:$B$105,0),MATCH(VLOOKUP($BB$11,MAPPING!$H$3:$J$131,3,0),'CFBG New Line Form'!$G$7:$EQ$7,0)),""))</f>
        <v/>
      </c>
      <c r="BC59" s="84" t="str">
        <f>IF(IFERROR(INDEX('CFBG New Line Form'!$G$9:$EQ$105,MATCH(B59,'CFBG New Line Form'!$B$9:$B$105,0),MATCH(VLOOKUP($BC$11,MAPPING!$H$3:$J$131,3,0),'CFBG New Line Form'!$G$7:$EQ$7,0)),"")=0,"",IFERROR(INDEX('CFBG New Line Form'!$G$9:$EQ$105,MATCH(B59,'CFBG New Line Form'!$B$9:$B$105,0),MATCH(VLOOKUP($BC$11,MAPPING!$H$3:$J$131,3,0),'CFBG New Line Form'!$G$7:$EQ$7,0)),""))</f>
        <v/>
      </c>
      <c r="BD59" s="84" t="str">
        <f>IF(IFERROR(INDEX('CFBG New Line Form'!$G$9:$EQ$105,MATCH(B59,'CFBG New Line Form'!$B$9:$B$105,0),MATCH(VLOOKUP($BD$11,MAPPING!$H$3:$J$131,3,0),'CFBG New Line Form'!$G$7:$EQ$7,0)),"")=0,"",IFERROR(INDEX('CFBG New Line Form'!$G$9:$EQ$105,MATCH(B59,'CFBG New Line Form'!$B$9:$B$105,0),MATCH(VLOOKUP($BD$11,MAPPING!$H$3:$J$131,3,0),'CFBG New Line Form'!$G$7:$EQ$7,0)),""))</f>
        <v/>
      </c>
      <c r="BE59" s="84" t="str">
        <f>IF(IFERROR(INDEX('CFBG New Line Form'!$G$9:$EQ$105,MATCH(B59,'CFBG New Line Form'!$B$9:$B$105,0),MATCH(VLOOKUP($BE$11,MAPPING!$H$3:$J$131,3,0),'CFBG New Line Form'!$G$7:$EQ$7,0)),"")=0,"",IFERROR(INDEX('CFBG New Line Form'!$G$9:$EQ$105,MATCH(B59,'CFBG New Line Form'!$B$9:$B$105,0),MATCH(VLOOKUP($BE$11,MAPPING!$H$3:$J$131,3,0),'CFBG New Line Form'!$G$7:$EQ$7,0)),""))</f>
        <v/>
      </c>
      <c r="BF59" s="84" t="str">
        <f>IF(IFERROR(INDEX('CFBG New Line Form'!$G$9:$EQ$105,MATCH(B59,'CFBG New Line Form'!$B$9:$B$105,0),MATCH(VLOOKUP($BE$11,MAPPING!$H$3:$J$131,3,0),'CFBG New Line Form'!$G$7:$EQ$7,0)),"")=0,"",IFERROR(INDEX('CFBG New Line Form'!$G$9:$EQ$105,MATCH(B59,'CFBG New Line Form'!$B$9:$B$105,0),MATCH(VLOOKUP($BE$11,MAPPING!$H$3:$J$131,3,0),'CFBG New Line Form'!$G$7:$EQ$7,0)),""))</f>
        <v/>
      </c>
      <c r="BG59" s="84" t="str">
        <f>IF(IFERROR(INDEX('CFBG New Line Form'!$G$9:$EQ$105,MATCH(B59,'CFBG New Line Form'!$B$9:$B$105,0),MATCH(VLOOKUP($BG$11,MAPPING!$H$3:$J$131,3,0),'CFBG New Line Form'!$G$7:$EQ$7,0)),"")=0,"",IFERROR(INDEX('CFBG New Line Form'!$G$9:$EQ$105,MATCH(B59,'CFBG New Line Form'!$B$9:$B$105,0),MATCH(VLOOKUP($BG$11,MAPPING!$H$3:$J$131,3,0),'CFBG New Line Form'!$G$7:$EQ$7,0)),""))</f>
        <v/>
      </c>
      <c r="BH59" s="84" t="str">
        <f>IF(IFERROR(INDEX('CFBG New Line Form'!$G$9:$EQ$105,MATCH(B59,'CFBG New Line Form'!$B$9:$B$105,0),MATCH(VLOOKUP($BH$11,MAPPING!$H$3:$J$131,3,0),'CFBG New Line Form'!$G$7:$EQ$7,0)),"")=0,"",IFERROR(INDEX('CFBG New Line Form'!$G$9:$EQ$105,MATCH(B59,'CFBG New Line Form'!$B$9:$B$105,0),MATCH(VLOOKUP($BH$11,MAPPING!$H$3:$J$131,3,0),'CFBG New Line Form'!$G$7:$EQ$7,0)),""))</f>
        <v/>
      </c>
      <c r="BI59" s="84" t="str">
        <f>IF(IFERROR(INDEX('CFBG New Line Form'!$G$9:$EQ$105,MATCH(B59,'CFBG New Line Form'!$B$9:$B$105,0),MATCH(VLOOKUP($BI$11,MAPPING!$H$3:$J$131,3,0),'CFBG New Line Form'!$G$7:$EQ$7,0)),"")=0,"",IFERROR(INDEX('CFBG New Line Form'!$G$9:$EQ$105,MATCH(B59,'CFBG New Line Form'!$B$9:$B$105,0),MATCH(VLOOKUP($BI$11,MAPPING!$H$3:$J$131,3,0),'CFBG New Line Form'!$G$7:$EQ$7,0)),""))</f>
        <v/>
      </c>
      <c r="BJ59" s="84" t="str">
        <f>IF(IFERROR(INDEX('CFBG New Line Form'!$G$9:$EQ$105,MATCH(B59,'CFBG New Line Form'!$B$9:$B$105,0),MATCH(VLOOKUP($BJ$11,MAPPING!$H$3:$J$131,3,0),'CFBG New Line Form'!$G$7:$EQ$7,0)),"")=0,"",IFERROR(INDEX('CFBG New Line Form'!$G$9:$EQ$105,MATCH(B59,'CFBG New Line Form'!$B$9:$B$105,0),MATCH(VLOOKUP($BJ$11,MAPPING!$H$3:$J$131,3,0),'CFBG New Line Form'!$G$7:$EQ$7,0)),""))</f>
        <v/>
      </c>
      <c r="BK59" s="84" t="str">
        <f>IF(IFERROR(INDEX('CFBG New Line Form'!$G$9:$EQ$105,MATCH(B59,'CFBG New Line Form'!$B$9:$B$105,0),MATCH(VLOOKUP($BK$11,MAPPING!$H$3:$J$131,3,0),'CFBG New Line Form'!$G$7:$EQ$7,0)),"")=0,"",IFERROR(INDEX('CFBG New Line Form'!$G$9:$EQ$105,MATCH(B59,'CFBG New Line Form'!$B$9:$B$105,0),MATCH(VLOOKUP($BK$11,MAPPING!$H$3:$J$131,3,0),'CFBG New Line Form'!$G$7:$EQ$7,0)),""))</f>
        <v/>
      </c>
      <c r="BL59" s="84" t="str">
        <f>IF(IFERROR(INDEX('CFBG New Line Form'!$G$9:$EQ$105,MATCH(B59,'CFBG New Line Form'!$B$9:$B$105,0),MATCH(VLOOKUP($BL$11,MAPPING!$H$3:$J$131,3,0),'CFBG New Line Form'!$G$7:$EQ$7,0)),"")=0,"",IFERROR(INDEX('CFBG New Line Form'!$G$9:$EQ$105,MATCH(B59,'CFBG New Line Form'!$B$9:$B$105,0),MATCH(VLOOKUP($BL$11,MAPPING!$H$3:$J$131,3,0),'CFBG New Line Form'!$G$7:$EQ$7,0)),""))</f>
        <v/>
      </c>
      <c r="BM59" s="84" t="str">
        <f>IF(IFERROR(INDEX('CFBG New Line Form'!$G$9:$EQ$105,MATCH(B59,'CFBG New Line Form'!$B$9:$B$105,0),MATCH(VLOOKUP($BM$11,MAPPING!$H$3:$J$131,3,0),'CFBG New Line Form'!$G$7:$EQ$7,0)),"")=0,"",IFERROR(INDEX('CFBG New Line Form'!$G$9:$EQ$105,MATCH(B59,'CFBG New Line Form'!$B$9:$B$105,0),MATCH(VLOOKUP($BM$11,MAPPING!$H$3:$J$131,3,0),'CFBG New Line Form'!$G$7:$EQ$7,0)),""))</f>
        <v/>
      </c>
      <c r="BN59" s="84" t="str">
        <f>IF(IFERROR(INDEX('CFBG New Line Form'!$G$9:$EQ$105,MATCH(B59,'CFBG New Line Form'!$B$9:$B$105,0),MATCH(VLOOKUP($BN$11,MAPPING!$H$3:$J$131,3,0),'CFBG New Line Form'!$G$7:$EQ$7,0)),"")=0,"",IFERROR(INDEX('CFBG New Line Form'!$G$9:$EQ$105,MATCH(B59,'CFBG New Line Form'!$B$9:$B$105,0),MATCH(VLOOKUP($BN$11,MAPPING!$H$3:$J$131,3,0),'CFBG New Line Form'!$G$7:$EQ$7,0)),""))</f>
        <v/>
      </c>
      <c r="BO59" s="84" t="str">
        <f>IF(IFERROR(INDEX('CFBG New Line Form'!$G$9:$EQ$105,MATCH(B59,'CFBG New Line Form'!$B$9:$B$105,0),MATCH(VLOOKUP($BO$11,MAPPING!$H$3:$J$131,3,0),'CFBG New Line Form'!$G$7:$EQ$7,0)),"")=0,"",IFERROR(INDEX('CFBG New Line Form'!$G$9:$EQ$105,MATCH(B59,'CFBG New Line Form'!$B$9:$B$105,0),MATCH(VLOOKUP($BO$11,MAPPING!$H$3:$J$131,3,0),'CFBG New Line Form'!$G$7:$EQ$7,0)),""))</f>
        <v/>
      </c>
      <c r="BP59" s="84" t="str">
        <f>IF(IFERROR(INDEX('CFBG New Line Form'!$G$9:$EQ$105,MATCH(B59,'CFBG New Line Form'!$B$9:$B$105,0),MATCH(VLOOKUP($BP$11,MAPPING!$H$3:$J$131,3,0),'CFBG New Line Form'!$G$7:$EQ$7,0)),"")=0,"",IFERROR(INDEX('CFBG New Line Form'!$G$9:$EQ$105,MATCH(B59,'CFBG New Line Form'!$B$9:$B$105,0),MATCH(VLOOKUP($BP$11,MAPPING!$H$3:$J$131,3,0),'CFBG New Line Form'!$G$7:$EQ$7,0)),""))</f>
        <v/>
      </c>
      <c r="BQ59" s="84" t="str">
        <f>IF(IFERROR(INDEX('CFBG New Line Form'!$G$9:$EQ$105,MATCH(B59,'CFBG New Line Form'!$B$9:$B$105,0),MATCH(VLOOKUP($BQ$11,MAPPING!$H$3:$J$131,3,0),'CFBG New Line Form'!$G$7:$EQ$7,0)),"")=0,"",IFERROR(INDEX('CFBG New Line Form'!$G$9:$EQ$105,MATCH(B59,'CFBG New Line Form'!$B$9:$B$105,0),MATCH(VLOOKUP($BQ$11,MAPPING!$H$3:$J$131,3,0),'CFBG New Line Form'!$G$7:$EQ$7,0)),""))</f>
        <v/>
      </c>
      <c r="BR59" s="84" t="str">
        <f>IF(IFERROR(INDEX('CFBG New Line Form'!$G$9:$EQ$105,MATCH(B59,'CFBG New Line Form'!$B$9:$B$105,0),MATCH(VLOOKUP($BR$11,MAPPING!$H$3:$J$131,3,0),'CFBG New Line Form'!$G$7:$EQ$7,0)),"")=0,"",IFERROR(INDEX('CFBG New Line Form'!$G$9:$EQ$105,MATCH(B59,'CFBG New Line Form'!$B$9:$B$105,0),MATCH(VLOOKUP($BR$11,MAPPING!$H$3:$J$131,3,0),'CFBG New Line Form'!$G$7:$EQ$7,0)),""))</f>
        <v/>
      </c>
      <c r="BS59" s="84" t="str">
        <f>IF(IFERROR(INDEX('CFBG New Line Form'!$G$9:$EQ$105,MATCH(B59,'CFBG New Line Form'!$B$9:$B$105,0),MATCH(VLOOKUP($BS$11,MAPPING!$H$3:$J$131,3,0),'CFBG New Line Form'!$G$7:$EQ$7,0)),"")=0,"",IFERROR(INDEX('CFBG New Line Form'!$G$9:$EQ$105,MATCH(B59,'CFBG New Line Form'!$B$9:$B$105,0),MATCH(VLOOKUP($BS$11,MAPPING!$H$3:$J$131,3,0),'CFBG New Line Form'!$G$7:$EQ$7,0)),""))</f>
        <v/>
      </c>
      <c r="BT59" s="84" t="str">
        <f>IF(IFERROR(INDEX('CFBG New Line Form'!$G$9:$EQ$105,MATCH(B59,'CFBG New Line Form'!$B$9:$B$105,0),MATCH(VLOOKUP($BT$11,MAPPING!$H$3:$J$131,3,0),'CFBG New Line Form'!$G$7:$EQ$7,0)),"")=0,"",IFERROR(INDEX('CFBG New Line Form'!$G$9:$EQ$105,MATCH(B59,'CFBG New Line Form'!$B$9:$B$105,0),MATCH(VLOOKUP($BT$11,MAPPING!$H$3:$J$131,3,0),'CFBG New Line Form'!$G$7:$EQ$7,0)),""))</f>
        <v/>
      </c>
      <c r="BU59" s="84" t="str">
        <f>IF(IFERROR(INDEX('CFBG New Line Form'!$G$9:$EQ$105,MATCH(B59,'CFBG New Line Form'!$B$9:$B$105,0),MATCH(VLOOKUP($BU$11,MAPPING!$H$3:$J$131,3,0),'CFBG New Line Form'!$G$7:$EQ$7,0)),"")=0,"",IFERROR(INDEX('CFBG New Line Form'!$G$9:$EQ$105,MATCH(B59,'CFBG New Line Form'!$B$9:$B$105,0),MATCH(VLOOKUP($BU$11,MAPPING!$H$3:$J$131,3,0),'CFBG New Line Form'!$G$7:$EQ$7,0)),""))</f>
        <v/>
      </c>
      <c r="BV59" s="84" t="str">
        <f>IF(IFERROR(INDEX('CFBG New Line Form'!$G$9:$EQ$105,MATCH(B59,'CFBG New Line Form'!$B$9:$B$105,0),MATCH(VLOOKUP($BV$11,MAPPING!$H$3:$J$131,3,0),'CFBG New Line Form'!$G$7:$EQ$7,0)),"")=0,"",IFERROR(INDEX('CFBG New Line Form'!$G$9:$EQ$105,MATCH(B59,'CFBG New Line Form'!$B$9:$B$105,0),MATCH(VLOOKUP($BV$11,MAPPING!$H$3:$J$131,3,0),'CFBG New Line Form'!$G$7:$EQ$7,0)),""))</f>
        <v/>
      </c>
      <c r="BW59" s="84" t="str">
        <f>IF(IFERROR(INDEX('CFBG New Line Form'!$G$9:$EQ$105,MATCH(B59,'CFBG New Line Form'!$B$9:$B$105,0),MATCH(VLOOKUP($BW$11,MAPPING!$H$3:$J$131,3,0),'CFBG New Line Form'!$G$7:$EQ$7,0)),"")=0,"",IFERROR(INDEX('CFBG New Line Form'!$G$9:$EQ$105,MATCH(B59,'CFBG New Line Form'!$B$9:$B$105,0),MATCH(VLOOKUP($BW$11,MAPPING!$H$3:$J$131,3,0),'CFBG New Line Form'!$G$7:$EQ$7,0)),""))</f>
        <v/>
      </c>
      <c r="BX59" s="84" t="str">
        <f>IF(IFERROR(INDEX('CFBG New Line Form'!$G$9:$EQ$105,MATCH(B59,'CFBG New Line Form'!$B$9:$B$105,0),MATCH(VLOOKUP($BX$11,MAPPING!$H$3:$J$131,3,0),'CFBG New Line Form'!$G$7:$EQ$7,0)),"")=0,"",IFERROR(INDEX('CFBG New Line Form'!$G$9:$EQ$105,MATCH(B59,'CFBG New Line Form'!$B$9:$B$105,0),MATCH(VLOOKUP($BX$11,MAPPING!$H$3:$J$131,3,0),'CFBG New Line Form'!$G$7:$EQ$7,0)),""))</f>
        <v/>
      </c>
      <c r="BY59" s="84" t="str">
        <f>IF(IFERROR(INDEX('CFBG New Line Form'!$G$9:$EQ$105,MATCH(B59,'CFBG New Line Form'!$B$9:$B$105,0),MATCH(VLOOKUP($BY$11,MAPPING!$H$3:$J$131,3,0),'CFBG New Line Form'!$G$7:$EQ$7,0)),"")=0,"",IFERROR(INDEX('CFBG New Line Form'!$G$9:$EQ$105,MATCH(B59,'CFBG New Line Form'!$B$9:$B$105,0),MATCH(VLOOKUP($BY$11,MAPPING!$H$3:$J$131,3,0),'CFBG New Line Form'!$G$7:$EQ$7,0)),""))</f>
        <v/>
      </c>
      <c r="BZ59" s="84" t="str">
        <f>IF(IFERROR(INDEX('CFBG New Line Form'!$G$9:$EQ$105,MATCH(B59,'CFBG New Line Form'!$B$9:$B$105,0),MATCH(VLOOKUP($BZ$11,MAPPING!$H$3:$J$131,3,0),'CFBG New Line Form'!$G$7:$EQ$7,0)),"")=0,"",IFERROR(INDEX('CFBG New Line Form'!$G$9:$EQ$105,MATCH(B59,'CFBG New Line Form'!$B$9:$B$105,0),MATCH(VLOOKUP($BZ$11,MAPPING!$H$3:$J$131,3,0),'CFBG New Line Form'!$G$7:$EQ$7,0)),""))</f>
        <v/>
      </c>
      <c r="CA59" s="84" t="str">
        <f>IF(IFERROR(INDEX('CFBG New Line Form'!$G$9:$EQ$105,MATCH(B59,'CFBG New Line Form'!$B$9:$B$105,0),MATCH(VLOOKUP($CA$11,MAPPING!$H$3:$J$131,3,0),'CFBG New Line Form'!$G$7:$EQ$7,0)),"")=0,"",IFERROR(INDEX('CFBG New Line Form'!$G$9:$EQ$105,MATCH(B59,'CFBG New Line Form'!$B$9:$B$105,0),MATCH(VLOOKUP($CA$11,MAPPING!$H$3:$J$131,3,0),'CFBG New Line Form'!$G$7:$EQ$7,0)),""))</f>
        <v/>
      </c>
      <c r="CB59" s="84" t="str">
        <f>IF(IFERROR(INDEX('CFBG New Line Form'!$G$9:$EQ$105,MATCH(B59,'CFBG New Line Form'!$B$9:$B$105,0),MATCH(VLOOKUP($CB$11,MAPPING!$H$3:$J$131,3,0),'CFBG New Line Form'!$G$7:$EQ$7,0)),"")=0,"",IFERROR(INDEX('CFBG New Line Form'!$G$9:$EQ$105,MATCH(B59,'CFBG New Line Form'!$B$9:$B$105,0),MATCH(VLOOKUP($CB$11,MAPPING!$H$3:$J$131,3,0),'CFBG New Line Form'!$G$7:$EQ$7,0)),""))</f>
        <v/>
      </c>
      <c r="CC59" s="84" t="str">
        <f>IF(IFERROR(INDEX('CFBG New Line Form'!$G$9:$EQ$105,MATCH(B59,'CFBG New Line Form'!$B$9:$B$105,0),MATCH(VLOOKUP($CC$11,MAPPING!$H$3:$J$131,3,0),'CFBG New Line Form'!$G$7:$EQ$7,0)),"")=0,"",IFERROR(INDEX('CFBG New Line Form'!$G$9:$EQ$105,MATCH(B59,'CFBG New Line Form'!$B$9:$B$105,0),MATCH(VLOOKUP($CC$11,MAPPING!$H$3:$J$131,3,0),'CFBG New Line Form'!$G$7:$EQ$7,0)),""))</f>
        <v/>
      </c>
      <c r="CD59" s="84" t="str">
        <f>IF(IFERROR(INDEX('CFBG New Line Form'!$G$9:$EQ$105,MATCH(B59,'CFBG New Line Form'!$B$9:$B$105,0),MATCH(VLOOKUP($CD$11,MAPPING!$H$3:$J$131,3,0),'CFBG New Line Form'!$G$7:$EQ$7,0)),"")=0,"",IFERROR(INDEX('CFBG New Line Form'!$G$9:$EQ$105,MATCH(B59,'CFBG New Line Form'!$B$9:$B$105,0),MATCH(VLOOKUP($CD$11,MAPPING!$H$3:$J$131,3,0),'CFBG New Line Form'!$G$7:$EQ$7,0)),""))</f>
        <v/>
      </c>
      <c r="CE59" s="84" t="str">
        <f>IF(IFERROR(INDEX('CFBG New Line Form'!$G$9:$EQ$105,MATCH(B59,'CFBG New Line Form'!$B$9:$B$105,0),MATCH(VLOOKUP($CE$11,MAPPING!$H$3:$J$131,3,0),'CFBG New Line Form'!$G$7:$EQ$7,0)),"")=0,"",IFERROR(INDEX('CFBG New Line Form'!$G$9:$EQ$105,MATCH(B59,'CFBG New Line Form'!$B$9:$B$105,0),MATCH(VLOOKUP($CE$11,MAPPING!$H$3:$J$131,3,0),'CFBG New Line Form'!$G$7:$EQ$7,0)),""))</f>
        <v/>
      </c>
      <c r="CF59" s="84" t="str">
        <f>IF(IFERROR(INDEX('CFBG New Line Form'!$G$9:$EQ$105,MATCH(B59,'CFBG New Line Form'!$B$9:$B$105,0),MATCH(VLOOKUP($CF$11,MAPPING!$H$3:$J$131,3,0),'CFBG New Line Form'!$G$7:$EQ$7,0)),"")=0,"",IFERROR(INDEX('CFBG New Line Form'!$G$9:$EQ$105,MATCH(B59,'CFBG New Line Form'!$B$9:$B$105,0),MATCH(VLOOKUP($CF$11,MAPPING!$H$3:$J$131,3,0),'CFBG New Line Form'!$G$7:$EQ$7,0)),""))</f>
        <v/>
      </c>
      <c r="CG59" s="84" t="str">
        <f>IF(IFERROR(INDEX('CFBG New Line Form'!$G$9:$EQ$105,MATCH(B59,'CFBG New Line Form'!$B$9:$B$105,0),MATCH(VLOOKUP($CG$11,MAPPING!$H$3:$J$131,3,0),'CFBG New Line Form'!$G$7:$EQ$7,0)),"")=0,"",IFERROR(INDEX('CFBG New Line Form'!$G$9:$EQ$105,MATCH(B59,'CFBG New Line Form'!$B$9:$B$105,0),MATCH(VLOOKUP($CG$11,MAPPING!$H$3:$J$131,3,0),'CFBG New Line Form'!$G$7:$EQ$7,0)),""))</f>
        <v/>
      </c>
      <c r="CH59" s="84" t="str">
        <f>IF(IFERROR(INDEX('CFBG New Line Form'!$G$9:$EQ$105,MATCH(B59,'CFBG New Line Form'!$B$9:$B$105,0),MATCH(VLOOKUP($CH$11,MAPPING!$H$3:$J$131,3,0),'CFBG New Line Form'!$G$7:$EQ$7,0)),"")=0,"",IFERROR(INDEX('CFBG New Line Form'!$G$9:$EQ$105,MATCH(B59,'CFBG New Line Form'!$B$9:$B$105,0),MATCH(VLOOKUP($CH$11,MAPPING!$H$3:$J$131,3,0),'CFBG New Line Form'!$G$7:$EQ$7,0)),""))</f>
        <v/>
      </c>
      <c r="CI59" s="84" t="str">
        <f>IF(IFERROR(INDEX('CFBG New Line Form'!$G$9:$EQ$105,MATCH(B59,'CFBG New Line Form'!$B$9:$B$105,0),MATCH(VLOOKUP($CI$11,MAPPING!$H$3:$J$131,3,0),'CFBG New Line Form'!$G$7:$EQ$7,0)),"")=0,"",IFERROR(INDEX('CFBG New Line Form'!$G$9:$EQ$105,MATCH(B59,'CFBG New Line Form'!$B$9:$B$105,0),MATCH(VLOOKUP($CI$11,MAPPING!$H$3:$J$131,3,0),'CFBG New Line Form'!$G$7:$EQ$7,0)),""))</f>
        <v/>
      </c>
      <c r="CJ59" s="84" t="str">
        <f>IF(IFERROR(INDEX('CFBG New Line Form'!$G$9:$EQ$105,MATCH(B59,'CFBG New Line Form'!$B$9:$B$105,0),MATCH(VLOOKUP($CJ$11,MAPPING!$H$3:$J$131,3,0),'CFBG New Line Form'!$G$7:$EQ$7,0)),"")=0,"",IFERROR(INDEX('CFBG New Line Form'!$G$9:$EQ$105,MATCH(B59,'CFBG New Line Form'!$B$9:$B$105,0),MATCH(VLOOKUP($CJ$11,MAPPING!$H$3:$J$131,3,0),'CFBG New Line Form'!$G$7:$EQ$7,0)),""))</f>
        <v/>
      </c>
      <c r="CK59" s="84" t="str">
        <f>IF(IFERROR(INDEX('CFBG New Line Form'!$G$9:$EQ$105,MATCH(B59,'CFBG New Line Form'!$B$9:$B$105,0),MATCH(VLOOKUP($CK$11,MAPPING!$H$3:$J$131,3,0),'CFBG New Line Form'!$G$7:$EQ$7,0)),"")=0,"",IFERROR(INDEX('CFBG New Line Form'!$G$9:$EQ$105,MATCH(B59,'CFBG New Line Form'!$B$9:$B$105,0),MATCH(VLOOKUP($CK$11,MAPPING!$H$3:$J$131,3,0),'CFBG New Line Form'!$G$7:$EQ$7,0)),""))</f>
        <v/>
      </c>
      <c r="CL59" s="84" t="str">
        <f>IF(IFERROR(INDEX('CFBG New Line Form'!$G$9:$EQ$105,MATCH(B59,'CFBG New Line Form'!$B$9:$B$105,0),MATCH(VLOOKUP($CL$11,MAPPING!$H$3:$J$131,3,0),'CFBG New Line Form'!$G$7:$EQ$7,0)),"")=0,"",IFERROR(INDEX('CFBG New Line Form'!$G$9:$EQ$105,MATCH(B59,'CFBG New Line Form'!$B$9:$B$105,0),MATCH(VLOOKUP($CL$11,MAPPING!$H$3:$J$131,3,0),'CFBG New Line Form'!$G$7:$EQ$7,0)),""))</f>
        <v/>
      </c>
      <c r="CM59" s="84" t="str">
        <f>IF(IFERROR(INDEX('CFBG New Line Form'!$G$9:$EQ$105,MATCH(B59,'CFBG New Line Form'!$B$9:$B$105,0),MATCH(VLOOKUP($CM$11,MAPPING!$H$3:$J$131,3,0),'CFBG New Line Form'!$G$7:$EQ$7,0)),"")=0,"",IFERROR(INDEX('CFBG New Line Form'!$G$9:$EQ$105,MATCH(B59,'CFBG New Line Form'!$B$9:$B$105,0),MATCH(VLOOKUP($CM$11,MAPPING!$H$3:$J$131,3,0),'CFBG New Line Form'!$G$7:$EQ$7,0)),""))</f>
        <v/>
      </c>
      <c r="CN59" s="84" t="str">
        <f>IF(IFERROR(INDEX('CFBG New Line Form'!$G$9:$EQ$105,MATCH(B59,'CFBG New Line Form'!$B$9:$B$105,0),MATCH(VLOOKUP($CN$11,MAPPING!$H$3:$J$131,3,0),'CFBG New Line Form'!$G$7:$EQ$7,0)),"")=0,"",IFERROR(INDEX('CFBG New Line Form'!$G$9:$EQ$105,MATCH(B59,'CFBG New Line Form'!$B$9:$B$105,0),MATCH(VLOOKUP($CN$11,MAPPING!$H$3:$J$131,3,0),'CFBG New Line Form'!$G$7:$EQ$7,0)),""))</f>
        <v/>
      </c>
      <c r="CO59" s="84" t="str">
        <f>IF(IFERROR(INDEX('CFBG New Line Form'!$G$9:$EQ$105,MATCH(B59,'CFBG New Line Form'!$B$9:$B$105,0),MATCH(VLOOKUP($CO$11,MAPPING!$H$3:$J$131,3,0),'CFBG New Line Form'!$G$7:$EQ$7,0)),"")=0,"",IFERROR(INDEX('CFBG New Line Form'!$G$9:$EQ$105,MATCH(B59,'CFBG New Line Form'!$B$9:$B$105,0),MATCH(VLOOKUP($CO$11,MAPPING!$H$3:$J$131,3,0),'CFBG New Line Form'!$G$7:$EQ$7,0)),""))</f>
        <v/>
      </c>
      <c r="CP59" s="84" t="str">
        <f>IF(IFERROR(INDEX('CFBG New Line Form'!$G$9:$EQ$105,MATCH(B59,'CFBG New Line Form'!$B$9:$B$105,0),MATCH(VLOOKUP($CP$11,MAPPING!$H$3:$J$131,3,0),'CFBG New Line Form'!$G$7:$EQ$7,0)),"")=0,"",IFERROR(INDEX('CFBG New Line Form'!$G$9:$EQ$105,MATCH(B59,'CFBG New Line Form'!$B$9:$B$105,0),MATCH(VLOOKUP($CP$11,MAPPING!$H$3:$J$131,3,0),'CFBG New Line Form'!$G$7:$EQ$7,0)),""))</f>
        <v/>
      </c>
      <c r="CQ59" s="84" t="str">
        <f>IF(IFERROR(INDEX('CFBG New Line Form'!$G$9:$EQ$105,MATCH(B59,'CFBG New Line Form'!$B$9:$B$105,0),MATCH(VLOOKUP($CQ$11,MAPPING!$H$3:$J$131,3,0),'CFBG New Line Form'!$G$7:$EQ$7,0)),"")=0,"",IFERROR(INDEX('CFBG New Line Form'!$G$9:$EQ$105,MATCH(B59,'CFBG New Line Form'!$B$9:$B$105,0),MATCH(VLOOKUP($CQ$11,MAPPING!$H$3:$J$131,3,0),'CFBG New Line Form'!$G$7:$EQ$7,0)),""))</f>
        <v/>
      </c>
      <c r="CR59" s="84"/>
      <c r="CS59" s="84"/>
      <c r="CT59" s="84"/>
    </row>
    <row r="60" spans="1:98" s="55" customFormat="1">
      <c r="A60" s="84" t="str">
        <f>IF(
IFERROR(INDEX('CFBG New Line Form'!$G$9:$EQ$105,MATCH(B60,'CFBG New Line Form'!$B$9:$B$105,0),MATCH(VLOOKUP($A$11,MAPPING!$H$3:$J$131,3,0),'CFBG New Line Form'!$G$7:$EQ$7,0)),"")=0,"", IFERROR(INDEX('CFBG New Line Form'!$G$9:$EQ$105,MATCH(B60,'CFBG New Line Form'!$B$9:$B$105,0),MATCH(VLOOKUP($A$11,MAPPING!$H$3:$J$131,3,0),'CFBG New Line Form'!$G$7:$EQ$7,0)),""))</f>
        <v/>
      </c>
      <c r="B60" s="84"/>
      <c r="C60" s="84" t="str">
        <f>IF(
IFERROR(INDEX('CFBG New Line Form'!$G$9:$EQ$105,MATCH(B60,'CFBG New Line Form'!$B$9:$B$105,0),MATCH(VLOOKUP($C$11,MAPPING!$H$3:$J$131,3,0),'CFBG New Line Form'!$G$7:$EQ$7,0)),"")=0,"", IFERROR(INDEX('CFBG New Line Form'!$G$9:$EQ$105,MATCH(B60,'CFBG New Line Form'!$B$9:$B$105,0),MATCH(VLOOKUP($C$11,MAPPING!$H$3:$J$131,3,0),'CFBG New Line Form'!$G$7:$EQ$7,0)),""))</f>
        <v/>
      </c>
      <c r="D60" s="84" t="str">
        <f>IF(
IFERROR(INDEX('CFBG New Line Form'!$G$9:$EQ$105,MATCH(B60,'CFBG New Line Form'!$B$9:$B$105,0),MATCH(VLOOKUP($D$11,MAPPING!$H$3:$J$131,3,0),'CFBG New Line Form'!$G$7:$EQ$7,0)),"")=0,"", IFERROR(INDEX('CFBG New Line Form'!$G$9:$EQ$105,MATCH(B60,'CFBG New Line Form'!$B$9:$B$105,0),MATCH(VLOOKUP($D$11,MAPPING!$H$3:$J$131,3,0),'CFBG New Line Form'!$G$7:$EQ$7,0)),""))</f>
        <v/>
      </c>
      <c r="E60" s="84" t="str">
        <f>IF(IFERROR(INDEX('CFBG New Line Form'!$G$9:$EQ$105,MATCH(B60,'CFBG New Line Form'!$B$9:$B$105,0),MATCH(VLOOKUP($E$11,MAPPING!$H$3:$J$131,3,0),'CFBG New Line Form'!$G$7:$EQ$7,0)),"")=0,"",IFERROR(INDEX('CFBG New Line Form'!$G$9:$EQ$105,MATCH(B60,'CFBG New Line Form'!$B$9:$B$105,0),MATCH(VLOOKUP($E$11,MAPPING!$H$3:$J$131,3,0),'CFBG New Line Form'!$G$7:$EQ$7,0)),""))</f>
        <v/>
      </c>
      <c r="F60" s="84" t="str">
        <f>IF(IFERROR(INDEX('CFBG New Line Form'!$G$9:$EQ$105,MATCH(B60,'CFBG New Line Form'!$B$9:$B$105,0),MATCH(VLOOKUP($F$11,MAPPING!$H$3:$J$131,3,0),'CFBG New Line Form'!$G$7:$EQ$7,0)),"")=0,"",IFERROR(INDEX('CFBG New Line Form'!$G$9:$EQ$105,MATCH(B60,'CFBG New Line Form'!$B$9:$B$105,0),MATCH(VLOOKUP($F$11,MAPPING!$H$3:$J$131,3,0),'CFBG New Line Form'!$G$7:$EQ$7,0)),""))</f>
        <v/>
      </c>
      <c r="G60" s="130" t="str">
        <f>IF(IFERROR(INDEX('CFBG New Line Form'!$G$9:$EQ$105,MATCH(B60,'CFBG New Line Form'!$B$9:$B$105,0),MATCH(VLOOKUP($G$11,MAPPING!$H$3:$J$131,3,0),'CFBG New Line Form'!$G$7:$EQ$7,0)),"")=0,"",IFERROR(INDEX('CFBG New Line Form'!$G$9:$EQ$105,MATCH(B60,'CFBG New Line Form'!$B$9:$B$105,0),MATCH(VLOOKUP($G$11,MAPPING!$H$3:$J$131,3,0),'CFBG New Line Form'!$G$7:$EQ$7,0)),""))</f>
        <v/>
      </c>
      <c r="H60" s="160" t="str">
        <f>IF(IFERROR(INDEX('CFBG New Line Form'!$G$9:$EQ$105,MATCH(B60,'CFBG New Line Form'!$B$9:$B$105,0),MATCH(VLOOKUP($H$11,MAPPING!$H$3:$J$131,3,0),'CFBG New Line Form'!$G$7:$EQ$7,0)),"")=0,"",IFERROR(INDEX('CFBG New Line Form'!$G$9:$EQ$105,MATCH(B60,'CFBG New Line Form'!$B$9:$B$105,0),MATCH(VLOOKUP($H$11,MAPPING!$H$3:$J$131,3,0),'CFBG New Line Form'!$G$7:$EQ$7,0)),""))</f>
        <v/>
      </c>
      <c r="I60" s="161" t="str">
        <f>IF(IFERROR(INDEX('CFBG New Line Form'!$G$9:$EQ$105,MATCH(B60,'CFBG New Line Form'!$B$9:$B$105,0),MATCH(VLOOKUP($I$11,MAPPING!$H$3:$J$131,3,0),'CFBG New Line Form'!$G$7:$EQ$7,0)),"")=0,"",IFERROR(INDEX('CFBG New Line Form'!$G$9:$EQ$105,MATCH(B60,'CFBG New Line Form'!$B$9:$B$105,0),MATCH(VLOOKUP($I$11,MAPPING!$H$3:$J$131,3,0),'CFBG New Line Form'!$G$7:$EQ$7,0)),""))</f>
        <v/>
      </c>
      <c r="J60" s="84" t="str">
        <f>IF(IFERROR(INDEX('CFBG New Line Form'!$G$9:$EQ$105,MATCH(B60,'CFBG New Line Form'!$B$9:$B$105,0),MATCH(VLOOKUP($J$11,MAPPING!$H$3:$J$131,3,0),'CFBG New Line Form'!$G$7:$EQ$7,0)),"")=0,"",IFERROR(INDEX('CFBG New Line Form'!$G$9:$EQ$105,MATCH(B60,'CFBG New Line Form'!$B$9:$B$105,0),MATCH(VLOOKUP($J$11,MAPPING!$H$3:$J$131,3,0),'CFBG New Line Form'!$G$7:$EQ$7,0)),""))</f>
        <v/>
      </c>
      <c r="K60" s="84" t="e">
        <v>#N/A</v>
      </c>
      <c r="L60" s="84" t="e">
        <v>#N/A</v>
      </c>
      <c r="M60" s="84" t="e">
        <v>#N/A</v>
      </c>
      <c r="N60" s="84" t="e">
        <v>#N/A</v>
      </c>
      <c r="O60" s="84" t="e">
        <v>#N/A</v>
      </c>
      <c r="P60" s="84" t="e">
        <v>#N/A</v>
      </c>
      <c r="Q60" s="84" t="e">
        <v>#N/A</v>
      </c>
      <c r="R60" s="162" t="str">
        <f>IF(IFERROR(INDEX('CFBG New Line Form'!$G$9:$EQ$105,MATCH(B60,'CFBG New Line Form'!$B$9:$B$105,0),MATCH(VLOOKUP($R$11,MAPPING!$H$3:$J$131,3,0),'CFBG New Line Form'!$G$7:$EQ$7,0)),"")=0,"",IFERROR(INDEX('CFBG New Line Form'!$G$9:$EQ$105,MATCH(B60,'CFBG New Line Form'!$B$9:$B$105,0),MATCH(VLOOKUP($R$11,MAPPING!$H$3:$J$131,3,0),'CFBG New Line Form'!$G$7:$EQ$7,0)),""))</f>
        <v/>
      </c>
      <c r="S60" s="84" t="str">
        <f>IF(IFERROR(INDEX('CFBG New Line Form'!$G$9:$EQ$105,MATCH(B60,'CFBG New Line Form'!$B$9:$B$105,0),MATCH(VLOOKUP($S$11,MAPPING!$H$3:$J$131,3,0),'CFBG New Line Form'!$G$7:$EQ$7,0)),"")=0,"",IFERROR(INDEX('CFBG New Line Form'!$G$9:$EQ$105,MATCH(B60,'CFBG New Line Form'!$B$9:$B$105,0),MATCH(VLOOKUP($S$11,MAPPING!$H$3:$J$131,3,0),'CFBG New Line Form'!$G$7:$EQ$7,0)),""))</f>
        <v/>
      </c>
      <c r="T60" s="84" t="e">
        <v>#N/A</v>
      </c>
      <c r="U60" s="84" t="e">
        <v>#N/A</v>
      </c>
      <c r="V60" s="84" t="e">
        <v>#N/A</v>
      </c>
      <c r="W60" s="84" t="e">
        <v>#N/A</v>
      </c>
      <c r="X60" s="84" t="e">
        <v>#N/A</v>
      </c>
      <c r="Y60" s="84" t="e">
        <v>#N/A</v>
      </c>
      <c r="Z60" s="84" t="e">
        <v>#N/A</v>
      </c>
      <c r="AA60" s="84" t="e">
        <v>#N/A</v>
      </c>
      <c r="AB60" s="84" t="e">
        <v>#N/A</v>
      </c>
      <c r="AC60" s="84" t="e">
        <v>#N/A</v>
      </c>
      <c r="AD60" s="84" t="e">
        <v>#N/A</v>
      </c>
      <c r="AE60" s="160" t="str">
        <f>IF(IFERROR(INDEX('CFBG New Line Form'!$G$9:$EQ$105,MATCH(B60,'CFBG New Line Form'!$B$9:$B$105,0),MATCH(VLOOKUP($AE$11,MAPPING!$H$3:$J$131,3,0),'CFBG New Line Form'!$G$7:$EQ$7,0)),"")=0,"",IFERROR(INDEX('CFBG New Line Form'!$G$9:$EQ$105,MATCH(B60,'CFBG New Line Form'!$B$9:$B$105,0),MATCH(VLOOKUP($AE$11,MAPPING!$H$3:$J$131,3,0),'CFBG New Line Form'!$G$7:$EQ$7,0)),""))</f>
        <v/>
      </c>
      <c r="AF60" s="84" t="e">
        <v>#N/A</v>
      </c>
      <c r="AG60" s="84" t="e">
        <v>#N/A</v>
      </c>
      <c r="AH60" s="84" t="str">
        <f>IF(IFERROR(INDEX('CFBG New Line Form'!$G$9:$EQ$105,MATCH(B60,'CFBG New Line Form'!$B$9:$B$105,0),MATCH(VLOOKUP($AH$11,MAPPING!$H$3:$J$131,3,0),'CFBG New Line Form'!$G$7:$EQ$7,0)),"")=0,"",IFERROR(INDEX('CFBG New Line Form'!$G$9:$EQ$105,MATCH(B60,'CFBG New Line Form'!$B$9:$B$105,0),MATCH(VLOOKUP($AH$11,MAPPING!$H$3:$J$131,3,0),'CFBG New Line Form'!$G$7:$EQ$7,0)),""))</f>
        <v/>
      </c>
      <c r="AI60" s="84" t="str">
        <f>IF(IFERROR(INDEX('CFBG New Line Form'!$G$9:$EQ$105,MATCH(B60,'CFBG New Line Form'!$B$9:$B$105,0),MATCH(VLOOKUP($AI$11,MAPPING!$H$3:$J$131,3,0),'CFBG New Line Form'!$G$7:$EQ$7,0)),"")=0,"",IFERROR(INDEX('CFBG New Line Form'!$G$9:$EQ$105,MATCH(B60,'CFBG New Line Form'!$B$9:$B$105,0),MATCH(VLOOKUP($AI$11,MAPPING!$H$3:$J$131,3,0),'CFBG New Line Form'!$G$7:$EQ$7,0)),""))</f>
        <v/>
      </c>
      <c r="AJ60" s="84" t="str">
        <f>IF(IFERROR(INDEX('CFBG New Line Form'!$G$9:$EQ$105,MATCH(B60,'CFBG New Line Form'!$B$9:$B$105,0),MATCH(VLOOKUP($AJ$11,MAPPING!$H$3:$J$131,3,0),'CFBG New Line Form'!$G$7:$EQ$7,0)),"")=0,"",IFERROR(INDEX('CFBG New Line Form'!$G$9:$EQ$105,MATCH(B60,'CFBG New Line Form'!$B$9:$B$105,0),MATCH(VLOOKUP($AJ$11,MAPPING!$H$3:$J$131,3,0),'CFBG New Line Form'!$G$7:$EQ$7,0)),""))</f>
        <v/>
      </c>
      <c r="AK60" s="84" t="str">
        <f>IF(IFERROR(INDEX('CFBG New Line Form'!$G$9:$EQ$105,MATCH(B60,'CFBG New Line Form'!$B$9:$B$105,0),MATCH(VLOOKUP($AK$11,MAPPING!$H$3:$J$131,3,0),'CFBG New Line Form'!$G$7:$EQ$7,0)),"")=0,"",IFERROR(INDEX('CFBG New Line Form'!$G$9:$EQ$105,MATCH(B60,'CFBG New Line Form'!$B$9:$B$105,0),MATCH(VLOOKUP($AK$11,MAPPING!$H$3:$J$131,3,0),'CFBG New Line Form'!$G$7:$EQ$7,0)),""))</f>
        <v/>
      </c>
      <c r="AL60" s="84" t="str">
        <f>IF(IFERROR(INDEX('CFBG New Line Form'!$G$9:$EQ$105,MATCH(B60,'CFBG New Line Form'!$B$9:$B$105,0),MATCH(VLOOKUP($AL$11,MAPPING!$H$3:$J$131,3,0),'CFBG New Line Form'!$G$7:$EQ$7,0)),"")=0,"",IFERROR(INDEX('CFBG New Line Form'!$G$9:$EQ$105,MATCH(B60,'CFBG New Line Form'!$B$9:$B$105,0),MATCH(VLOOKUP($AL$11,MAPPING!$H$3:$J$131,3,0),'CFBG New Line Form'!$G$7:$EQ$7,0)),""))</f>
        <v/>
      </c>
      <c r="AM60" s="84" t="str">
        <f>IF(IFERROR(INDEX('CFBG New Line Form'!$G$9:$EQ$105,MATCH(B60,'CFBG New Line Form'!$B$9:$B$105,0),MATCH(VLOOKUP($AM$11,MAPPING!$H$3:$J$131,3,0),'CFBG New Line Form'!$G$7:$EQ$7,0)),"")=0,"",IFERROR(INDEX('CFBG New Line Form'!$G$9:$EQ$105,MATCH(B60,'CFBG New Line Form'!$B$9:$B$105,0),MATCH(VLOOKUP($AM$11,MAPPING!$H$3:$J$131,3,0),'CFBG New Line Form'!$G$7:$EQ$7,0)),""))</f>
        <v/>
      </c>
      <c r="AN60" s="84" t="str">
        <f>IF(IFERROR(INDEX('CFBG New Line Form'!$G$9:$EQ$105,MATCH(B60,'CFBG New Line Form'!$B$9:$B$105,0),MATCH(VLOOKUP($AN$11,MAPPING!$H$3:$J$131,3,0),'CFBG New Line Form'!$G$7:$EQ$7,0)),"")=0,"",IFERROR(INDEX('CFBG New Line Form'!$G$9:$EQ$105,MATCH(B60,'CFBG New Line Form'!$B$9:$B$105,0),MATCH(VLOOKUP($AN$11,MAPPING!$H$3:$J$131,3,0),'CFBG New Line Form'!$G$7:$EQ$7,0)),""))</f>
        <v/>
      </c>
      <c r="AO60" s="84" t="str">
        <f>IF(IFERROR(INDEX('CFBG New Line Form'!$G$9:$EQ$105,MATCH(B60,'CFBG New Line Form'!$B$9:$B$105,0),MATCH(VLOOKUP($AO$11,MAPPING!$H$3:$J$131,3,0),'CFBG New Line Form'!$G$7:$EQ$7,0)),"")=0,"",IFERROR(INDEX('CFBG New Line Form'!$G$9:$EQ$105,MATCH(B60,'CFBG New Line Form'!$B$9:$B$105,0),MATCH(VLOOKUP($AO$11,MAPPING!$H$3:$J$131,3,0),'CFBG New Line Form'!$G$7:$EQ$7,0)),""))</f>
        <v/>
      </c>
      <c r="AP60" s="84" t="str">
        <f>IF(IFERROR(INDEX('CFBG New Line Form'!$G$9:$EQ$105,MATCH(B60,'CFBG New Line Form'!$B$9:$B$105,0),MATCH(VLOOKUP($AP$11,MAPPING!$H$3:$J$131,3,0),'CFBG New Line Form'!$G$7:$EQ$7,0)),"")=0,"",IFERROR(INDEX('CFBG New Line Form'!$G$9:$EQ$105,MATCH(B60,'CFBG New Line Form'!$B$9:$B$105,0),MATCH(VLOOKUP($AP$11,MAPPING!$H$3:$J$131,3,0),'CFBG New Line Form'!$G$7:$EQ$7,0)),""))</f>
        <v/>
      </c>
      <c r="AQ60" s="84" t="str">
        <f>IF(IFERROR(INDEX('CFBG New Line Form'!$G$9:$EQ$105,MATCH(B60,'CFBG New Line Form'!$B$9:$B$105,0),MATCH(VLOOKUP($AQ$11,MAPPING!$H$3:$J$131,3,0),'CFBG New Line Form'!$G$7:$EQ$7,0)),"")=0,"",IFERROR(INDEX('CFBG New Line Form'!$G$9:$EQ$105,MATCH(B60,'CFBG New Line Form'!$B$9:$B$105,0),MATCH(VLOOKUP($AQ$11,MAPPING!$H$3:$J$131,3,0),'CFBG New Line Form'!$G$7:$EQ$7,0)),""))</f>
        <v/>
      </c>
      <c r="AR60" s="84" t="str">
        <f>IF(IFERROR(INDEX('CFBG New Line Form'!$G$9:$EQ$105,MATCH(B60,'CFBG New Line Form'!$B$9:$B$105,0),MATCH(VLOOKUP($AR$11,MAPPING!$H$3:$J$131,3,0),'CFBG New Line Form'!$G$7:$EQ$7,0)),"")=0,"",IFERROR(INDEX('CFBG New Line Form'!$G$9:$EQ$105,MATCH(B60,'CFBG New Line Form'!$B$9:$B$105,0),MATCH(VLOOKUP($AR$11,MAPPING!$H$3:$J$131,3,0),'CFBG New Line Form'!$G$7:$EQ$7,0)),""))</f>
        <v/>
      </c>
      <c r="AS60" s="84" t="str">
        <f>IF(IFERROR(INDEX('CFBG New Line Form'!$G$9:$EQ$105,MATCH(B60,'CFBG New Line Form'!$B$9:$B$105,0),MATCH(VLOOKUP($AS$11,MAPPING!$H$3:$J$131,3,0),'CFBG New Line Form'!$G$7:$EQ$7,0)),"")=0,"",IFERROR(INDEX('CFBG New Line Form'!$G$9:$EQ$105,MATCH(B60,'CFBG New Line Form'!$B$9:$B$105,0),MATCH(VLOOKUP($AS$11,MAPPING!$H$3:$J$131,3,0),'CFBG New Line Form'!$G$7:$EQ$7,0)),""))</f>
        <v/>
      </c>
      <c r="AT60" s="84" t="str">
        <f>IF(IFERROR(INDEX('CFBG New Line Form'!$G$9:$EQ$105,MATCH(B60,'CFBG New Line Form'!$B$9:$B$105,0),MATCH(VLOOKUP($AT$11,MAPPING!$H$3:$J$131,3,0),'CFBG New Line Form'!$G$7:$EQ$7,0)),"")=0,"",IFERROR(INDEX('CFBG New Line Form'!$G$9:$EQ$105,MATCH(B60,'CFBG New Line Form'!$B$9:$B$105,0),MATCH(VLOOKUP($AT$11,MAPPING!$H$3:$J$131,3,0),'CFBG New Line Form'!$G$7:$EQ$7,0)),""))</f>
        <v/>
      </c>
      <c r="AU60" s="84" t="str">
        <f>IF(IFERROR(INDEX('CFBG New Line Form'!$G$9:$EQ$105,MATCH(B60,'CFBG New Line Form'!$B$9:$B$105,0),MATCH(VLOOKUP($AU$11,MAPPING!$H$3:$J$131,3,0),'CFBG New Line Form'!$G$7:$EQ$7,0)),"")=0,"",IFERROR(INDEX('CFBG New Line Form'!$G$9:$EQ$105,MATCH(B60,'CFBG New Line Form'!$B$9:$B$105,0),MATCH(VLOOKUP($AU$11,MAPPING!$H$3:$J$131,3,0),'CFBG New Line Form'!$G$7:$EQ$7,0)),""))</f>
        <v/>
      </c>
      <c r="AV60" s="84" t="str">
        <f>IF(IFERROR(INDEX('CFBG New Line Form'!$G$9:$EQ$105,MATCH(B60,'CFBG New Line Form'!$B$9:$B$105,0),MATCH(VLOOKUP($AV$11,MAPPING!$H$3:$J$131,3,0),'CFBG New Line Form'!$G$7:$EQ$7,0)),"")=0,"",IFERROR(INDEX('CFBG New Line Form'!$G$9:$EQ$105,MATCH(B60,'CFBG New Line Form'!$B$9:$B$105,0),MATCH(VLOOKUP($AV$11,MAPPING!$H$3:$J$131,3,0),'CFBG New Line Form'!$G$7:$EQ$7,0)),""))</f>
        <v/>
      </c>
      <c r="AW60" s="84" t="str">
        <f>IF(IFERROR(INDEX('CFBG New Line Form'!$G$9:$EQ$105,MATCH(B60,'CFBG New Line Form'!$B$9:$B$105,0),MATCH(VLOOKUP($AW$11,MAPPING!$H$3:$J$131,3,0),'CFBG New Line Form'!$G$7:$EQ$7,0)),"")=0,"",IFERROR(INDEX('CFBG New Line Form'!$G$9:$EQ$105,MATCH(B60,'CFBG New Line Form'!$B$9:$B$105,0),MATCH(VLOOKUP($AW$11,MAPPING!$H$3:$J$131,3,0),'CFBG New Line Form'!$G$7:$EQ$7,0)),""))</f>
        <v/>
      </c>
      <c r="AX60" s="84" t="str">
        <f>IF(IFERROR(INDEX('CFBG New Line Form'!$G$9:$EQ$105,MATCH(B60,'CFBG New Line Form'!$B$9:$B$105,0),MATCH(VLOOKUP($AX$11,MAPPING!$H$3:$J$131,3,0),'CFBG New Line Form'!$G$7:$EQ$7,0)),"")=0,"",IFERROR(INDEX('CFBG New Line Form'!$G$9:$EQ$105,MATCH(B60,'CFBG New Line Form'!$B$9:$B$105,0),MATCH(VLOOKUP($AX$11,MAPPING!$H$3:$J$131,3,0),'CFBG New Line Form'!$G$7:$EQ$7,0)),""))</f>
        <v/>
      </c>
      <c r="AY60" s="84" t="str">
        <f>IF(IFERROR(INDEX('CFBG New Line Form'!$G$9:$EQ$105,MATCH(B60,'CFBG New Line Form'!$B$9:$B$105,0),MATCH(VLOOKUP($AY$11,MAPPING!$H$3:$J$131,3,0),'CFBG New Line Form'!$G$7:$EQ$7,0)),"")=0,"",IFERROR(INDEX('CFBG New Line Form'!$G$9:$EQ$105,MATCH(B60,'CFBG New Line Form'!$B$9:$B$105,0),MATCH(VLOOKUP($AY$11,MAPPING!$H$3:$J$131,3,0),'CFBG New Line Form'!$G$7:$EQ$7,0)),""))</f>
        <v/>
      </c>
      <c r="AZ60" s="84" t="str">
        <f>IF(IFERROR(INDEX('CFBG New Line Form'!$G$9:$EQ$105,MATCH(B60,'CFBG New Line Form'!$B$9:$B$105,0),MATCH(VLOOKUP($AZ$11,MAPPING!$H$3:$J$131,3,0),'CFBG New Line Form'!$G$7:$EQ$7,0)),"")=0,"",IFERROR(INDEX('CFBG New Line Form'!$G$9:$EQ$105,MATCH(B60,'CFBG New Line Form'!$B$9:$B$105,0),MATCH(VLOOKUP($AZ$11,MAPPING!$H$3:$J$131,3,0),'CFBG New Line Form'!$G$7:$EQ$7,0)),""))</f>
        <v/>
      </c>
      <c r="BA60" s="84" t="str">
        <f>IF(IFERROR(INDEX('CFBG New Line Form'!$G$9:$EQ$105,MATCH(B60,'CFBG New Line Form'!$B$9:$B$105,0),MATCH(VLOOKUP($BA$11,MAPPING!$H$3:$J$131,3,0),'CFBG New Line Form'!$G$7:$EQ$7,0)),"")=0,"",IFERROR(INDEX('CFBG New Line Form'!$G$9:$EQ$105,MATCH(B60,'CFBG New Line Form'!$B$9:$B$105,0),MATCH(VLOOKUP($BA$11,MAPPING!$H$3:$J$131,3,0),'CFBG New Line Form'!$G$7:$EQ$7,0)),""))</f>
        <v/>
      </c>
      <c r="BB60" s="84" t="str">
        <f>IF(IFERROR(INDEX('CFBG New Line Form'!$G$9:$EQ$105,MATCH(B60,'CFBG New Line Form'!$B$9:$B$105,0),MATCH(VLOOKUP($BB$11,MAPPING!$H$3:$J$131,3,0),'CFBG New Line Form'!$G$7:$EQ$7,0)),"")=0,"",IFERROR(INDEX('CFBG New Line Form'!$G$9:$EQ$105,MATCH(B60,'CFBG New Line Form'!$B$9:$B$105,0),MATCH(VLOOKUP($BB$11,MAPPING!$H$3:$J$131,3,0),'CFBG New Line Form'!$G$7:$EQ$7,0)),""))</f>
        <v/>
      </c>
      <c r="BC60" s="84" t="str">
        <f>IF(IFERROR(INDEX('CFBG New Line Form'!$G$9:$EQ$105,MATCH(B60,'CFBG New Line Form'!$B$9:$B$105,0),MATCH(VLOOKUP($BC$11,MAPPING!$H$3:$J$131,3,0),'CFBG New Line Form'!$G$7:$EQ$7,0)),"")=0,"",IFERROR(INDEX('CFBG New Line Form'!$G$9:$EQ$105,MATCH(B60,'CFBG New Line Form'!$B$9:$B$105,0),MATCH(VLOOKUP($BC$11,MAPPING!$H$3:$J$131,3,0),'CFBG New Line Form'!$G$7:$EQ$7,0)),""))</f>
        <v/>
      </c>
      <c r="BD60" s="84" t="str">
        <f>IF(IFERROR(INDEX('CFBG New Line Form'!$G$9:$EQ$105,MATCH(B60,'CFBG New Line Form'!$B$9:$B$105,0),MATCH(VLOOKUP($BD$11,MAPPING!$H$3:$J$131,3,0),'CFBG New Line Form'!$G$7:$EQ$7,0)),"")=0,"",IFERROR(INDEX('CFBG New Line Form'!$G$9:$EQ$105,MATCH(B60,'CFBG New Line Form'!$B$9:$B$105,0),MATCH(VLOOKUP($BD$11,MAPPING!$H$3:$J$131,3,0),'CFBG New Line Form'!$G$7:$EQ$7,0)),""))</f>
        <v/>
      </c>
      <c r="BE60" s="84" t="str">
        <f>IF(IFERROR(INDEX('CFBG New Line Form'!$G$9:$EQ$105,MATCH(B60,'CFBG New Line Form'!$B$9:$B$105,0),MATCH(VLOOKUP($BE$11,MAPPING!$H$3:$J$131,3,0),'CFBG New Line Form'!$G$7:$EQ$7,0)),"")=0,"",IFERROR(INDEX('CFBG New Line Form'!$G$9:$EQ$105,MATCH(B60,'CFBG New Line Form'!$B$9:$B$105,0),MATCH(VLOOKUP($BE$11,MAPPING!$H$3:$J$131,3,0),'CFBG New Line Form'!$G$7:$EQ$7,0)),""))</f>
        <v/>
      </c>
      <c r="BF60" s="84" t="str">
        <f>IF(IFERROR(INDEX('CFBG New Line Form'!$G$9:$EQ$105,MATCH(B60,'CFBG New Line Form'!$B$9:$B$105,0),MATCH(VLOOKUP($BE$11,MAPPING!$H$3:$J$131,3,0),'CFBG New Line Form'!$G$7:$EQ$7,0)),"")=0,"",IFERROR(INDEX('CFBG New Line Form'!$G$9:$EQ$105,MATCH(B60,'CFBG New Line Form'!$B$9:$B$105,0),MATCH(VLOOKUP($BE$11,MAPPING!$H$3:$J$131,3,0),'CFBG New Line Form'!$G$7:$EQ$7,0)),""))</f>
        <v/>
      </c>
      <c r="BG60" s="84" t="str">
        <f>IF(IFERROR(INDEX('CFBG New Line Form'!$G$9:$EQ$105,MATCH(B60,'CFBG New Line Form'!$B$9:$B$105,0),MATCH(VLOOKUP($BG$11,MAPPING!$H$3:$J$131,3,0),'CFBG New Line Form'!$G$7:$EQ$7,0)),"")=0,"",IFERROR(INDEX('CFBG New Line Form'!$G$9:$EQ$105,MATCH(B60,'CFBG New Line Form'!$B$9:$B$105,0),MATCH(VLOOKUP($BG$11,MAPPING!$H$3:$J$131,3,0),'CFBG New Line Form'!$G$7:$EQ$7,0)),""))</f>
        <v/>
      </c>
      <c r="BH60" s="84" t="str">
        <f>IF(IFERROR(INDEX('CFBG New Line Form'!$G$9:$EQ$105,MATCH(B60,'CFBG New Line Form'!$B$9:$B$105,0),MATCH(VLOOKUP($BH$11,MAPPING!$H$3:$J$131,3,0),'CFBG New Line Form'!$G$7:$EQ$7,0)),"")=0,"",IFERROR(INDEX('CFBG New Line Form'!$G$9:$EQ$105,MATCH(B60,'CFBG New Line Form'!$B$9:$B$105,0),MATCH(VLOOKUP($BH$11,MAPPING!$H$3:$J$131,3,0),'CFBG New Line Form'!$G$7:$EQ$7,0)),""))</f>
        <v/>
      </c>
      <c r="BI60" s="84" t="str">
        <f>IF(IFERROR(INDEX('CFBG New Line Form'!$G$9:$EQ$105,MATCH(B60,'CFBG New Line Form'!$B$9:$B$105,0),MATCH(VLOOKUP($BI$11,MAPPING!$H$3:$J$131,3,0),'CFBG New Line Form'!$G$7:$EQ$7,0)),"")=0,"",IFERROR(INDEX('CFBG New Line Form'!$G$9:$EQ$105,MATCH(B60,'CFBG New Line Form'!$B$9:$B$105,0),MATCH(VLOOKUP($BI$11,MAPPING!$H$3:$J$131,3,0),'CFBG New Line Form'!$G$7:$EQ$7,0)),""))</f>
        <v/>
      </c>
      <c r="BJ60" s="84" t="str">
        <f>IF(IFERROR(INDEX('CFBG New Line Form'!$G$9:$EQ$105,MATCH(B60,'CFBG New Line Form'!$B$9:$B$105,0),MATCH(VLOOKUP($BJ$11,MAPPING!$H$3:$J$131,3,0),'CFBG New Line Form'!$G$7:$EQ$7,0)),"")=0,"",IFERROR(INDEX('CFBG New Line Form'!$G$9:$EQ$105,MATCH(B60,'CFBG New Line Form'!$B$9:$B$105,0),MATCH(VLOOKUP($BJ$11,MAPPING!$H$3:$J$131,3,0),'CFBG New Line Form'!$G$7:$EQ$7,0)),""))</f>
        <v/>
      </c>
      <c r="BK60" s="84" t="str">
        <f>IF(IFERROR(INDEX('CFBG New Line Form'!$G$9:$EQ$105,MATCH(B60,'CFBG New Line Form'!$B$9:$B$105,0),MATCH(VLOOKUP($BK$11,MAPPING!$H$3:$J$131,3,0),'CFBG New Line Form'!$G$7:$EQ$7,0)),"")=0,"",IFERROR(INDEX('CFBG New Line Form'!$G$9:$EQ$105,MATCH(B60,'CFBG New Line Form'!$B$9:$B$105,0),MATCH(VLOOKUP($BK$11,MAPPING!$H$3:$J$131,3,0),'CFBG New Line Form'!$G$7:$EQ$7,0)),""))</f>
        <v/>
      </c>
      <c r="BL60" s="84" t="str">
        <f>IF(IFERROR(INDEX('CFBG New Line Form'!$G$9:$EQ$105,MATCH(B60,'CFBG New Line Form'!$B$9:$B$105,0),MATCH(VLOOKUP($BL$11,MAPPING!$H$3:$J$131,3,0),'CFBG New Line Form'!$G$7:$EQ$7,0)),"")=0,"",IFERROR(INDEX('CFBG New Line Form'!$G$9:$EQ$105,MATCH(B60,'CFBG New Line Form'!$B$9:$B$105,0),MATCH(VLOOKUP($BL$11,MAPPING!$H$3:$J$131,3,0),'CFBG New Line Form'!$G$7:$EQ$7,0)),""))</f>
        <v/>
      </c>
      <c r="BM60" s="84" t="str">
        <f>IF(IFERROR(INDEX('CFBG New Line Form'!$G$9:$EQ$105,MATCH(B60,'CFBG New Line Form'!$B$9:$B$105,0),MATCH(VLOOKUP($BM$11,MAPPING!$H$3:$J$131,3,0),'CFBG New Line Form'!$G$7:$EQ$7,0)),"")=0,"",IFERROR(INDEX('CFBG New Line Form'!$G$9:$EQ$105,MATCH(B60,'CFBG New Line Form'!$B$9:$B$105,0),MATCH(VLOOKUP($BM$11,MAPPING!$H$3:$J$131,3,0),'CFBG New Line Form'!$G$7:$EQ$7,0)),""))</f>
        <v/>
      </c>
      <c r="BN60" s="84" t="str">
        <f>IF(IFERROR(INDEX('CFBG New Line Form'!$G$9:$EQ$105,MATCH(B60,'CFBG New Line Form'!$B$9:$B$105,0),MATCH(VLOOKUP($BN$11,MAPPING!$H$3:$J$131,3,0),'CFBG New Line Form'!$G$7:$EQ$7,0)),"")=0,"",IFERROR(INDEX('CFBG New Line Form'!$G$9:$EQ$105,MATCH(B60,'CFBG New Line Form'!$B$9:$B$105,0),MATCH(VLOOKUP($BN$11,MAPPING!$H$3:$J$131,3,0),'CFBG New Line Form'!$G$7:$EQ$7,0)),""))</f>
        <v/>
      </c>
      <c r="BO60" s="84" t="str">
        <f>IF(IFERROR(INDEX('CFBG New Line Form'!$G$9:$EQ$105,MATCH(B60,'CFBG New Line Form'!$B$9:$B$105,0),MATCH(VLOOKUP($BO$11,MAPPING!$H$3:$J$131,3,0),'CFBG New Line Form'!$G$7:$EQ$7,0)),"")=0,"",IFERROR(INDEX('CFBG New Line Form'!$G$9:$EQ$105,MATCH(B60,'CFBG New Line Form'!$B$9:$B$105,0),MATCH(VLOOKUP($BO$11,MAPPING!$H$3:$J$131,3,0),'CFBG New Line Form'!$G$7:$EQ$7,0)),""))</f>
        <v/>
      </c>
      <c r="BP60" s="84" t="str">
        <f>IF(IFERROR(INDEX('CFBG New Line Form'!$G$9:$EQ$105,MATCH(B60,'CFBG New Line Form'!$B$9:$B$105,0),MATCH(VLOOKUP($BP$11,MAPPING!$H$3:$J$131,3,0),'CFBG New Line Form'!$G$7:$EQ$7,0)),"")=0,"",IFERROR(INDEX('CFBG New Line Form'!$G$9:$EQ$105,MATCH(B60,'CFBG New Line Form'!$B$9:$B$105,0),MATCH(VLOOKUP($BP$11,MAPPING!$H$3:$J$131,3,0),'CFBG New Line Form'!$G$7:$EQ$7,0)),""))</f>
        <v/>
      </c>
      <c r="BQ60" s="84" t="str">
        <f>IF(IFERROR(INDEX('CFBG New Line Form'!$G$9:$EQ$105,MATCH(B60,'CFBG New Line Form'!$B$9:$B$105,0),MATCH(VLOOKUP($BQ$11,MAPPING!$H$3:$J$131,3,0),'CFBG New Line Form'!$G$7:$EQ$7,0)),"")=0,"",IFERROR(INDEX('CFBG New Line Form'!$G$9:$EQ$105,MATCH(B60,'CFBG New Line Form'!$B$9:$B$105,0),MATCH(VLOOKUP($BQ$11,MAPPING!$H$3:$J$131,3,0),'CFBG New Line Form'!$G$7:$EQ$7,0)),""))</f>
        <v/>
      </c>
      <c r="BR60" s="84" t="str">
        <f>IF(IFERROR(INDEX('CFBG New Line Form'!$G$9:$EQ$105,MATCH(B60,'CFBG New Line Form'!$B$9:$B$105,0),MATCH(VLOOKUP($BR$11,MAPPING!$H$3:$J$131,3,0),'CFBG New Line Form'!$G$7:$EQ$7,0)),"")=0,"",IFERROR(INDEX('CFBG New Line Form'!$G$9:$EQ$105,MATCH(B60,'CFBG New Line Form'!$B$9:$B$105,0),MATCH(VLOOKUP($BR$11,MAPPING!$H$3:$J$131,3,0),'CFBG New Line Form'!$G$7:$EQ$7,0)),""))</f>
        <v/>
      </c>
      <c r="BS60" s="84" t="str">
        <f>IF(IFERROR(INDEX('CFBG New Line Form'!$G$9:$EQ$105,MATCH(B60,'CFBG New Line Form'!$B$9:$B$105,0),MATCH(VLOOKUP($BS$11,MAPPING!$H$3:$J$131,3,0),'CFBG New Line Form'!$G$7:$EQ$7,0)),"")=0,"",IFERROR(INDEX('CFBG New Line Form'!$G$9:$EQ$105,MATCH(B60,'CFBG New Line Form'!$B$9:$B$105,0),MATCH(VLOOKUP($BS$11,MAPPING!$H$3:$J$131,3,0),'CFBG New Line Form'!$G$7:$EQ$7,0)),""))</f>
        <v/>
      </c>
      <c r="BT60" s="84" t="str">
        <f>IF(IFERROR(INDEX('CFBG New Line Form'!$G$9:$EQ$105,MATCH(B60,'CFBG New Line Form'!$B$9:$B$105,0),MATCH(VLOOKUP($BT$11,MAPPING!$H$3:$J$131,3,0),'CFBG New Line Form'!$G$7:$EQ$7,0)),"")=0,"",IFERROR(INDEX('CFBG New Line Form'!$G$9:$EQ$105,MATCH(B60,'CFBG New Line Form'!$B$9:$B$105,0),MATCH(VLOOKUP($BT$11,MAPPING!$H$3:$J$131,3,0),'CFBG New Line Form'!$G$7:$EQ$7,0)),""))</f>
        <v/>
      </c>
      <c r="BU60" s="84" t="str">
        <f>IF(IFERROR(INDEX('CFBG New Line Form'!$G$9:$EQ$105,MATCH(B60,'CFBG New Line Form'!$B$9:$B$105,0),MATCH(VLOOKUP($BU$11,MAPPING!$H$3:$J$131,3,0),'CFBG New Line Form'!$G$7:$EQ$7,0)),"")=0,"",IFERROR(INDEX('CFBG New Line Form'!$G$9:$EQ$105,MATCH(B60,'CFBG New Line Form'!$B$9:$B$105,0),MATCH(VLOOKUP($BU$11,MAPPING!$H$3:$J$131,3,0),'CFBG New Line Form'!$G$7:$EQ$7,0)),""))</f>
        <v/>
      </c>
      <c r="BV60" s="84" t="str">
        <f>IF(IFERROR(INDEX('CFBG New Line Form'!$G$9:$EQ$105,MATCH(B60,'CFBG New Line Form'!$B$9:$B$105,0),MATCH(VLOOKUP($BV$11,MAPPING!$H$3:$J$131,3,0),'CFBG New Line Form'!$G$7:$EQ$7,0)),"")=0,"",IFERROR(INDEX('CFBG New Line Form'!$G$9:$EQ$105,MATCH(B60,'CFBG New Line Form'!$B$9:$B$105,0),MATCH(VLOOKUP($BV$11,MAPPING!$H$3:$J$131,3,0),'CFBG New Line Form'!$G$7:$EQ$7,0)),""))</f>
        <v/>
      </c>
      <c r="BW60" s="84" t="str">
        <f>IF(IFERROR(INDEX('CFBG New Line Form'!$G$9:$EQ$105,MATCH(B60,'CFBG New Line Form'!$B$9:$B$105,0),MATCH(VLOOKUP($BW$11,MAPPING!$H$3:$J$131,3,0),'CFBG New Line Form'!$G$7:$EQ$7,0)),"")=0,"",IFERROR(INDEX('CFBG New Line Form'!$G$9:$EQ$105,MATCH(B60,'CFBG New Line Form'!$B$9:$B$105,0),MATCH(VLOOKUP($BW$11,MAPPING!$H$3:$J$131,3,0),'CFBG New Line Form'!$G$7:$EQ$7,0)),""))</f>
        <v/>
      </c>
      <c r="BX60" s="84" t="str">
        <f>IF(IFERROR(INDEX('CFBG New Line Form'!$G$9:$EQ$105,MATCH(B60,'CFBG New Line Form'!$B$9:$B$105,0),MATCH(VLOOKUP($BX$11,MAPPING!$H$3:$J$131,3,0),'CFBG New Line Form'!$G$7:$EQ$7,0)),"")=0,"",IFERROR(INDEX('CFBG New Line Form'!$G$9:$EQ$105,MATCH(B60,'CFBG New Line Form'!$B$9:$B$105,0),MATCH(VLOOKUP($BX$11,MAPPING!$H$3:$J$131,3,0),'CFBG New Line Form'!$G$7:$EQ$7,0)),""))</f>
        <v/>
      </c>
      <c r="BY60" s="84" t="str">
        <f>IF(IFERROR(INDEX('CFBG New Line Form'!$G$9:$EQ$105,MATCH(B60,'CFBG New Line Form'!$B$9:$B$105,0),MATCH(VLOOKUP($BY$11,MAPPING!$H$3:$J$131,3,0),'CFBG New Line Form'!$G$7:$EQ$7,0)),"")=0,"",IFERROR(INDEX('CFBG New Line Form'!$G$9:$EQ$105,MATCH(B60,'CFBG New Line Form'!$B$9:$B$105,0),MATCH(VLOOKUP($BY$11,MAPPING!$H$3:$J$131,3,0),'CFBG New Line Form'!$G$7:$EQ$7,0)),""))</f>
        <v/>
      </c>
      <c r="BZ60" s="84" t="str">
        <f>IF(IFERROR(INDEX('CFBG New Line Form'!$G$9:$EQ$105,MATCH(B60,'CFBG New Line Form'!$B$9:$B$105,0),MATCH(VLOOKUP($BZ$11,MAPPING!$H$3:$J$131,3,0),'CFBG New Line Form'!$G$7:$EQ$7,0)),"")=0,"",IFERROR(INDEX('CFBG New Line Form'!$G$9:$EQ$105,MATCH(B60,'CFBG New Line Form'!$B$9:$B$105,0),MATCH(VLOOKUP($BZ$11,MAPPING!$H$3:$J$131,3,0),'CFBG New Line Form'!$G$7:$EQ$7,0)),""))</f>
        <v/>
      </c>
      <c r="CA60" s="84" t="str">
        <f>IF(IFERROR(INDEX('CFBG New Line Form'!$G$9:$EQ$105,MATCH(B60,'CFBG New Line Form'!$B$9:$B$105,0),MATCH(VLOOKUP($CA$11,MAPPING!$H$3:$J$131,3,0),'CFBG New Line Form'!$G$7:$EQ$7,0)),"")=0,"",IFERROR(INDEX('CFBG New Line Form'!$G$9:$EQ$105,MATCH(B60,'CFBG New Line Form'!$B$9:$B$105,0),MATCH(VLOOKUP($CA$11,MAPPING!$H$3:$J$131,3,0),'CFBG New Line Form'!$G$7:$EQ$7,0)),""))</f>
        <v/>
      </c>
      <c r="CB60" s="84" t="str">
        <f>IF(IFERROR(INDEX('CFBG New Line Form'!$G$9:$EQ$105,MATCH(B60,'CFBG New Line Form'!$B$9:$B$105,0),MATCH(VLOOKUP($CB$11,MAPPING!$H$3:$J$131,3,0),'CFBG New Line Form'!$G$7:$EQ$7,0)),"")=0,"",IFERROR(INDEX('CFBG New Line Form'!$G$9:$EQ$105,MATCH(B60,'CFBG New Line Form'!$B$9:$B$105,0),MATCH(VLOOKUP($CB$11,MAPPING!$H$3:$J$131,3,0),'CFBG New Line Form'!$G$7:$EQ$7,0)),""))</f>
        <v/>
      </c>
      <c r="CC60" s="84" t="str">
        <f>IF(IFERROR(INDEX('CFBG New Line Form'!$G$9:$EQ$105,MATCH(B60,'CFBG New Line Form'!$B$9:$B$105,0),MATCH(VLOOKUP($CC$11,MAPPING!$H$3:$J$131,3,0),'CFBG New Line Form'!$G$7:$EQ$7,0)),"")=0,"",IFERROR(INDEX('CFBG New Line Form'!$G$9:$EQ$105,MATCH(B60,'CFBG New Line Form'!$B$9:$B$105,0),MATCH(VLOOKUP($CC$11,MAPPING!$H$3:$J$131,3,0),'CFBG New Line Form'!$G$7:$EQ$7,0)),""))</f>
        <v/>
      </c>
      <c r="CD60" s="84" t="str">
        <f>IF(IFERROR(INDEX('CFBG New Line Form'!$G$9:$EQ$105,MATCH(B60,'CFBG New Line Form'!$B$9:$B$105,0),MATCH(VLOOKUP($CD$11,MAPPING!$H$3:$J$131,3,0),'CFBG New Line Form'!$G$7:$EQ$7,0)),"")=0,"",IFERROR(INDEX('CFBG New Line Form'!$G$9:$EQ$105,MATCH(B60,'CFBG New Line Form'!$B$9:$B$105,0),MATCH(VLOOKUP($CD$11,MAPPING!$H$3:$J$131,3,0),'CFBG New Line Form'!$G$7:$EQ$7,0)),""))</f>
        <v/>
      </c>
      <c r="CE60" s="84" t="str">
        <f>IF(IFERROR(INDEX('CFBG New Line Form'!$G$9:$EQ$105,MATCH(B60,'CFBG New Line Form'!$B$9:$B$105,0),MATCH(VLOOKUP($CE$11,MAPPING!$H$3:$J$131,3,0),'CFBG New Line Form'!$G$7:$EQ$7,0)),"")=0,"",IFERROR(INDEX('CFBG New Line Form'!$G$9:$EQ$105,MATCH(B60,'CFBG New Line Form'!$B$9:$B$105,0),MATCH(VLOOKUP($CE$11,MAPPING!$H$3:$J$131,3,0),'CFBG New Line Form'!$G$7:$EQ$7,0)),""))</f>
        <v/>
      </c>
      <c r="CF60" s="84" t="str">
        <f>IF(IFERROR(INDEX('CFBG New Line Form'!$G$9:$EQ$105,MATCH(B60,'CFBG New Line Form'!$B$9:$B$105,0),MATCH(VLOOKUP($CF$11,MAPPING!$H$3:$J$131,3,0),'CFBG New Line Form'!$G$7:$EQ$7,0)),"")=0,"",IFERROR(INDEX('CFBG New Line Form'!$G$9:$EQ$105,MATCH(B60,'CFBG New Line Form'!$B$9:$B$105,0),MATCH(VLOOKUP($CF$11,MAPPING!$H$3:$J$131,3,0),'CFBG New Line Form'!$G$7:$EQ$7,0)),""))</f>
        <v/>
      </c>
      <c r="CG60" s="84" t="str">
        <f>IF(IFERROR(INDEX('CFBG New Line Form'!$G$9:$EQ$105,MATCH(B60,'CFBG New Line Form'!$B$9:$B$105,0),MATCH(VLOOKUP($CG$11,MAPPING!$H$3:$J$131,3,0),'CFBG New Line Form'!$G$7:$EQ$7,0)),"")=0,"",IFERROR(INDEX('CFBG New Line Form'!$G$9:$EQ$105,MATCH(B60,'CFBG New Line Form'!$B$9:$B$105,0),MATCH(VLOOKUP($CG$11,MAPPING!$H$3:$J$131,3,0),'CFBG New Line Form'!$G$7:$EQ$7,0)),""))</f>
        <v/>
      </c>
      <c r="CH60" s="84" t="str">
        <f>IF(IFERROR(INDEX('CFBG New Line Form'!$G$9:$EQ$105,MATCH(B60,'CFBG New Line Form'!$B$9:$B$105,0),MATCH(VLOOKUP($CH$11,MAPPING!$H$3:$J$131,3,0),'CFBG New Line Form'!$G$7:$EQ$7,0)),"")=0,"",IFERROR(INDEX('CFBG New Line Form'!$G$9:$EQ$105,MATCH(B60,'CFBG New Line Form'!$B$9:$B$105,0),MATCH(VLOOKUP($CH$11,MAPPING!$H$3:$J$131,3,0),'CFBG New Line Form'!$G$7:$EQ$7,0)),""))</f>
        <v/>
      </c>
      <c r="CI60" s="84" t="str">
        <f>IF(IFERROR(INDEX('CFBG New Line Form'!$G$9:$EQ$105,MATCH(B60,'CFBG New Line Form'!$B$9:$B$105,0),MATCH(VLOOKUP($CI$11,MAPPING!$H$3:$J$131,3,0),'CFBG New Line Form'!$G$7:$EQ$7,0)),"")=0,"",IFERROR(INDEX('CFBG New Line Form'!$G$9:$EQ$105,MATCH(B60,'CFBG New Line Form'!$B$9:$B$105,0),MATCH(VLOOKUP($CI$11,MAPPING!$H$3:$J$131,3,0),'CFBG New Line Form'!$G$7:$EQ$7,0)),""))</f>
        <v/>
      </c>
      <c r="CJ60" s="84" t="str">
        <f>IF(IFERROR(INDEX('CFBG New Line Form'!$G$9:$EQ$105,MATCH(B60,'CFBG New Line Form'!$B$9:$B$105,0),MATCH(VLOOKUP($CJ$11,MAPPING!$H$3:$J$131,3,0),'CFBG New Line Form'!$G$7:$EQ$7,0)),"")=0,"",IFERROR(INDEX('CFBG New Line Form'!$G$9:$EQ$105,MATCH(B60,'CFBG New Line Form'!$B$9:$B$105,0),MATCH(VLOOKUP($CJ$11,MAPPING!$H$3:$J$131,3,0),'CFBG New Line Form'!$G$7:$EQ$7,0)),""))</f>
        <v/>
      </c>
      <c r="CK60" s="84" t="str">
        <f>IF(IFERROR(INDEX('CFBG New Line Form'!$G$9:$EQ$105,MATCH(B60,'CFBG New Line Form'!$B$9:$B$105,0),MATCH(VLOOKUP($CK$11,MAPPING!$H$3:$J$131,3,0),'CFBG New Line Form'!$G$7:$EQ$7,0)),"")=0,"",IFERROR(INDEX('CFBG New Line Form'!$G$9:$EQ$105,MATCH(B60,'CFBG New Line Form'!$B$9:$B$105,0),MATCH(VLOOKUP($CK$11,MAPPING!$H$3:$J$131,3,0),'CFBG New Line Form'!$G$7:$EQ$7,0)),""))</f>
        <v/>
      </c>
      <c r="CL60" s="84" t="str">
        <f>IF(IFERROR(INDEX('CFBG New Line Form'!$G$9:$EQ$105,MATCH(B60,'CFBG New Line Form'!$B$9:$B$105,0),MATCH(VLOOKUP($CL$11,MAPPING!$H$3:$J$131,3,0),'CFBG New Line Form'!$G$7:$EQ$7,0)),"")=0,"",IFERROR(INDEX('CFBG New Line Form'!$G$9:$EQ$105,MATCH(B60,'CFBG New Line Form'!$B$9:$B$105,0),MATCH(VLOOKUP($CL$11,MAPPING!$H$3:$J$131,3,0),'CFBG New Line Form'!$G$7:$EQ$7,0)),""))</f>
        <v/>
      </c>
      <c r="CM60" s="84" t="str">
        <f>IF(IFERROR(INDEX('CFBG New Line Form'!$G$9:$EQ$105,MATCH(B60,'CFBG New Line Form'!$B$9:$B$105,0),MATCH(VLOOKUP($CM$11,MAPPING!$H$3:$J$131,3,0),'CFBG New Line Form'!$G$7:$EQ$7,0)),"")=0,"",IFERROR(INDEX('CFBG New Line Form'!$G$9:$EQ$105,MATCH(B60,'CFBG New Line Form'!$B$9:$B$105,0),MATCH(VLOOKUP($CM$11,MAPPING!$H$3:$J$131,3,0),'CFBG New Line Form'!$G$7:$EQ$7,0)),""))</f>
        <v/>
      </c>
      <c r="CN60" s="84" t="str">
        <f>IF(IFERROR(INDEX('CFBG New Line Form'!$G$9:$EQ$105,MATCH(B60,'CFBG New Line Form'!$B$9:$B$105,0),MATCH(VLOOKUP($CN$11,MAPPING!$H$3:$J$131,3,0),'CFBG New Line Form'!$G$7:$EQ$7,0)),"")=0,"",IFERROR(INDEX('CFBG New Line Form'!$G$9:$EQ$105,MATCH(B60,'CFBG New Line Form'!$B$9:$B$105,0),MATCH(VLOOKUP($CN$11,MAPPING!$H$3:$J$131,3,0),'CFBG New Line Form'!$G$7:$EQ$7,0)),""))</f>
        <v/>
      </c>
      <c r="CO60" s="84" t="str">
        <f>IF(IFERROR(INDEX('CFBG New Line Form'!$G$9:$EQ$105,MATCH(B60,'CFBG New Line Form'!$B$9:$B$105,0),MATCH(VLOOKUP($CO$11,MAPPING!$H$3:$J$131,3,0),'CFBG New Line Form'!$G$7:$EQ$7,0)),"")=0,"",IFERROR(INDEX('CFBG New Line Form'!$G$9:$EQ$105,MATCH(B60,'CFBG New Line Form'!$B$9:$B$105,0),MATCH(VLOOKUP($CO$11,MAPPING!$H$3:$J$131,3,0),'CFBG New Line Form'!$G$7:$EQ$7,0)),""))</f>
        <v/>
      </c>
      <c r="CP60" s="84" t="str">
        <f>IF(IFERROR(INDEX('CFBG New Line Form'!$G$9:$EQ$105,MATCH(B60,'CFBG New Line Form'!$B$9:$B$105,0),MATCH(VLOOKUP($CP$11,MAPPING!$H$3:$J$131,3,0),'CFBG New Line Form'!$G$7:$EQ$7,0)),"")=0,"",IFERROR(INDEX('CFBG New Line Form'!$G$9:$EQ$105,MATCH(B60,'CFBG New Line Form'!$B$9:$B$105,0),MATCH(VLOOKUP($CP$11,MAPPING!$H$3:$J$131,3,0),'CFBG New Line Form'!$G$7:$EQ$7,0)),""))</f>
        <v/>
      </c>
      <c r="CQ60" s="84" t="str">
        <f>IF(IFERROR(INDEX('CFBG New Line Form'!$G$9:$EQ$105,MATCH(B60,'CFBG New Line Form'!$B$9:$B$105,0),MATCH(VLOOKUP($CQ$11,MAPPING!$H$3:$J$131,3,0),'CFBG New Line Form'!$G$7:$EQ$7,0)),"")=0,"",IFERROR(INDEX('CFBG New Line Form'!$G$9:$EQ$105,MATCH(B60,'CFBG New Line Form'!$B$9:$B$105,0),MATCH(VLOOKUP($CQ$11,MAPPING!$H$3:$J$131,3,0),'CFBG New Line Form'!$G$7:$EQ$7,0)),""))</f>
        <v/>
      </c>
      <c r="CR60" s="84"/>
      <c r="CS60" s="84"/>
      <c r="CT60" s="84"/>
    </row>
    <row r="61" spans="1:98" s="55" customFormat="1">
      <c r="A61" s="84" t="str">
        <f>IF(
IFERROR(INDEX('CFBG New Line Form'!$G$9:$EQ$105,MATCH(B61,'CFBG New Line Form'!$B$9:$B$105,0),MATCH(VLOOKUP($A$11,MAPPING!$H$3:$J$131,3,0),'CFBG New Line Form'!$G$7:$EQ$7,0)),"")=0,"", IFERROR(INDEX('CFBG New Line Form'!$G$9:$EQ$105,MATCH(B61,'CFBG New Line Form'!$B$9:$B$105,0),MATCH(VLOOKUP($A$11,MAPPING!$H$3:$J$131,3,0),'CFBG New Line Form'!$G$7:$EQ$7,0)),""))</f>
        <v/>
      </c>
      <c r="B61" s="84"/>
      <c r="C61" s="84" t="str">
        <f>IF(
IFERROR(INDEX('CFBG New Line Form'!$G$9:$EQ$105,MATCH(B61,'CFBG New Line Form'!$B$9:$B$105,0),MATCH(VLOOKUP($C$11,MAPPING!$H$3:$J$131,3,0),'CFBG New Line Form'!$G$7:$EQ$7,0)),"")=0,"", IFERROR(INDEX('CFBG New Line Form'!$G$9:$EQ$105,MATCH(B61,'CFBG New Line Form'!$B$9:$B$105,0),MATCH(VLOOKUP($C$11,MAPPING!$H$3:$J$131,3,0),'CFBG New Line Form'!$G$7:$EQ$7,0)),""))</f>
        <v/>
      </c>
      <c r="D61" s="84" t="str">
        <f>IF(
IFERROR(INDEX('CFBG New Line Form'!$G$9:$EQ$105,MATCH(B61,'CFBG New Line Form'!$B$9:$B$105,0),MATCH(VLOOKUP($D$11,MAPPING!$H$3:$J$131,3,0),'CFBG New Line Form'!$G$7:$EQ$7,0)),"")=0,"", IFERROR(INDEX('CFBG New Line Form'!$G$9:$EQ$105,MATCH(B61,'CFBG New Line Form'!$B$9:$B$105,0),MATCH(VLOOKUP($D$11,MAPPING!$H$3:$J$131,3,0),'CFBG New Line Form'!$G$7:$EQ$7,0)),""))</f>
        <v/>
      </c>
      <c r="E61" s="84" t="str">
        <f>IF(IFERROR(INDEX('CFBG New Line Form'!$G$9:$EQ$105,MATCH(B61,'CFBG New Line Form'!$B$9:$B$105,0),MATCH(VLOOKUP($E$11,MAPPING!$H$3:$J$131,3,0),'CFBG New Line Form'!$G$7:$EQ$7,0)),"")=0,"",IFERROR(INDEX('CFBG New Line Form'!$G$9:$EQ$105,MATCH(B61,'CFBG New Line Form'!$B$9:$B$105,0),MATCH(VLOOKUP($E$11,MAPPING!$H$3:$J$131,3,0),'CFBG New Line Form'!$G$7:$EQ$7,0)),""))</f>
        <v/>
      </c>
      <c r="F61" s="84" t="str">
        <f>IF(IFERROR(INDEX('CFBG New Line Form'!$G$9:$EQ$105,MATCH(B61,'CFBG New Line Form'!$B$9:$B$105,0),MATCH(VLOOKUP($F$11,MAPPING!$H$3:$J$131,3,0),'CFBG New Line Form'!$G$7:$EQ$7,0)),"")=0,"",IFERROR(INDEX('CFBG New Line Form'!$G$9:$EQ$105,MATCH(B61,'CFBG New Line Form'!$B$9:$B$105,0),MATCH(VLOOKUP($F$11,MAPPING!$H$3:$J$131,3,0),'CFBG New Line Form'!$G$7:$EQ$7,0)),""))</f>
        <v/>
      </c>
      <c r="G61" s="130" t="str">
        <f>IF(IFERROR(INDEX('CFBG New Line Form'!$G$9:$EQ$105,MATCH(B61,'CFBG New Line Form'!$B$9:$B$105,0),MATCH(VLOOKUP($G$11,MAPPING!$H$3:$J$131,3,0),'CFBG New Line Form'!$G$7:$EQ$7,0)),"")=0,"",IFERROR(INDEX('CFBG New Line Form'!$G$9:$EQ$105,MATCH(B61,'CFBG New Line Form'!$B$9:$B$105,0),MATCH(VLOOKUP($G$11,MAPPING!$H$3:$J$131,3,0),'CFBG New Line Form'!$G$7:$EQ$7,0)),""))</f>
        <v/>
      </c>
      <c r="H61" s="160" t="str">
        <f>IF(IFERROR(INDEX('CFBG New Line Form'!$G$9:$EQ$105,MATCH(B61,'CFBG New Line Form'!$B$9:$B$105,0),MATCH(VLOOKUP($H$11,MAPPING!$H$3:$J$131,3,0),'CFBG New Line Form'!$G$7:$EQ$7,0)),"")=0,"",IFERROR(INDEX('CFBG New Line Form'!$G$9:$EQ$105,MATCH(B61,'CFBG New Line Form'!$B$9:$B$105,0),MATCH(VLOOKUP($H$11,MAPPING!$H$3:$J$131,3,0),'CFBG New Line Form'!$G$7:$EQ$7,0)),""))</f>
        <v/>
      </c>
      <c r="I61" s="161" t="str">
        <f>IF(IFERROR(INDEX('CFBG New Line Form'!$G$9:$EQ$105,MATCH(B61,'CFBG New Line Form'!$B$9:$B$105,0),MATCH(VLOOKUP($I$11,MAPPING!$H$3:$J$131,3,0),'CFBG New Line Form'!$G$7:$EQ$7,0)),"")=0,"",IFERROR(INDEX('CFBG New Line Form'!$G$9:$EQ$105,MATCH(B61,'CFBG New Line Form'!$B$9:$B$105,0),MATCH(VLOOKUP($I$11,MAPPING!$H$3:$J$131,3,0),'CFBG New Line Form'!$G$7:$EQ$7,0)),""))</f>
        <v/>
      </c>
      <c r="J61" s="84" t="str">
        <f>IF(IFERROR(INDEX('CFBG New Line Form'!$G$9:$EQ$105,MATCH(B61,'CFBG New Line Form'!$B$9:$B$105,0),MATCH(VLOOKUP($J$11,MAPPING!$H$3:$J$131,3,0),'CFBG New Line Form'!$G$7:$EQ$7,0)),"")=0,"",IFERROR(INDEX('CFBG New Line Form'!$G$9:$EQ$105,MATCH(B61,'CFBG New Line Form'!$B$9:$B$105,0),MATCH(VLOOKUP($J$11,MAPPING!$H$3:$J$131,3,0),'CFBG New Line Form'!$G$7:$EQ$7,0)),""))</f>
        <v/>
      </c>
      <c r="K61" s="84" t="e">
        <v>#N/A</v>
      </c>
      <c r="L61" s="84" t="e">
        <v>#N/A</v>
      </c>
      <c r="M61" s="84" t="e">
        <v>#N/A</v>
      </c>
      <c r="N61" s="84" t="e">
        <v>#N/A</v>
      </c>
      <c r="O61" s="84" t="e">
        <v>#N/A</v>
      </c>
      <c r="P61" s="84" t="e">
        <v>#N/A</v>
      </c>
      <c r="Q61" s="84" t="e">
        <v>#N/A</v>
      </c>
      <c r="R61" s="162" t="str">
        <f>IF(IFERROR(INDEX('CFBG New Line Form'!$G$9:$EQ$105,MATCH(B61,'CFBG New Line Form'!$B$9:$B$105,0),MATCH(VLOOKUP($R$11,MAPPING!$H$3:$J$131,3,0),'CFBG New Line Form'!$G$7:$EQ$7,0)),"")=0,"",IFERROR(INDEX('CFBG New Line Form'!$G$9:$EQ$105,MATCH(B61,'CFBG New Line Form'!$B$9:$B$105,0),MATCH(VLOOKUP($R$11,MAPPING!$H$3:$J$131,3,0),'CFBG New Line Form'!$G$7:$EQ$7,0)),""))</f>
        <v/>
      </c>
      <c r="S61" s="84" t="str">
        <f>IF(IFERROR(INDEX('CFBG New Line Form'!$G$9:$EQ$105,MATCH(B61,'CFBG New Line Form'!$B$9:$B$105,0),MATCH(VLOOKUP($S$11,MAPPING!$H$3:$J$131,3,0),'CFBG New Line Form'!$G$7:$EQ$7,0)),"")=0,"",IFERROR(INDEX('CFBG New Line Form'!$G$9:$EQ$105,MATCH(B61,'CFBG New Line Form'!$B$9:$B$105,0),MATCH(VLOOKUP($S$11,MAPPING!$H$3:$J$131,3,0),'CFBG New Line Form'!$G$7:$EQ$7,0)),""))</f>
        <v/>
      </c>
      <c r="T61" s="84" t="e">
        <v>#N/A</v>
      </c>
      <c r="U61" s="84" t="e">
        <v>#N/A</v>
      </c>
      <c r="V61" s="84" t="e">
        <v>#N/A</v>
      </c>
      <c r="W61" s="84" t="e">
        <v>#N/A</v>
      </c>
      <c r="X61" s="84" t="e">
        <v>#N/A</v>
      </c>
      <c r="Y61" s="84" t="e">
        <v>#N/A</v>
      </c>
      <c r="Z61" s="84" t="e">
        <v>#N/A</v>
      </c>
      <c r="AA61" s="84" t="e">
        <v>#N/A</v>
      </c>
      <c r="AB61" s="84" t="e">
        <v>#N/A</v>
      </c>
      <c r="AC61" s="84" t="e">
        <v>#N/A</v>
      </c>
      <c r="AD61" s="84" t="e">
        <v>#N/A</v>
      </c>
      <c r="AE61" s="160" t="str">
        <f>IF(IFERROR(INDEX('CFBG New Line Form'!$G$9:$EQ$105,MATCH(B61,'CFBG New Line Form'!$B$9:$B$105,0),MATCH(VLOOKUP($AE$11,MAPPING!$H$3:$J$131,3,0),'CFBG New Line Form'!$G$7:$EQ$7,0)),"")=0,"",IFERROR(INDEX('CFBG New Line Form'!$G$9:$EQ$105,MATCH(B61,'CFBG New Line Form'!$B$9:$B$105,0),MATCH(VLOOKUP($AE$11,MAPPING!$H$3:$J$131,3,0),'CFBG New Line Form'!$G$7:$EQ$7,0)),""))</f>
        <v/>
      </c>
      <c r="AF61" s="84" t="e">
        <v>#N/A</v>
      </c>
      <c r="AG61" s="84" t="e">
        <v>#N/A</v>
      </c>
      <c r="AH61" s="84" t="str">
        <f>IF(IFERROR(INDEX('CFBG New Line Form'!$G$9:$EQ$105,MATCH(B61,'CFBG New Line Form'!$B$9:$B$105,0),MATCH(VLOOKUP($AH$11,MAPPING!$H$3:$J$131,3,0),'CFBG New Line Form'!$G$7:$EQ$7,0)),"")=0,"",IFERROR(INDEX('CFBG New Line Form'!$G$9:$EQ$105,MATCH(B61,'CFBG New Line Form'!$B$9:$B$105,0),MATCH(VLOOKUP($AH$11,MAPPING!$H$3:$J$131,3,0),'CFBG New Line Form'!$G$7:$EQ$7,0)),""))</f>
        <v/>
      </c>
      <c r="AI61" s="84" t="str">
        <f>IF(IFERROR(INDEX('CFBG New Line Form'!$G$9:$EQ$105,MATCH(B61,'CFBG New Line Form'!$B$9:$B$105,0),MATCH(VLOOKUP($AI$11,MAPPING!$H$3:$J$131,3,0),'CFBG New Line Form'!$G$7:$EQ$7,0)),"")=0,"",IFERROR(INDEX('CFBG New Line Form'!$G$9:$EQ$105,MATCH(B61,'CFBG New Line Form'!$B$9:$B$105,0),MATCH(VLOOKUP($AI$11,MAPPING!$H$3:$J$131,3,0),'CFBG New Line Form'!$G$7:$EQ$7,0)),""))</f>
        <v/>
      </c>
      <c r="AJ61" s="84" t="str">
        <f>IF(IFERROR(INDEX('CFBG New Line Form'!$G$9:$EQ$105,MATCH(B61,'CFBG New Line Form'!$B$9:$B$105,0),MATCH(VLOOKUP($AJ$11,MAPPING!$H$3:$J$131,3,0),'CFBG New Line Form'!$G$7:$EQ$7,0)),"")=0,"",IFERROR(INDEX('CFBG New Line Form'!$G$9:$EQ$105,MATCH(B61,'CFBG New Line Form'!$B$9:$B$105,0),MATCH(VLOOKUP($AJ$11,MAPPING!$H$3:$J$131,3,0),'CFBG New Line Form'!$G$7:$EQ$7,0)),""))</f>
        <v/>
      </c>
      <c r="AK61" s="84" t="str">
        <f>IF(IFERROR(INDEX('CFBG New Line Form'!$G$9:$EQ$105,MATCH(B61,'CFBG New Line Form'!$B$9:$B$105,0),MATCH(VLOOKUP($AK$11,MAPPING!$H$3:$J$131,3,0),'CFBG New Line Form'!$G$7:$EQ$7,0)),"")=0,"",IFERROR(INDEX('CFBG New Line Form'!$G$9:$EQ$105,MATCH(B61,'CFBG New Line Form'!$B$9:$B$105,0),MATCH(VLOOKUP($AK$11,MAPPING!$H$3:$J$131,3,0),'CFBG New Line Form'!$G$7:$EQ$7,0)),""))</f>
        <v/>
      </c>
      <c r="AL61" s="84" t="str">
        <f>IF(IFERROR(INDEX('CFBG New Line Form'!$G$9:$EQ$105,MATCH(B61,'CFBG New Line Form'!$B$9:$B$105,0),MATCH(VLOOKUP($AL$11,MAPPING!$H$3:$J$131,3,0),'CFBG New Line Form'!$G$7:$EQ$7,0)),"")=0,"",IFERROR(INDEX('CFBG New Line Form'!$G$9:$EQ$105,MATCH(B61,'CFBG New Line Form'!$B$9:$B$105,0),MATCH(VLOOKUP($AL$11,MAPPING!$H$3:$J$131,3,0),'CFBG New Line Form'!$G$7:$EQ$7,0)),""))</f>
        <v/>
      </c>
      <c r="AM61" s="84" t="str">
        <f>IF(IFERROR(INDEX('CFBG New Line Form'!$G$9:$EQ$105,MATCH(B61,'CFBG New Line Form'!$B$9:$B$105,0),MATCH(VLOOKUP($AM$11,MAPPING!$H$3:$J$131,3,0),'CFBG New Line Form'!$G$7:$EQ$7,0)),"")=0,"",IFERROR(INDEX('CFBG New Line Form'!$G$9:$EQ$105,MATCH(B61,'CFBG New Line Form'!$B$9:$B$105,0),MATCH(VLOOKUP($AM$11,MAPPING!$H$3:$J$131,3,0),'CFBG New Line Form'!$G$7:$EQ$7,0)),""))</f>
        <v/>
      </c>
      <c r="AN61" s="84" t="str">
        <f>IF(IFERROR(INDEX('CFBG New Line Form'!$G$9:$EQ$105,MATCH(B61,'CFBG New Line Form'!$B$9:$B$105,0),MATCH(VLOOKUP($AN$11,MAPPING!$H$3:$J$131,3,0),'CFBG New Line Form'!$G$7:$EQ$7,0)),"")=0,"",IFERROR(INDEX('CFBG New Line Form'!$G$9:$EQ$105,MATCH(B61,'CFBG New Line Form'!$B$9:$B$105,0),MATCH(VLOOKUP($AN$11,MAPPING!$H$3:$J$131,3,0),'CFBG New Line Form'!$G$7:$EQ$7,0)),""))</f>
        <v/>
      </c>
      <c r="AO61" s="84" t="str">
        <f>IF(IFERROR(INDEX('CFBG New Line Form'!$G$9:$EQ$105,MATCH(B61,'CFBG New Line Form'!$B$9:$B$105,0),MATCH(VLOOKUP($AO$11,MAPPING!$H$3:$J$131,3,0),'CFBG New Line Form'!$G$7:$EQ$7,0)),"")=0,"",IFERROR(INDEX('CFBG New Line Form'!$G$9:$EQ$105,MATCH(B61,'CFBG New Line Form'!$B$9:$B$105,0),MATCH(VLOOKUP($AO$11,MAPPING!$H$3:$J$131,3,0),'CFBG New Line Form'!$G$7:$EQ$7,0)),""))</f>
        <v/>
      </c>
      <c r="AP61" s="84" t="str">
        <f>IF(IFERROR(INDEX('CFBG New Line Form'!$G$9:$EQ$105,MATCH(B61,'CFBG New Line Form'!$B$9:$B$105,0),MATCH(VLOOKUP($AP$11,MAPPING!$H$3:$J$131,3,0),'CFBG New Line Form'!$G$7:$EQ$7,0)),"")=0,"",IFERROR(INDEX('CFBG New Line Form'!$G$9:$EQ$105,MATCH(B61,'CFBG New Line Form'!$B$9:$B$105,0),MATCH(VLOOKUP($AP$11,MAPPING!$H$3:$J$131,3,0),'CFBG New Line Form'!$G$7:$EQ$7,0)),""))</f>
        <v/>
      </c>
      <c r="AQ61" s="84" t="str">
        <f>IF(IFERROR(INDEX('CFBG New Line Form'!$G$9:$EQ$105,MATCH(B61,'CFBG New Line Form'!$B$9:$B$105,0),MATCH(VLOOKUP($AQ$11,MAPPING!$H$3:$J$131,3,0),'CFBG New Line Form'!$G$7:$EQ$7,0)),"")=0,"",IFERROR(INDEX('CFBG New Line Form'!$G$9:$EQ$105,MATCH(B61,'CFBG New Line Form'!$B$9:$B$105,0),MATCH(VLOOKUP($AQ$11,MAPPING!$H$3:$J$131,3,0),'CFBG New Line Form'!$G$7:$EQ$7,0)),""))</f>
        <v/>
      </c>
      <c r="AR61" s="84" t="str">
        <f>IF(IFERROR(INDEX('CFBG New Line Form'!$G$9:$EQ$105,MATCH(B61,'CFBG New Line Form'!$B$9:$B$105,0),MATCH(VLOOKUP($AR$11,MAPPING!$H$3:$J$131,3,0),'CFBG New Line Form'!$G$7:$EQ$7,0)),"")=0,"",IFERROR(INDEX('CFBG New Line Form'!$G$9:$EQ$105,MATCH(B61,'CFBG New Line Form'!$B$9:$B$105,0),MATCH(VLOOKUP($AR$11,MAPPING!$H$3:$J$131,3,0),'CFBG New Line Form'!$G$7:$EQ$7,0)),""))</f>
        <v/>
      </c>
      <c r="AS61" s="84" t="str">
        <f>IF(IFERROR(INDEX('CFBG New Line Form'!$G$9:$EQ$105,MATCH(B61,'CFBG New Line Form'!$B$9:$B$105,0),MATCH(VLOOKUP($AS$11,MAPPING!$H$3:$J$131,3,0),'CFBG New Line Form'!$G$7:$EQ$7,0)),"")=0,"",IFERROR(INDEX('CFBG New Line Form'!$G$9:$EQ$105,MATCH(B61,'CFBG New Line Form'!$B$9:$B$105,0),MATCH(VLOOKUP($AS$11,MAPPING!$H$3:$J$131,3,0),'CFBG New Line Form'!$G$7:$EQ$7,0)),""))</f>
        <v/>
      </c>
      <c r="AT61" s="84" t="str">
        <f>IF(IFERROR(INDEX('CFBG New Line Form'!$G$9:$EQ$105,MATCH(B61,'CFBG New Line Form'!$B$9:$B$105,0),MATCH(VLOOKUP($AT$11,MAPPING!$H$3:$J$131,3,0),'CFBG New Line Form'!$G$7:$EQ$7,0)),"")=0,"",IFERROR(INDEX('CFBG New Line Form'!$G$9:$EQ$105,MATCH(B61,'CFBG New Line Form'!$B$9:$B$105,0),MATCH(VLOOKUP($AT$11,MAPPING!$H$3:$J$131,3,0),'CFBG New Line Form'!$G$7:$EQ$7,0)),""))</f>
        <v/>
      </c>
      <c r="AU61" s="84" t="str">
        <f>IF(IFERROR(INDEX('CFBG New Line Form'!$G$9:$EQ$105,MATCH(B61,'CFBG New Line Form'!$B$9:$B$105,0),MATCH(VLOOKUP($AU$11,MAPPING!$H$3:$J$131,3,0),'CFBG New Line Form'!$G$7:$EQ$7,0)),"")=0,"",IFERROR(INDEX('CFBG New Line Form'!$G$9:$EQ$105,MATCH(B61,'CFBG New Line Form'!$B$9:$B$105,0),MATCH(VLOOKUP($AU$11,MAPPING!$H$3:$J$131,3,0),'CFBG New Line Form'!$G$7:$EQ$7,0)),""))</f>
        <v/>
      </c>
      <c r="AV61" s="84" t="str">
        <f>IF(IFERROR(INDEX('CFBG New Line Form'!$G$9:$EQ$105,MATCH(B61,'CFBG New Line Form'!$B$9:$B$105,0),MATCH(VLOOKUP($AV$11,MAPPING!$H$3:$J$131,3,0),'CFBG New Line Form'!$G$7:$EQ$7,0)),"")=0,"",IFERROR(INDEX('CFBG New Line Form'!$G$9:$EQ$105,MATCH(B61,'CFBG New Line Form'!$B$9:$B$105,0),MATCH(VLOOKUP($AV$11,MAPPING!$H$3:$J$131,3,0),'CFBG New Line Form'!$G$7:$EQ$7,0)),""))</f>
        <v/>
      </c>
      <c r="AW61" s="84" t="str">
        <f>IF(IFERROR(INDEX('CFBG New Line Form'!$G$9:$EQ$105,MATCH(B61,'CFBG New Line Form'!$B$9:$B$105,0),MATCH(VLOOKUP($AW$11,MAPPING!$H$3:$J$131,3,0),'CFBG New Line Form'!$G$7:$EQ$7,0)),"")=0,"",IFERROR(INDEX('CFBG New Line Form'!$G$9:$EQ$105,MATCH(B61,'CFBG New Line Form'!$B$9:$B$105,0),MATCH(VLOOKUP($AW$11,MAPPING!$H$3:$J$131,3,0),'CFBG New Line Form'!$G$7:$EQ$7,0)),""))</f>
        <v/>
      </c>
      <c r="AX61" s="84" t="str">
        <f>IF(IFERROR(INDEX('CFBG New Line Form'!$G$9:$EQ$105,MATCH(B61,'CFBG New Line Form'!$B$9:$B$105,0),MATCH(VLOOKUP($AX$11,MAPPING!$H$3:$J$131,3,0),'CFBG New Line Form'!$G$7:$EQ$7,0)),"")=0,"",IFERROR(INDEX('CFBG New Line Form'!$G$9:$EQ$105,MATCH(B61,'CFBG New Line Form'!$B$9:$B$105,0),MATCH(VLOOKUP($AX$11,MAPPING!$H$3:$J$131,3,0),'CFBG New Line Form'!$G$7:$EQ$7,0)),""))</f>
        <v/>
      </c>
      <c r="AY61" s="84" t="str">
        <f>IF(IFERROR(INDEX('CFBG New Line Form'!$G$9:$EQ$105,MATCH(B61,'CFBG New Line Form'!$B$9:$B$105,0),MATCH(VLOOKUP($AY$11,MAPPING!$H$3:$J$131,3,0),'CFBG New Line Form'!$G$7:$EQ$7,0)),"")=0,"",IFERROR(INDEX('CFBG New Line Form'!$G$9:$EQ$105,MATCH(B61,'CFBG New Line Form'!$B$9:$B$105,0),MATCH(VLOOKUP($AY$11,MAPPING!$H$3:$J$131,3,0),'CFBG New Line Form'!$G$7:$EQ$7,0)),""))</f>
        <v/>
      </c>
      <c r="AZ61" s="84" t="str">
        <f>IF(IFERROR(INDEX('CFBG New Line Form'!$G$9:$EQ$105,MATCH(B61,'CFBG New Line Form'!$B$9:$B$105,0),MATCH(VLOOKUP($AZ$11,MAPPING!$H$3:$J$131,3,0),'CFBG New Line Form'!$G$7:$EQ$7,0)),"")=0,"",IFERROR(INDEX('CFBG New Line Form'!$G$9:$EQ$105,MATCH(B61,'CFBG New Line Form'!$B$9:$B$105,0),MATCH(VLOOKUP($AZ$11,MAPPING!$H$3:$J$131,3,0),'CFBG New Line Form'!$G$7:$EQ$7,0)),""))</f>
        <v/>
      </c>
      <c r="BA61" s="84" t="str">
        <f>IF(IFERROR(INDEX('CFBG New Line Form'!$G$9:$EQ$105,MATCH(B61,'CFBG New Line Form'!$B$9:$B$105,0),MATCH(VLOOKUP($BA$11,MAPPING!$H$3:$J$131,3,0),'CFBG New Line Form'!$G$7:$EQ$7,0)),"")=0,"",IFERROR(INDEX('CFBG New Line Form'!$G$9:$EQ$105,MATCH(B61,'CFBG New Line Form'!$B$9:$B$105,0),MATCH(VLOOKUP($BA$11,MAPPING!$H$3:$J$131,3,0),'CFBG New Line Form'!$G$7:$EQ$7,0)),""))</f>
        <v/>
      </c>
      <c r="BB61" s="84" t="str">
        <f>IF(IFERROR(INDEX('CFBG New Line Form'!$G$9:$EQ$105,MATCH(B61,'CFBG New Line Form'!$B$9:$B$105,0),MATCH(VLOOKUP($BB$11,MAPPING!$H$3:$J$131,3,0),'CFBG New Line Form'!$G$7:$EQ$7,0)),"")=0,"",IFERROR(INDEX('CFBG New Line Form'!$G$9:$EQ$105,MATCH(B61,'CFBG New Line Form'!$B$9:$B$105,0),MATCH(VLOOKUP($BB$11,MAPPING!$H$3:$J$131,3,0),'CFBG New Line Form'!$G$7:$EQ$7,0)),""))</f>
        <v/>
      </c>
      <c r="BC61" s="84" t="str">
        <f>IF(IFERROR(INDEX('CFBG New Line Form'!$G$9:$EQ$105,MATCH(B61,'CFBG New Line Form'!$B$9:$B$105,0),MATCH(VLOOKUP($BC$11,MAPPING!$H$3:$J$131,3,0),'CFBG New Line Form'!$G$7:$EQ$7,0)),"")=0,"",IFERROR(INDEX('CFBG New Line Form'!$G$9:$EQ$105,MATCH(B61,'CFBG New Line Form'!$B$9:$B$105,0),MATCH(VLOOKUP($BC$11,MAPPING!$H$3:$J$131,3,0),'CFBG New Line Form'!$G$7:$EQ$7,0)),""))</f>
        <v/>
      </c>
      <c r="BD61" s="84" t="str">
        <f>IF(IFERROR(INDEX('CFBG New Line Form'!$G$9:$EQ$105,MATCH(B61,'CFBG New Line Form'!$B$9:$B$105,0),MATCH(VLOOKUP($BD$11,MAPPING!$H$3:$J$131,3,0),'CFBG New Line Form'!$G$7:$EQ$7,0)),"")=0,"",IFERROR(INDEX('CFBG New Line Form'!$G$9:$EQ$105,MATCH(B61,'CFBG New Line Form'!$B$9:$B$105,0),MATCH(VLOOKUP($BD$11,MAPPING!$H$3:$J$131,3,0),'CFBG New Line Form'!$G$7:$EQ$7,0)),""))</f>
        <v/>
      </c>
      <c r="BE61" s="84" t="str">
        <f>IF(IFERROR(INDEX('CFBG New Line Form'!$G$9:$EQ$105,MATCH(B61,'CFBG New Line Form'!$B$9:$B$105,0),MATCH(VLOOKUP($BE$11,MAPPING!$H$3:$J$131,3,0),'CFBG New Line Form'!$G$7:$EQ$7,0)),"")=0,"",IFERROR(INDEX('CFBG New Line Form'!$G$9:$EQ$105,MATCH(B61,'CFBG New Line Form'!$B$9:$B$105,0),MATCH(VLOOKUP($BE$11,MAPPING!$H$3:$J$131,3,0),'CFBG New Line Form'!$G$7:$EQ$7,0)),""))</f>
        <v/>
      </c>
      <c r="BF61" s="84" t="str">
        <f>IF(IFERROR(INDEX('CFBG New Line Form'!$G$9:$EQ$105,MATCH(B61,'CFBG New Line Form'!$B$9:$B$105,0),MATCH(VLOOKUP($BE$11,MAPPING!$H$3:$J$131,3,0),'CFBG New Line Form'!$G$7:$EQ$7,0)),"")=0,"",IFERROR(INDEX('CFBG New Line Form'!$G$9:$EQ$105,MATCH(B61,'CFBG New Line Form'!$B$9:$B$105,0),MATCH(VLOOKUP($BE$11,MAPPING!$H$3:$J$131,3,0),'CFBG New Line Form'!$G$7:$EQ$7,0)),""))</f>
        <v/>
      </c>
      <c r="BG61" s="84" t="str">
        <f>IF(IFERROR(INDEX('CFBG New Line Form'!$G$9:$EQ$105,MATCH(B61,'CFBG New Line Form'!$B$9:$B$105,0),MATCH(VLOOKUP($BG$11,MAPPING!$H$3:$J$131,3,0),'CFBG New Line Form'!$G$7:$EQ$7,0)),"")=0,"",IFERROR(INDEX('CFBG New Line Form'!$G$9:$EQ$105,MATCH(B61,'CFBG New Line Form'!$B$9:$B$105,0),MATCH(VLOOKUP($BG$11,MAPPING!$H$3:$J$131,3,0),'CFBG New Line Form'!$G$7:$EQ$7,0)),""))</f>
        <v/>
      </c>
      <c r="BH61" s="84" t="str">
        <f>IF(IFERROR(INDEX('CFBG New Line Form'!$G$9:$EQ$105,MATCH(B61,'CFBG New Line Form'!$B$9:$B$105,0),MATCH(VLOOKUP($BH$11,MAPPING!$H$3:$J$131,3,0),'CFBG New Line Form'!$G$7:$EQ$7,0)),"")=0,"",IFERROR(INDEX('CFBG New Line Form'!$G$9:$EQ$105,MATCH(B61,'CFBG New Line Form'!$B$9:$B$105,0),MATCH(VLOOKUP($BH$11,MAPPING!$H$3:$J$131,3,0),'CFBG New Line Form'!$G$7:$EQ$7,0)),""))</f>
        <v/>
      </c>
      <c r="BI61" s="84" t="str">
        <f>IF(IFERROR(INDEX('CFBG New Line Form'!$G$9:$EQ$105,MATCH(B61,'CFBG New Line Form'!$B$9:$B$105,0),MATCH(VLOOKUP($BI$11,MAPPING!$H$3:$J$131,3,0),'CFBG New Line Form'!$G$7:$EQ$7,0)),"")=0,"",IFERROR(INDEX('CFBG New Line Form'!$G$9:$EQ$105,MATCH(B61,'CFBG New Line Form'!$B$9:$B$105,0),MATCH(VLOOKUP($BI$11,MAPPING!$H$3:$J$131,3,0),'CFBG New Line Form'!$G$7:$EQ$7,0)),""))</f>
        <v/>
      </c>
      <c r="BJ61" s="84" t="str">
        <f>IF(IFERROR(INDEX('CFBG New Line Form'!$G$9:$EQ$105,MATCH(B61,'CFBG New Line Form'!$B$9:$B$105,0),MATCH(VLOOKUP($BJ$11,MAPPING!$H$3:$J$131,3,0),'CFBG New Line Form'!$G$7:$EQ$7,0)),"")=0,"",IFERROR(INDEX('CFBG New Line Form'!$G$9:$EQ$105,MATCH(B61,'CFBG New Line Form'!$B$9:$B$105,0),MATCH(VLOOKUP($BJ$11,MAPPING!$H$3:$J$131,3,0),'CFBG New Line Form'!$G$7:$EQ$7,0)),""))</f>
        <v/>
      </c>
      <c r="BK61" s="84" t="str">
        <f>IF(IFERROR(INDEX('CFBG New Line Form'!$G$9:$EQ$105,MATCH(B61,'CFBG New Line Form'!$B$9:$B$105,0),MATCH(VLOOKUP($BK$11,MAPPING!$H$3:$J$131,3,0),'CFBG New Line Form'!$G$7:$EQ$7,0)),"")=0,"",IFERROR(INDEX('CFBG New Line Form'!$G$9:$EQ$105,MATCH(B61,'CFBG New Line Form'!$B$9:$B$105,0),MATCH(VLOOKUP($BK$11,MAPPING!$H$3:$J$131,3,0),'CFBG New Line Form'!$G$7:$EQ$7,0)),""))</f>
        <v/>
      </c>
      <c r="BL61" s="84" t="str">
        <f>IF(IFERROR(INDEX('CFBG New Line Form'!$G$9:$EQ$105,MATCH(B61,'CFBG New Line Form'!$B$9:$B$105,0),MATCH(VLOOKUP($BL$11,MAPPING!$H$3:$J$131,3,0),'CFBG New Line Form'!$G$7:$EQ$7,0)),"")=0,"",IFERROR(INDEX('CFBG New Line Form'!$G$9:$EQ$105,MATCH(B61,'CFBG New Line Form'!$B$9:$B$105,0),MATCH(VLOOKUP($BL$11,MAPPING!$H$3:$J$131,3,0),'CFBG New Line Form'!$G$7:$EQ$7,0)),""))</f>
        <v/>
      </c>
      <c r="BM61" s="84" t="str">
        <f>IF(IFERROR(INDEX('CFBG New Line Form'!$G$9:$EQ$105,MATCH(B61,'CFBG New Line Form'!$B$9:$B$105,0),MATCH(VLOOKUP($BM$11,MAPPING!$H$3:$J$131,3,0),'CFBG New Line Form'!$G$7:$EQ$7,0)),"")=0,"",IFERROR(INDEX('CFBG New Line Form'!$G$9:$EQ$105,MATCH(B61,'CFBG New Line Form'!$B$9:$B$105,0),MATCH(VLOOKUP($BM$11,MAPPING!$H$3:$J$131,3,0),'CFBG New Line Form'!$G$7:$EQ$7,0)),""))</f>
        <v/>
      </c>
      <c r="BN61" s="84" t="str">
        <f>IF(IFERROR(INDEX('CFBG New Line Form'!$G$9:$EQ$105,MATCH(B61,'CFBG New Line Form'!$B$9:$B$105,0),MATCH(VLOOKUP($BN$11,MAPPING!$H$3:$J$131,3,0),'CFBG New Line Form'!$G$7:$EQ$7,0)),"")=0,"",IFERROR(INDEX('CFBG New Line Form'!$G$9:$EQ$105,MATCH(B61,'CFBG New Line Form'!$B$9:$B$105,0),MATCH(VLOOKUP($BN$11,MAPPING!$H$3:$J$131,3,0),'CFBG New Line Form'!$G$7:$EQ$7,0)),""))</f>
        <v/>
      </c>
      <c r="BO61" s="84" t="str">
        <f>IF(IFERROR(INDEX('CFBG New Line Form'!$G$9:$EQ$105,MATCH(B61,'CFBG New Line Form'!$B$9:$B$105,0),MATCH(VLOOKUP($BO$11,MAPPING!$H$3:$J$131,3,0),'CFBG New Line Form'!$G$7:$EQ$7,0)),"")=0,"",IFERROR(INDEX('CFBG New Line Form'!$G$9:$EQ$105,MATCH(B61,'CFBG New Line Form'!$B$9:$B$105,0),MATCH(VLOOKUP($BO$11,MAPPING!$H$3:$J$131,3,0),'CFBG New Line Form'!$G$7:$EQ$7,0)),""))</f>
        <v/>
      </c>
      <c r="BP61" s="84" t="str">
        <f>IF(IFERROR(INDEX('CFBG New Line Form'!$G$9:$EQ$105,MATCH(B61,'CFBG New Line Form'!$B$9:$B$105,0),MATCH(VLOOKUP($BP$11,MAPPING!$H$3:$J$131,3,0),'CFBG New Line Form'!$G$7:$EQ$7,0)),"")=0,"",IFERROR(INDEX('CFBG New Line Form'!$G$9:$EQ$105,MATCH(B61,'CFBG New Line Form'!$B$9:$B$105,0),MATCH(VLOOKUP($BP$11,MAPPING!$H$3:$J$131,3,0),'CFBG New Line Form'!$G$7:$EQ$7,0)),""))</f>
        <v/>
      </c>
      <c r="BQ61" s="84" t="str">
        <f>IF(IFERROR(INDEX('CFBG New Line Form'!$G$9:$EQ$105,MATCH(B61,'CFBG New Line Form'!$B$9:$B$105,0),MATCH(VLOOKUP($BQ$11,MAPPING!$H$3:$J$131,3,0),'CFBG New Line Form'!$G$7:$EQ$7,0)),"")=0,"",IFERROR(INDEX('CFBG New Line Form'!$G$9:$EQ$105,MATCH(B61,'CFBG New Line Form'!$B$9:$B$105,0),MATCH(VLOOKUP($BQ$11,MAPPING!$H$3:$J$131,3,0),'CFBG New Line Form'!$G$7:$EQ$7,0)),""))</f>
        <v/>
      </c>
      <c r="BR61" s="84" t="str">
        <f>IF(IFERROR(INDEX('CFBG New Line Form'!$G$9:$EQ$105,MATCH(B61,'CFBG New Line Form'!$B$9:$B$105,0),MATCH(VLOOKUP($BR$11,MAPPING!$H$3:$J$131,3,0),'CFBG New Line Form'!$G$7:$EQ$7,0)),"")=0,"",IFERROR(INDEX('CFBG New Line Form'!$G$9:$EQ$105,MATCH(B61,'CFBG New Line Form'!$B$9:$B$105,0),MATCH(VLOOKUP($BR$11,MAPPING!$H$3:$J$131,3,0),'CFBG New Line Form'!$G$7:$EQ$7,0)),""))</f>
        <v/>
      </c>
      <c r="BS61" s="84" t="str">
        <f>IF(IFERROR(INDEX('CFBG New Line Form'!$G$9:$EQ$105,MATCH(B61,'CFBG New Line Form'!$B$9:$B$105,0),MATCH(VLOOKUP($BS$11,MAPPING!$H$3:$J$131,3,0),'CFBG New Line Form'!$G$7:$EQ$7,0)),"")=0,"",IFERROR(INDEX('CFBG New Line Form'!$G$9:$EQ$105,MATCH(B61,'CFBG New Line Form'!$B$9:$B$105,0),MATCH(VLOOKUP($BS$11,MAPPING!$H$3:$J$131,3,0),'CFBG New Line Form'!$G$7:$EQ$7,0)),""))</f>
        <v/>
      </c>
      <c r="BT61" s="84" t="str">
        <f>IF(IFERROR(INDEX('CFBG New Line Form'!$G$9:$EQ$105,MATCH(B61,'CFBG New Line Form'!$B$9:$B$105,0),MATCH(VLOOKUP($BT$11,MAPPING!$H$3:$J$131,3,0),'CFBG New Line Form'!$G$7:$EQ$7,0)),"")=0,"",IFERROR(INDEX('CFBG New Line Form'!$G$9:$EQ$105,MATCH(B61,'CFBG New Line Form'!$B$9:$B$105,0),MATCH(VLOOKUP($BT$11,MAPPING!$H$3:$J$131,3,0),'CFBG New Line Form'!$G$7:$EQ$7,0)),""))</f>
        <v/>
      </c>
      <c r="BU61" s="84" t="str">
        <f>IF(IFERROR(INDEX('CFBG New Line Form'!$G$9:$EQ$105,MATCH(B61,'CFBG New Line Form'!$B$9:$B$105,0),MATCH(VLOOKUP($BU$11,MAPPING!$H$3:$J$131,3,0),'CFBG New Line Form'!$G$7:$EQ$7,0)),"")=0,"",IFERROR(INDEX('CFBG New Line Form'!$G$9:$EQ$105,MATCH(B61,'CFBG New Line Form'!$B$9:$B$105,0),MATCH(VLOOKUP($BU$11,MAPPING!$H$3:$J$131,3,0),'CFBG New Line Form'!$G$7:$EQ$7,0)),""))</f>
        <v/>
      </c>
      <c r="BV61" s="84" t="str">
        <f>IF(IFERROR(INDEX('CFBG New Line Form'!$G$9:$EQ$105,MATCH(B61,'CFBG New Line Form'!$B$9:$B$105,0),MATCH(VLOOKUP($BV$11,MAPPING!$H$3:$J$131,3,0),'CFBG New Line Form'!$G$7:$EQ$7,0)),"")=0,"",IFERROR(INDEX('CFBG New Line Form'!$G$9:$EQ$105,MATCH(B61,'CFBG New Line Form'!$B$9:$B$105,0),MATCH(VLOOKUP($BV$11,MAPPING!$H$3:$J$131,3,0),'CFBG New Line Form'!$G$7:$EQ$7,0)),""))</f>
        <v/>
      </c>
      <c r="BW61" s="84" t="str">
        <f>IF(IFERROR(INDEX('CFBG New Line Form'!$G$9:$EQ$105,MATCH(B61,'CFBG New Line Form'!$B$9:$B$105,0),MATCH(VLOOKUP($BW$11,MAPPING!$H$3:$J$131,3,0),'CFBG New Line Form'!$G$7:$EQ$7,0)),"")=0,"",IFERROR(INDEX('CFBG New Line Form'!$G$9:$EQ$105,MATCH(B61,'CFBG New Line Form'!$B$9:$B$105,0),MATCH(VLOOKUP($BW$11,MAPPING!$H$3:$J$131,3,0),'CFBG New Line Form'!$G$7:$EQ$7,0)),""))</f>
        <v/>
      </c>
      <c r="BX61" s="84" t="str">
        <f>IF(IFERROR(INDEX('CFBG New Line Form'!$G$9:$EQ$105,MATCH(B61,'CFBG New Line Form'!$B$9:$B$105,0),MATCH(VLOOKUP($BX$11,MAPPING!$H$3:$J$131,3,0),'CFBG New Line Form'!$G$7:$EQ$7,0)),"")=0,"",IFERROR(INDEX('CFBG New Line Form'!$G$9:$EQ$105,MATCH(B61,'CFBG New Line Form'!$B$9:$B$105,0),MATCH(VLOOKUP($BX$11,MAPPING!$H$3:$J$131,3,0),'CFBG New Line Form'!$G$7:$EQ$7,0)),""))</f>
        <v/>
      </c>
      <c r="BY61" s="84" t="str">
        <f>IF(IFERROR(INDEX('CFBG New Line Form'!$G$9:$EQ$105,MATCH(B61,'CFBG New Line Form'!$B$9:$B$105,0),MATCH(VLOOKUP($BY$11,MAPPING!$H$3:$J$131,3,0),'CFBG New Line Form'!$G$7:$EQ$7,0)),"")=0,"",IFERROR(INDEX('CFBG New Line Form'!$G$9:$EQ$105,MATCH(B61,'CFBG New Line Form'!$B$9:$B$105,0),MATCH(VLOOKUP($BY$11,MAPPING!$H$3:$J$131,3,0),'CFBG New Line Form'!$G$7:$EQ$7,0)),""))</f>
        <v/>
      </c>
      <c r="BZ61" s="84" t="str">
        <f>IF(IFERROR(INDEX('CFBG New Line Form'!$G$9:$EQ$105,MATCH(B61,'CFBG New Line Form'!$B$9:$B$105,0),MATCH(VLOOKUP($BZ$11,MAPPING!$H$3:$J$131,3,0),'CFBG New Line Form'!$G$7:$EQ$7,0)),"")=0,"",IFERROR(INDEX('CFBG New Line Form'!$G$9:$EQ$105,MATCH(B61,'CFBG New Line Form'!$B$9:$B$105,0),MATCH(VLOOKUP($BZ$11,MAPPING!$H$3:$J$131,3,0),'CFBG New Line Form'!$G$7:$EQ$7,0)),""))</f>
        <v/>
      </c>
      <c r="CA61" s="84" t="str">
        <f>IF(IFERROR(INDEX('CFBG New Line Form'!$G$9:$EQ$105,MATCH(B61,'CFBG New Line Form'!$B$9:$B$105,0),MATCH(VLOOKUP($CA$11,MAPPING!$H$3:$J$131,3,0),'CFBG New Line Form'!$G$7:$EQ$7,0)),"")=0,"",IFERROR(INDEX('CFBG New Line Form'!$G$9:$EQ$105,MATCH(B61,'CFBG New Line Form'!$B$9:$B$105,0),MATCH(VLOOKUP($CA$11,MAPPING!$H$3:$J$131,3,0),'CFBG New Line Form'!$G$7:$EQ$7,0)),""))</f>
        <v/>
      </c>
      <c r="CB61" s="84" t="str">
        <f>IF(IFERROR(INDEX('CFBG New Line Form'!$G$9:$EQ$105,MATCH(B61,'CFBG New Line Form'!$B$9:$B$105,0),MATCH(VLOOKUP($CB$11,MAPPING!$H$3:$J$131,3,0),'CFBG New Line Form'!$G$7:$EQ$7,0)),"")=0,"",IFERROR(INDEX('CFBG New Line Form'!$G$9:$EQ$105,MATCH(B61,'CFBG New Line Form'!$B$9:$B$105,0),MATCH(VLOOKUP($CB$11,MAPPING!$H$3:$J$131,3,0),'CFBG New Line Form'!$G$7:$EQ$7,0)),""))</f>
        <v/>
      </c>
      <c r="CC61" s="84" t="str">
        <f>IF(IFERROR(INDEX('CFBG New Line Form'!$G$9:$EQ$105,MATCH(B61,'CFBG New Line Form'!$B$9:$B$105,0),MATCH(VLOOKUP($CC$11,MAPPING!$H$3:$J$131,3,0),'CFBG New Line Form'!$G$7:$EQ$7,0)),"")=0,"",IFERROR(INDEX('CFBG New Line Form'!$G$9:$EQ$105,MATCH(B61,'CFBG New Line Form'!$B$9:$B$105,0),MATCH(VLOOKUP($CC$11,MAPPING!$H$3:$J$131,3,0),'CFBG New Line Form'!$G$7:$EQ$7,0)),""))</f>
        <v/>
      </c>
      <c r="CD61" s="84" t="str">
        <f>IF(IFERROR(INDEX('CFBG New Line Form'!$G$9:$EQ$105,MATCH(B61,'CFBG New Line Form'!$B$9:$B$105,0),MATCH(VLOOKUP($CD$11,MAPPING!$H$3:$J$131,3,0),'CFBG New Line Form'!$G$7:$EQ$7,0)),"")=0,"",IFERROR(INDEX('CFBG New Line Form'!$G$9:$EQ$105,MATCH(B61,'CFBG New Line Form'!$B$9:$B$105,0),MATCH(VLOOKUP($CD$11,MAPPING!$H$3:$J$131,3,0),'CFBG New Line Form'!$G$7:$EQ$7,0)),""))</f>
        <v/>
      </c>
      <c r="CE61" s="84" t="str">
        <f>IF(IFERROR(INDEX('CFBG New Line Form'!$G$9:$EQ$105,MATCH(B61,'CFBG New Line Form'!$B$9:$B$105,0),MATCH(VLOOKUP($CE$11,MAPPING!$H$3:$J$131,3,0),'CFBG New Line Form'!$G$7:$EQ$7,0)),"")=0,"",IFERROR(INDEX('CFBG New Line Form'!$G$9:$EQ$105,MATCH(B61,'CFBG New Line Form'!$B$9:$B$105,0),MATCH(VLOOKUP($CE$11,MAPPING!$H$3:$J$131,3,0),'CFBG New Line Form'!$G$7:$EQ$7,0)),""))</f>
        <v/>
      </c>
      <c r="CF61" s="84" t="str">
        <f>IF(IFERROR(INDEX('CFBG New Line Form'!$G$9:$EQ$105,MATCH(B61,'CFBG New Line Form'!$B$9:$B$105,0),MATCH(VLOOKUP($CF$11,MAPPING!$H$3:$J$131,3,0),'CFBG New Line Form'!$G$7:$EQ$7,0)),"")=0,"",IFERROR(INDEX('CFBG New Line Form'!$G$9:$EQ$105,MATCH(B61,'CFBG New Line Form'!$B$9:$B$105,0),MATCH(VLOOKUP($CF$11,MAPPING!$H$3:$J$131,3,0),'CFBG New Line Form'!$G$7:$EQ$7,0)),""))</f>
        <v/>
      </c>
      <c r="CG61" s="84" t="str">
        <f>IF(IFERROR(INDEX('CFBG New Line Form'!$G$9:$EQ$105,MATCH(B61,'CFBG New Line Form'!$B$9:$B$105,0),MATCH(VLOOKUP($CG$11,MAPPING!$H$3:$J$131,3,0),'CFBG New Line Form'!$G$7:$EQ$7,0)),"")=0,"",IFERROR(INDEX('CFBG New Line Form'!$G$9:$EQ$105,MATCH(B61,'CFBG New Line Form'!$B$9:$B$105,0),MATCH(VLOOKUP($CG$11,MAPPING!$H$3:$J$131,3,0),'CFBG New Line Form'!$G$7:$EQ$7,0)),""))</f>
        <v/>
      </c>
      <c r="CH61" s="84" t="str">
        <f>IF(IFERROR(INDEX('CFBG New Line Form'!$G$9:$EQ$105,MATCH(B61,'CFBG New Line Form'!$B$9:$B$105,0),MATCH(VLOOKUP($CH$11,MAPPING!$H$3:$J$131,3,0),'CFBG New Line Form'!$G$7:$EQ$7,0)),"")=0,"",IFERROR(INDEX('CFBG New Line Form'!$G$9:$EQ$105,MATCH(B61,'CFBG New Line Form'!$B$9:$B$105,0),MATCH(VLOOKUP($CH$11,MAPPING!$H$3:$J$131,3,0),'CFBG New Line Form'!$G$7:$EQ$7,0)),""))</f>
        <v/>
      </c>
      <c r="CI61" s="84" t="str">
        <f>IF(IFERROR(INDEX('CFBG New Line Form'!$G$9:$EQ$105,MATCH(B61,'CFBG New Line Form'!$B$9:$B$105,0),MATCH(VLOOKUP($CI$11,MAPPING!$H$3:$J$131,3,0),'CFBG New Line Form'!$G$7:$EQ$7,0)),"")=0,"",IFERROR(INDEX('CFBG New Line Form'!$G$9:$EQ$105,MATCH(B61,'CFBG New Line Form'!$B$9:$B$105,0),MATCH(VLOOKUP($CI$11,MAPPING!$H$3:$J$131,3,0),'CFBG New Line Form'!$G$7:$EQ$7,0)),""))</f>
        <v/>
      </c>
      <c r="CJ61" s="84" t="str">
        <f>IF(IFERROR(INDEX('CFBG New Line Form'!$G$9:$EQ$105,MATCH(B61,'CFBG New Line Form'!$B$9:$B$105,0),MATCH(VLOOKUP($CJ$11,MAPPING!$H$3:$J$131,3,0),'CFBG New Line Form'!$G$7:$EQ$7,0)),"")=0,"",IFERROR(INDEX('CFBG New Line Form'!$G$9:$EQ$105,MATCH(B61,'CFBG New Line Form'!$B$9:$B$105,0),MATCH(VLOOKUP($CJ$11,MAPPING!$H$3:$J$131,3,0),'CFBG New Line Form'!$G$7:$EQ$7,0)),""))</f>
        <v/>
      </c>
      <c r="CK61" s="84" t="str">
        <f>IF(IFERROR(INDEX('CFBG New Line Form'!$G$9:$EQ$105,MATCH(B61,'CFBG New Line Form'!$B$9:$B$105,0),MATCH(VLOOKUP($CK$11,MAPPING!$H$3:$J$131,3,0),'CFBG New Line Form'!$G$7:$EQ$7,0)),"")=0,"",IFERROR(INDEX('CFBG New Line Form'!$G$9:$EQ$105,MATCH(B61,'CFBG New Line Form'!$B$9:$B$105,0),MATCH(VLOOKUP($CK$11,MAPPING!$H$3:$J$131,3,0),'CFBG New Line Form'!$G$7:$EQ$7,0)),""))</f>
        <v/>
      </c>
      <c r="CL61" s="84" t="str">
        <f>IF(IFERROR(INDEX('CFBG New Line Form'!$G$9:$EQ$105,MATCH(B61,'CFBG New Line Form'!$B$9:$B$105,0),MATCH(VLOOKUP($CL$11,MAPPING!$H$3:$J$131,3,0),'CFBG New Line Form'!$G$7:$EQ$7,0)),"")=0,"",IFERROR(INDEX('CFBG New Line Form'!$G$9:$EQ$105,MATCH(B61,'CFBG New Line Form'!$B$9:$B$105,0),MATCH(VLOOKUP($CL$11,MAPPING!$H$3:$J$131,3,0),'CFBG New Line Form'!$G$7:$EQ$7,0)),""))</f>
        <v/>
      </c>
      <c r="CM61" s="84" t="str">
        <f>IF(IFERROR(INDEX('CFBG New Line Form'!$G$9:$EQ$105,MATCH(B61,'CFBG New Line Form'!$B$9:$B$105,0),MATCH(VLOOKUP($CM$11,MAPPING!$H$3:$J$131,3,0),'CFBG New Line Form'!$G$7:$EQ$7,0)),"")=0,"",IFERROR(INDEX('CFBG New Line Form'!$G$9:$EQ$105,MATCH(B61,'CFBG New Line Form'!$B$9:$B$105,0),MATCH(VLOOKUP($CM$11,MAPPING!$H$3:$J$131,3,0),'CFBG New Line Form'!$G$7:$EQ$7,0)),""))</f>
        <v/>
      </c>
      <c r="CN61" s="84" t="str">
        <f>IF(IFERROR(INDEX('CFBG New Line Form'!$G$9:$EQ$105,MATCH(B61,'CFBG New Line Form'!$B$9:$B$105,0),MATCH(VLOOKUP($CN$11,MAPPING!$H$3:$J$131,3,0),'CFBG New Line Form'!$G$7:$EQ$7,0)),"")=0,"",IFERROR(INDEX('CFBG New Line Form'!$G$9:$EQ$105,MATCH(B61,'CFBG New Line Form'!$B$9:$B$105,0),MATCH(VLOOKUP($CN$11,MAPPING!$H$3:$J$131,3,0),'CFBG New Line Form'!$G$7:$EQ$7,0)),""))</f>
        <v/>
      </c>
      <c r="CO61" s="84" t="str">
        <f>IF(IFERROR(INDEX('CFBG New Line Form'!$G$9:$EQ$105,MATCH(B61,'CFBG New Line Form'!$B$9:$B$105,0),MATCH(VLOOKUP($CO$11,MAPPING!$H$3:$J$131,3,0),'CFBG New Line Form'!$G$7:$EQ$7,0)),"")=0,"",IFERROR(INDEX('CFBG New Line Form'!$G$9:$EQ$105,MATCH(B61,'CFBG New Line Form'!$B$9:$B$105,0),MATCH(VLOOKUP($CO$11,MAPPING!$H$3:$J$131,3,0),'CFBG New Line Form'!$G$7:$EQ$7,0)),""))</f>
        <v/>
      </c>
      <c r="CP61" s="84" t="str">
        <f>IF(IFERROR(INDEX('CFBG New Line Form'!$G$9:$EQ$105,MATCH(B61,'CFBG New Line Form'!$B$9:$B$105,0),MATCH(VLOOKUP($CP$11,MAPPING!$H$3:$J$131,3,0),'CFBG New Line Form'!$G$7:$EQ$7,0)),"")=0,"",IFERROR(INDEX('CFBG New Line Form'!$G$9:$EQ$105,MATCH(B61,'CFBG New Line Form'!$B$9:$B$105,0),MATCH(VLOOKUP($CP$11,MAPPING!$H$3:$J$131,3,0),'CFBG New Line Form'!$G$7:$EQ$7,0)),""))</f>
        <v/>
      </c>
      <c r="CQ61" s="84" t="str">
        <f>IF(IFERROR(INDEX('CFBG New Line Form'!$G$9:$EQ$105,MATCH(B61,'CFBG New Line Form'!$B$9:$B$105,0),MATCH(VLOOKUP($CQ$11,MAPPING!$H$3:$J$131,3,0),'CFBG New Line Form'!$G$7:$EQ$7,0)),"")=0,"",IFERROR(INDEX('CFBG New Line Form'!$G$9:$EQ$105,MATCH(B61,'CFBG New Line Form'!$B$9:$B$105,0),MATCH(VLOOKUP($CQ$11,MAPPING!$H$3:$J$131,3,0),'CFBG New Line Form'!$G$7:$EQ$7,0)),""))</f>
        <v/>
      </c>
      <c r="CR61" s="84"/>
      <c r="CS61" s="84"/>
      <c r="CT61" s="84"/>
    </row>
    <row r="62" spans="1:98" s="55" customFormat="1">
      <c r="A62" s="84" t="str">
        <f>IF(
IFERROR(INDEX('CFBG New Line Form'!$G$9:$EQ$105,MATCH(B62,'CFBG New Line Form'!$B$9:$B$105,0),MATCH(VLOOKUP($A$11,MAPPING!$H$3:$J$131,3,0),'CFBG New Line Form'!$G$7:$EQ$7,0)),"")=0,"", IFERROR(INDEX('CFBG New Line Form'!$G$9:$EQ$105,MATCH(B62,'CFBG New Line Form'!$B$9:$B$105,0),MATCH(VLOOKUP($A$11,MAPPING!$H$3:$J$131,3,0),'CFBG New Line Form'!$G$7:$EQ$7,0)),""))</f>
        <v/>
      </c>
      <c r="B62" s="84"/>
      <c r="C62" s="84" t="str">
        <f>IF(
IFERROR(INDEX('CFBG New Line Form'!$G$9:$EQ$105,MATCH(B62,'CFBG New Line Form'!$B$9:$B$105,0),MATCH(VLOOKUP($C$11,MAPPING!$H$3:$J$131,3,0),'CFBG New Line Form'!$G$7:$EQ$7,0)),"")=0,"", IFERROR(INDEX('CFBG New Line Form'!$G$9:$EQ$105,MATCH(B62,'CFBG New Line Form'!$B$9:$B$105,0),MATCH(VLOOKUP($C$11,MAPPING!$H$3:$J$131,3,0),'CFBG New Line Form'!$G$7:$EQ$7,0)),""))</f>
        <v/>
      </c>
      <c r="D62" s="84" t="str">
        <f>IF(
IFERROR(INDEX('CFBG New Line Form'!$G$9:$EQ$105,MATCH(B62,'CFBG New Line Form'!$B$9:$B$105,0),MATCH(VLOOKUP($D$11,MAPPING!$H$3:$J$131,3,0),'CFBG New Line Form'!$G$7:$EQ$7,0)),"")=0,"", IFERROR(INDEX('CFBG New Line Form'!$G$9:$EQ$105,MATCH(B62,'CFBG New Line Form'!$B$9:$B$105,0),MATCH(VLOOKUP($D$11,MAPPING!$H$3:$J$131,3,0),'CFBG New Line Form'!$G$7:$EQ$7,0)),""))</f>
        <v/>
      </c>
      <c r="E62" s="84" t="str">
        <f>IF(IFERROR(INDEX('CFBG New Line Form'!$G$9:$EQ$105,MATCH(B62,'CFBG New Line Form'!$B$9:$B$105,0),MATCH(VLOOKUP($E$11,MAPPING!$H$3:$J$131,3,0),'CFBG New Line Form'!$G$7:$EQ$7,0)),"")=0,"",IFERROR(INDEX('CFBG New Line Form'!$G$9:$EQ$105,MATCH(B62,'CFBG New Line Form'!$B$9:$B$105,0),MATCH(VLOOKUP($E$11,MAPPING!$H$3:$J$131,3,0),'CFBG New Line Form'!$G$7:$EQ$7,0)),""))</f>
        <v/>
      </c>
      <c r="F62" s="84" t="str">
        <f>IF(IFERROR(INDEX('CFBG New Line Form'!$G$9:$EQ$105,MATCH(B62,'CFBG New Line Form'!$B$9:$B$105,0),MATCH(VLOOKUP($F$11,MAPPING!$H$3:$J$131,3,0),'CFBG New Line Form'!$G$7:$EQ$7,0)),"")=0,"",IFERROR(INDEX('CFBG New Line Form'!$G$9:$EQ$105,MATCH(B62,'CFBG New Line Form'!$B$9:$B$105,0),MATCH(VLOOKUP($F$11,MAPPING!$H$3:$J$131,3,0),'CFBG New Line Form'!$G$7:$EQ$7,0)),""))</f>
        <v/>
      </c>
      <c r="G62" s="130" t="str">
        <f>IF(IFERROR(INDEX('CFBG New Line Form'!$G$9:$EQ$105,MATCH(B62,'CFBG New Line Form'!$B$9:$B$105,0),MATCH(VLOOKUP($G$11,MAPPING!$H$3:$J$131,3,0),'CFBG New Line Form'!$G$7:$EQ$7,0)),"")=0,"",IFERROR(INDEX('CFBG New Line Form'!$G$9:$EQ$105,MATCH(B62,'CFBG New Line Form'!$B$9:$B$105,0),MATCH(VLOOKUP($G$11,MAPPING!$H$3:$J$131,3,0),'CFBG New Line Form'!$G$7:$EQ$7,0)),""))</f>
        <v/>
      </c>
      <c r="H62" s="160" t="str">
        <f>IF(IFERROR(INDEX('CFBG New Line Form'!$G$9:$EQ$105,MATCH(B62,'CFBG New Line Form'!$B$9:$B$105,0),MATCH(VLOOKUP($H$11,MAPPING!$H$3:$J$131,3,0),'CFBG New Line Form'!$G$7:$EQ$7,0)),"")=0,"",IFERROR(INDEX('CFBG New Line Form'!$G$9:$EQ$105,MATCH(B62,'CFBG New Line Form'!$B$9:$B$105,0),MATCH(VLOOKUP($H$11,MAPPING!$H$3:$J$131,3,0),'CFBG New Line Form'!$G$7:$EQ$7,0)),""))</f>
        <v/>
      </c>
      <c r="I62" s="161" t="str">
        <f>IF(IFERROR(INDEX('CFBG New Line Form'!$G$9:$EQ$105,MATCH(B62,'CFBG New Line Form'!$B$9:$B$105,0),MATCH(VLOOKUP($I$11,MAPPING!$H$3:$J$131,3,0),'CFBG New Line Form'!$G$7:$EQ$7,0)),"")=0,"",IFERROR(INDEX('CFBG New Line Form'!$G$9:$EQ$105,MATCH(B62,'CFBG New Line Form'!$B$9:$B$105,0),MATCH(VLOOKUP($I$11,MAPPING!$H$3:$J$131,3,0),'CFBG New Line Form'!$G$7:$EQ$7,0)),""))</f>
        <v/>
      </c>
      <c r="J62" s="84" t="str">
        <f>IF(IFERROR(INDEX('CFBG New Line Form'!$G$9:$EQ$105,MATCH(B62,'CFBG New Line Form'!$B$9:$B$105,0),MATCH(VLOOKUP($J$11,MAPPING!$H$3:$J$131,3,0),'CFBG New Line Form'!$G$7:$EQ$7,0)),"")=0,"",IFERROR(INDEX('CFBG New Line Form'!$G$9:$EQ$105,MATCH(B62,'CFBG New Line Form'!$B$9:$B$105,0),MATCH(VLOOKUP($J$11,MAPPING!$H$3:$J$131,3,0),'CFBG New Line Form'!$G$7:$EQ$7,0)),""))</f>
        <v/>
      </c>
      <c r="K62" s="84" t="e">
        <v>#N/A</v>
      </c>
      <c r="L62" s="84" t="e">
        <v>#N/A</v>
      </c>
      <c r="M62" s="84" t="e">
        <v>#N/A</v>
      </c>
      <c r="N62" s="84" t="e">
        <v>#N/A</v>
      </c>
      <c r="O62" s="84" t="e">
        <v>#N/A</v>
      </c>
      <c r="P62" s="84" t="e">
        <v>#N/A</v>
      </c>
      <c r="Q62" s="84" t="e">
        <v>#N/A</v>
      </c>
      <c r="R62" s="162" t="str">
        <f>IF(IFERROR(INDEX('CFBG New Line Form'!$G$9:$EQ$105,MATCH(B62,'CFBG New Line Form'!$B$9:$B$105,0),MATCH(VLOOKUP($R$11,MAPPING!$H$3:$J$131,3,0),'CFBG New Line Form'!$G$7:$EQ$7,0)),"")=0,"",IFERROR(INDEX('CFBG New Line Form'!$G$9:$EQ$105,MATCH(B62,'CFBG New Line Form'!$B$9:$B$105,0),MATCH(VLOOKUP($R$11,MAPPING!$H$3:$J$131,3,0),'CFBG New Line Form'!$G$7:$EQ$7,0)),""))</f>
        <v/>
      </c>
      <c r="S62" s="84" t="str">
        <f>IF(IFERROR(INDEX('CFBG New Line Form'!$G$9:$EQ$105,MATCH(B62,'CFBG New Line Form'!$B$9:$B$105,0),MATCH(VLOOKUP($S$11,MAPPING!$H$3:$J$131,3,0),'CFBG New Line Form'!$G$7:$EQ$7,0)),"")=0,"",IFERROR(INDEX('CFBG New Line Form'!$G$9:$EQ$105,MATCH(B62,'CFBG New Line Form'!$B$9:$B$105,0),MATCH(VLOOKUP($S$11,MAPPING!$H$3:$J$131,3,0),'CFBG New Line Form'!$G$7:$EQ$7,0)),""))</f>
        <v/>
      </c>
      <c r="T62" s="84" t="e">
        <v>#N/A</v>
      </c>
      <c r="U62" s="84" t="e">
        <v>#N/A</v>
      </c>
      <c r="V62" s="84" t="e">
        <v>#N/A</v>
      </c>
      <c r="W62" s="84" t="e">
        <v>#N/A</v>
      </c>
      <c r="X62" s="84" t="e">
        <v>#N/A</v>
      </c>
      <c r="Y62" s="84" t="e">
        <v>#N/A</v>
      </c>
      <c r="Z62" s="84" t="e">
        <v>#N/A</v>
      </c>
      <c r="AA62" s="84" t="e">
        <v>#N/A</v>
      </c>
      <c r="AB62" s="84" t="e">
        <v>#N/A</v>
      </c>
      <c r="AC62" s="84" t="e">
        <v>#N/A</v>
      </c>
      <c r="AD62" s="84" t="e">
        <v>#N/A</v>
      </c>
      <c r="AE62" s="160" t="str">
        <f>IF(IFERROR(INDEX('CFBG New Line Form'!$G$9:$EQ$105,MATCH(B62,'CFBG New Line Form'!$B$9:$B$105,0),MATCH(VLOOKUP($AE$11,MAPPING!$H$3:$J$131,3,0),'CFBG New Line Form'!$G$7:$EQ$7,0)),"")=0,"",IFERROR(INDEX('CFBG New Line Form'!$G$9:$EQ$105,MATCH(B62,'CFBG New Line Form'!$B$9:$B$105,0),MATCH(VLOOKUP($AE$11,MAPPING!$H$3:$J$131,3,0),'CFBG New Line Form'!$G$7:$EQ$7,0)),""))</f>
        <v/>
      </c>
      <c r="AF62" s="84" t="e">
        <v>#N/A</v>
      </c>
      <c r="AG62" s="84" t="e">
        <v>#N/A</v>
      </c>
      <c r="AH62" s="84" t="str">
        <f>IF(IFERROR(INDEX('CFBG New Line Form'!$G$9:$EQ$105,MATCH(B62,'CFBG New Line Form'!$B$9:$B$105,0),MATCH(VLOOKUP($AH$11,MAPPING!$H$3:$J$131,3,0),'CFBG New Line Form'!$G$7:$EQ$7,0)),"")=0,"",IFERROR(INDEX('CFBG New Line Form'!$G$9:$EQ$105,MATCH(B62,'CFBG New Line Form'!$B$9:$B$105,0),MATCH(VLOOKUP($AH$11,MAPPING!$H$3:$J$131,3,0),'CFBG New Line Form'!$G$7:$EQ$7,0)),""))</f>
        <v/>
      </c>
      <c r="AI62" s="84" t="str">
        <f>IF(IFERROR(INDEX('CFBG New Line Form'!$G$9:$EQ$105,MATCH(B62,'CFBG New Line Form'!$B$9:$B$105,0),MATCH(VLOOKUP($AI$11,MAPPING!$H$3:$J$131,3,0),'CFBG New Line Form'!$G$7:$EQ$7,0)),"")=0,"",IFERROR(INDEX('CFBG New Line Form'!$G$9:$EQ$105,MATCH(B62,'CFBG New Line Form'!$B$9:$B$105,0),MATCH(VLOOKUP($AI$11,MAPPING!$H$3:$J$131,3,0),'CFBG New Line Form'!$G$7:$EQ$7,0)),""))</f>
        <v/>
      </c>
      <c r="AJ62" s="84" t="str">
        <f>IF(IFERROR(INDEX('CFBG New Line Form'!$G$9:$EQ$105,MATCH(B62,'CFBG New Line Form'!$B$9:$B$105,0),MATCH(VLOOKUP($AJ$11,MAPPING!$H$3:$J$131,3,0),'CFBG New Line Form'!$G$7:$EQ$7,0)),"")=0,"",IFERROR(INDEX('CFBG New Line Form'!$G$9:$EQ$105,MATCH(B62,'CFBG New Line Form'!$B$9:$B$105,0),MATCH(VLOOKUP($AJ$11,MAPPING!$H$3:$J$131,3,0),'CFBG New Line Form'!$G$7:$EQ$7,0)),""))</f>
        <v/>
      </c>
      <c r="AK62" s="84" t="str">
        <f>IF(IFERROR(INDEX('CFBG New Line Form'!$G$9:$EQ$105,MATCH(B62,'CFBG New Line Form'!$B$9:$B$105,0),MATCH(VLOOKUP($AK$11,MAPPING!$H$3:$J$131,3,0),'CFBG New Line Form'!$G$7:$EQ$7,0)),"")=0,"",IFERROR(INDEX('CFBG New Line Form'!$G$9:$EQ$105,MATCH(B62,'CFBG New Line Form'!$B$9:$B$105,0),MATCH(VLOOKUP($AK$11,MAPPING!$H$3:$J$131,3,0),'CFBG New Line Form'!$G$7:$EQ$7,0)),""))</f>
        <v/>
      </c>
      <c r="AL62" s="84" t="str">
        <f>IF(IFERROR(INDEX('CFBG New Line Form'!$G$9:$EQ$105,MATCH(B62,'CFBG New Line Form'!$B$9:$B$105,0),MATCH(VLOOKUP($AL$11,MAPPING!$H$3:$J$131,3,0),'CFBG New Line Form'!$G$7:$EQ$7,0)),"")=0,"",IFERROR(INDEX('CFBG New Line Form'!$G$9:$EQ$105,MATCH(B62,'CFBG New Line Form'!$B$9:$B$105,0),MATCH(VLOOKUP($AL$11,MAPPING!$H$3:$J$131,3,0),'CFBG New Line Form'!$G$7:$EQ$7,0)),""))</f>
        <v/>
      </c>
      <c r="AM62" s="84" t="str">
        <f>IF(IFERROR(INDEX('CFBG New Line Form'!$G$9:$EQ$105,MATCH(B62,'CFBG New Line Form'!$B$9:$B$105,0),MATCH(VLOOKUP($AM$11,MAPPING!$H$3:$J$131,3,0),'CFBG New Line Form'!$G$7:$EQ$7,0)),"")=0,"",IFERROR(INDEX('CFBG New Line Form'!$G$9:$EQ$105,MATCH(B62,'CFBG New Line Form'!$B$9:$B$105,0),MATCH(VLOOKUP($AM$11,MAPPING!$H$3:$J$131,3,0),'CFBG New Line Form'!$G$7:$EQ$7,0)),""))</f>
        <v/>
      </c>
      <c r="AN62" s="84" t="str">
        <f>IF(IFERROR(INDEX('CFBG New Line Form'!$G$9:$EQ$105,MATCH(B62,'CFBG New Line Form'!$B$9:$B$105,0),MATCH(VLOOKUP($AN$11,MAPPING!$H$3:$J$131,3,0),'CFBG New Line Form'!$G$7:$EQ$7,0)),"")=0,"",IFERROR(INDEX('CFBG New Line Form'!$G$9:$EQ$105,MATCH(B62,'CFBG New Line Form'!$B$9:$B$105,0),MATCH(VLOOKUP($AN$11,MAPPING!$H$3:$J$131,3,0),'CFBG New Line Form'!$G$7:$EQ$7,0)),""))</f>
        <v/>
      </c>
      <c r="AO62" s="84" t="str">
        <f>IF(IFERROR(INDEX('CFBG New Line Form'!$G$9:$EQ$105,MATCH(B62,'CFBG New Line Form'!$B$9:$B$105,0),MATCH(VLOOKUP($AO$11,MAPPING!$H$3:$J$131,3,0),'CFBG New Line Form'!$G$7:$EQ$7,0)),"")=0,"",IFERROR(INDEX('CFBG New Line Form'!$G$9:$EQ$105,MATCH(B62,'CFBG New Line Form'!$B$9:$B$105,0),MATCH(VLOOKUP($AO$11,MAPPING!$H$3:$J$131,3,0),'CFBG New Line Form'!$G$7:$EQ$7,0)),""))</f>
        <v/>
      </c>
      <c r="AP62" s="84" t="str">
        <f>IF(IFERROR(INDEX('CFBG New Line Form'!$G$9:$EQ$105,MATCH(B62,'CFBG New Line Form'!$B$9:$B$105,0),MATCH(VLOOKUP($AP$11,MAPPING!$H$3:$J$131,3,0),'CFBG New Line Form'!$G$7:$EQ$7,0)),"")=0,"",IFERROR(INDEX('CFBG New Line Form'!$G$9:$EQ$105,MATCH(B62,'CFBG New Line Form'!$B$9:$B$105,0),MATCH(VLOOKUP($AP$11,MAPPING!$H$3:$J$131,3,0),'CFBG New Line Form'!$G$7:$EQ$7,0)),""))</f>
        <v/>
      </c>
      <c r="AQ62" s="84" t="str">
        <f>IF(IFERROR(INDEX('CFBG New Line Form'!$G$9:$EQ$105,MATCH(B62,'CFBG New Line Form'!$B$9:$B$105,0),MATCH(VLOOKUP($AQ$11,MAPPING!$H$3:$J$131,3,0),'CFBG New Line Form'!$G$7:$EQ$7,0)),"")=0,"",IFERROR(INDEX('CFBG New Line Form'!$G$9:$EQ$105,MATCH(B62,'CFBG New Line Form'!$B$9:$B$105,0),MATCH(VLOOKUP($AQ$11,MAPPING!$H$3:$J$131,3,0),'CFBG New Line Form'!$G$7:$EQ$7,0)),""))</f>
        <v/>
      </c>
      <c r="AR62" s="84" t="str">
        <f>IF(IFERROR(INDEX('CFBG New Line Form'!$G$9:$EQ$105,MATCH(B62,'CFBG New Line Form'!$B$9:$B$105,0),MATCH(VLOOKUP($AR$11,MAPPING!$H$3:$J$131,3,0),'CFBG New Line Form'!$G$7:$EQ$7,0)),"")=0,"",IFERROR(INDEX('CFBG New Line Form'!$G$9:$EQ$105,MATCH(B62,'CFBG New Line Form'!$B$9:$B$105,0),MATCH(VLOOKUP($AR$11,MAPPING!$H$3:$J$131,3,0),'CFBG New Line Form'!$G$7:$EQ$7,0)),""))</f>
        <v/>
      </c>
      <c r="AS62" s="84" t="str">
        <f>IF(IFERROR(INDEX('CFBG New Line Form'!$G$9:$EQ$105,MATCH(B62,'CFBG New Line Form'!$B$9:$B$105,0),MATCH(VLOOKUP($AS$11,MAPPING!$H$3:$J$131,3,0),'CFBG New Line Form'!$G$7:$EQ$7,0)),"")=0,"",IFERROR(INDEX('CFBG New Line Form'!$G$9:$EQ$105,MATCH(B62,'CFBG New Line Form'!$B$9:$B$105,0),MATCH(VLOOKUP($AS$11,MAPPING!$H$3:$J$131,3,0),'CFBG New Line Form'!$G$7:$EQ$7,0)),""))</f>
        <v/>
      </c>
      <c r="AT62" s="84" t="str">
        <f>IF(IFERROR(INDEX('CFBG New Line Form'!$G$9:$EQ$105,MATCH(B62,'CFBG New Line Form'!$B$9:$B$105,0),MATCH(VLOOKUP($AT$11,MAPPING!$H$3:$J$131,3,0),'CFBG New Line Form'!$G$7:$EQ$7,0)),"")=0,"",IFERROR(INDEX('CFBG New Line Form'!$G$9:$EQ$105,MATCH(B62,'CFBG New Line Form'!$B$9:$B$105,0),MATCH(VLOOKUP($AT$11,MAPPING!$H$3:$J$131,3,0),'CFBG New Line Form'!$G$7:$EQ$7,0)),""))</f>
        <v/>
      </c>
      <c r="AU62" s="84" t="str">
        <f>IF(IFERROR(INDEX('CFBG New Line Form'!$G$9:$EQ$105,MATCH(B62,'CFBG New Line Form'!$B$9:$B$105,0),MATCH(VLOOKUP($AU$11,MAPPING!$H$3:$J$131,3,0),'CFBG New Line Form'!$G$7:$EQ$7,0)),"")=0,"",IFERROR(INDEX('CFBG New Line Form'!$G$9:$EQ$105,MATCH(B62,'CFBG New Line Form'!$B$9:$B$105,0),MATCH(VLOOKUP($AU$11,MAPPING!$H$3:$J$131,3,0),'CFBG New Line Form'!$G$7:$EQ$7,0)),""))</f>
        <v/>
      </c>
      <c r="AV62" s="84" t="str">
        <f>IF(IFERROR(INDEX('CFBG New Line Form'!$G$9:$EQ$105,MATCH(B62,'CFBG New Line Form'!$B$9:$B$105,0),MATCH(VLOOKUP($AV$11,MAPPING!$H$3:$J$131,3,0),'CFBG New Line Form'!$G$7:$EQ$7,0)),"")=0,"",IFERROR(INDEX('CFBG New Line Form'!$G$9:$EQ$105,MATCH(B62,'CFBG New Line Form'!$B$9:$B$105,0),MATCH(VLOOKUP($AV$11,MAPPING!$H$3:$J$131,3,0),'CFBG New Line Form'!$G$7:$EQ$7,0)),""))</f>
        <v/>
      </c>
      <c r="AW62" s="84" t="str">
        <f>IF(IFERROR(INDEX('CFBG New Line Form'!$G$9:$EQ$105,MATCH(B62,'CFBG New Line Form'!$B$9:$B$105,0),MATCH(VLOOKUP($AW$11,MAPPING!$H$3:$J$131,3,0),'CFBG New Line Form'!$G$7:$EQ$7,0)),"")=0,"",IFERROR(INDEX('CFBG New Line Form'!$G$9:$EQ$105,MATCH(B62,'CFBG New Line Form'!$B$9:$B$105,0),MATCH(VLOOKUP($AW$11,MAPPING!$H$3:$J$131,3,0),'CFBG New Line Form'!$G$7:$EQ$7,0)),""))</f>
        <v/>
      </c>
      <c r="AX62" s="84" t="str">
        <f>IF(IFERROR(INDEX('CFBG New Line Form'!$G$9:$EQ$105,MATCH(B62,'CFBG New Line Form'!$B$9:$B$105,0),MATCH(VLOOKUP($AX$11,MAPPING!$H$3:$J$131,3,0),'CFBG New Line Form'!$G$7:$EQ$7,0)),"")=0,"",IFERROR(INDEX('CFBG New Line Form'!$G$9:$EQ$105,MATCH(B62,'CFBG New Line Form'!$B$9:$B$105,0),MATCH(VLOOKUP($AX$11,MAPPING!$H$3:$J$131,3,0),'CFBG New Line Form'!$G$7:$EQ$7,0)),""))</f>
        <v/>
      </c>
      <c r="AY62" s="84" t="str">
        <f>IF(IFERROR(INDEX('CFBG New Line Form'!$G$9:$EQ$105,MATCH(B62,'CFBG New Line Form'!$B$9:$B$105,0),MATCH(VLOOKUP($AY$11,MAPPING!$H$3:$J$131,3,0),'CFBG New Line Form'!$G$7:$EQ$7,0)),"")=0,"",IFERROR(INDEX('CFBG New Line Form'!$G$9:$EQ$105,MATCH(B62,'CFBG New Line Form'!$B$9:$B$105,0),MATCH(VLOOKUP($AY$11,MAPPING!$H$3:$J$131,3,0),'CFBG New Line Form'!$G$7:$EQ$7,0)),""))</f>
        <v/>
      </c>
      <c r="AZ62" s="84" t="str">
        <f>IF(IFERROR(INDEX('CFBG New Line Form'!$G$9:$EQ$105,MATCH(B62,'CFBG New Line Form'!$B$9:$B$105,0),MATCH(VLOOKUP($AZ$11,MAPPING!$H$3:$J$131,3,0),'CFBG New Line Form'!$G$7:$EQ$7,0)),"")=0,"",IFERROR(INDEX('CFBG New Line Form'!$G$9:$EQ$105,MATCH(B62,'CFBG New Line Form'!$B$9:$B$105,0),MATCH(VLOOKUP($AZ$11,MAPPING!$H$3:$J$131,3,0),'CFBG New Line Form'!$G$7:$EQ$7,0)),""))</f>
        <v/>
      </c>
      <c r="BA62" s="84" t="str">
        <f>IF(IFERROR(INDEX('CFBG New Line Form'!$G$9:$EQ$105,MATCH(B62,'CFBG New Line Form'!$B$9:$B$105,0),MATCH(VLOOKUP($BA$11,MAPPING!$H$3:$J$131,3,0),'CFBG New Line Form'!$G$7:$EQ$7,0)),"")=0,"",IFERROR(INDEX('CFBG New Line Form'!$G$9:$EQ$105,MATCH(B62,'CFBG New Line Form'!$B$9:$B$105,0),MATCH(VLOOKUP($BA$11,MAPPING!$H$3:$J$131,3,0),'CFBG New Line Form'!$G$7:$EQ$7,0)),""))</f>
        <v/>
      </c>
      <c r="BB62" s="84" t="str">
        <f>IF(IFERROR(INDEX('CFBG New Line Form'!$G$9:$EQ$105,MATCH(B62,'CFBG New Line Form'!$B$9:$B$105,0),MATCH(VLOOKUP($BB$11,MAPPING!$H$3:$J$131,3,0),'CFBG New Line Form'!$G$7:$EQ$7,0)),"")=0,"",IFERROR(INDEX('CFBG New Line Form'!$G$9:$EQ$105,MATCH(B62,'CFBG New Line Form'!$B$9:$B$105,0),MATCH(VLOOKUP($BB$11,MAPPING!$H$3:$J$131,3,0),'CFBG New Line Form'!$G$7:$EQ$7,0)),""))</f>
        <v/>
      </c>
      <c r="BC62" s="84" t="str">
        <f>IF(IFERROR(INDEX('CFBG New Line Form'!$G$9:$EQ$105,MATCH(B62,'CFBG New Line Form'!$B$9:$B$105,0),MATCH(VLOOKUP($BC$11,MAPPING!$H$3:$J$131,3,0),'CFBG New Line Form'!$G$7:$EQ$7,0)),"")=0,"",IFERROR(INDEX('CFBG New Line Form'!$G$9:$EQ$105,MATCH(B62,'CFBG New Line Form'!$B$9:$B$105,0),MATCH(VLOOKUP($BC$11,MAPPING!$H$3:$J$131,3,0),'CFBG New Line Form'!$G$7:$EQ$7,0)),""))</f>
        <v/>
      </c>
      <c r="BD62" s="84" t="str">
        <f>IF(IFERROR(INDEX('CFBG New Line Form'!$G$9:$EQ$105,MATCH(B62,'CFBG New Line Form'!$B$9:$B$105,0),MATCH(VLOOKUP($BD$11,MAPPING!$H$3:$J$131,3,0),'CFBG New Line Form'!$G$7:$EQ$7,0)),"")=0,"",IFERROR(INDEX('CFBG New Line Form'!$G$9:$EQ$105,MATCH(B62,'CFBG New Line Form'!$B$9:$B$105,0),MATCH(VLOOKUP($BD$11,MAPPING!$H$3:$J$131,3,0),'CFBG New Line Form'!$G$7:$EQ$7,0)),""))</f>
        <v/>
      </c>
      <c r="BE62" s="84" t="str">
        <f>IF(IFERROR(INDEX('CFBG New Line Form'!$G$9:$EQ$105,MATCH(B62,'CFBG New Line Form'!$B$9:$B$105,0),MATCH(VLOOKUP($BE$11,MAPPING!$H$3:$J$131,3,0),'CFBG New Line Form'!$G$7:$EQ$7,0)),"")=0,"",IFERROR(INDEX('CFBG New Line Form'!$G$9:$EQ$105,MATCH(B62,'CFBG New Line Form'!$B$9:$B$105,0),MATCH(VLOOKUP($BE$11,MAPPING!$H$3:$J$131,3,0),'CFBG New Line Form'!$G$7:$EQ$7,0)),""))</f>
        <v/>
      </c>
      <c r="BF62" s="84" t="str">
        <f>IF(IFERROR(INDEX('CFBG New Line Form'!$G$9:$EQ$105,MATCH(B62,'CFBG New Line Form'!$B$9:$B$105,0),MATCH(VLOOKUP($BE$11,MAPPING!$H$3:$J$131,3,0),'CFBG New Line Form'!$G$7:$EQ$7,0)),"")=0,"",IFERROR(INDEX('CFBG New Line Form'!$G$9:$EQ$105,MATCH(B62,'CFBG New Line Form'!$B$9:$B$105,0),MATCH(VLOOKUP($BE$11,MAPPING!$H$3:$J$131,3,0),'CFBG New Line Form'!$G$7:$EQ$7,0)),""))</f>
        <v/>
      </c>
      <c r="BG62" s="84" t="str">
        <f>IF(IFERROR(INDEX('CFBG New Line Form'!$G$9:$EQ$105,MATCH(B62,'CFBG New Line Form'!$B$9:$B$105,0),MATCH(VLOOKUP($BG$11,MAPPING!$H$3:$J$131,3,0),'CFBG New Line Form'!$G$7:$EQ$7,0)),"")=0,"",IFERROR(INDEX('CFBG New Line Form'!$G$9:$EQ$105,MATCH(B62,'CFBG New Line Form'!$B$9:$B$105,0),MATCH(VLOOKUP($BG$11,MAPPING!$H$3:$J$131,3,0),'CFBG New Line Form'!$G$7:$EQ$7,0)),""))</f>
        <v/>
      </c>
      <c r="BH62" s="84" t="str">
        <f>IF(IFERROR(INDEX('CFBG New Line Form'!$G$9:$EQ$105,MATCH(B62,'CFBG New Line Form'!$B$9:$B$105,0),MATCH(VLOOKUP($BH$11,MAPPING!$H$3:$J$131,3,0),'CFBG New Line Form'!$G$7:$EQ$7,0)),"")=0,"",IFERROR(INDEX('CFBG New Line Form'!$G$9:$EQ$105,MATCH(B62,'CFBG New Line Form'!$B$9:$B$105,0),MATCH(VLOOKUP($BH$11,MAPPING!$H$3:$J$131,3,0),'CFBG New Line Form'!$G$7:$EQ$7,0)),""))</f>
        <v/>
      </c>
      <c r="BI62" s="84" t="str">
        <f>IF(IFERROR(INDEX('CFBG New Line Form'!$G$9:$EQ$105,MATCH(B62,'CFBG New Line Form'!$B$9:$B$105,0),MATCH(VLOOKUP($BI$11,MAPPING!$H$3:$J$131,3,0),'CFBG New Line Form'!$G$7:$EQ$7,0)),"")=0,"",IFERROR(INDEX('CFBG New Line Form'!$G$9:$EQ$105,MATCH(B62,'CFBG New Line Form'!$B$9:$B$105,0),MATCH(VLOOKUP($BI$11,MAPPING!$H$3:$J$131,3,0),'CFBG New Line Form'!$G$7:$EQ$7,0)),""))</f>
        <v/>
      </c>
      <c r="BJ62" s="84" t="str">
        <f>IF(IFERROR(INDEX('CFBG New Line Form'!$G$9:$EQ$105,MATCH(B62,'CFBG New Line Form'!$B$9:$B$105,0),MATCH(VLOOKUP($BJ$11,MAPPING!$H$3:$J$131,3,0),'CFBG New Line Form'!$G$7:$EQ$7,0)),"")=0,"",IFERROR(INDEX('CFBG New Line Form'!$G$9:$EQ$105,MATCH(B62,'CFBG New Line Form'!$B$9:$B$105,0),MATCH(VLOOKUP($BJ$11,MAPPING!$H$3:$J$131,3,0),'CFBG New Line Form'!$G$7:$EQ$7,0)),""))</f>
        <v/>
      </c>
      <c r="BK62" s="84" t="str">
        <f>IF(IFERROR(INDEX('CFBG New Line Form'!$G$9:$EQ$105,MATCH(B62,'CFBG New Line Form'!$B$9:$B$105,0),MATCH(VLOOKUP($BK$11,MAPPING!$H$3:$J$131,3,0),'CFBG New Line Form'!$G$7:$EQ$7,0)),"")=0,"",IFERROR(INDEX('CFBG New Line Form'!$G$9:$EQ$105,MATCH(B62,'CFBG New Line Form'!$B$9:$B$105,0),MATCH(VLOOKUP($BK$11,MAPPING!$H$3:$J$131,3,0),'CFBG New Line Form'!$G$7:$EQ$7,0)),""))</f>
        <v/>
      </c>
      <c r="BL62" s="84" t="str">
        <f>IF(IFERROR(INDEX('CFBG New Line Form'!$G$9:$EQ$105,MATCH(B62,'CFBG New Line Form'!$B$9:$B$105,0),MATCH(VLOOKUP($BL$11,MAPPING!$H$3:$J$131,3,0),'CFBG New Line Form'!$G$7:$EQ$7,0)),"")=0,"",IFERROR(INDEX('CFBG New Line Form'!$G$9:$EQ$105,MATCH(B62,'CFBG New Line Form'!$B$9:$B$105,0),MATCH(VLOOKUP($BL$11,MAPPING!$H$3:$J$131,3,0),'CFBG New Line Form'!$G$7:$EQ$7,0)),""))</f>
        <v/>
      </c>
      <c r="BM62" s="84" t="str">
        <f>IF(IFERROR(INDEX('CFBG New Line Form'!$G$9:$EQ$105,MATCH(B62,'CFBG New Line Form'!$B$9:$B$105,0),MATCH(VLOOKUP($BM$11,MAPPING!$H$3:$J$131,3,0),'CFBG New Line Form'!$G$7:$EQ$7,0)),"")=0,"",IFERROR(INDEX('CFBG New Line Form'!$G$9:$EQ$105,MATCH(B62,'CFBG New Line Form'!$B$9:$B$105,0),MATCH(VLOOKUP($BM$11,MAPPING!$H$3:$J$131,3,0),'CFBG New Line Form'!$G$7:$EQ$7,0)),""))</f>
        <v/>
      </c>
      <c r="BN62" s="84" t="str">
        <f>IF(IFERROR(INDEX('CFBG New Line Form'!$G$9:$EQ$105,MATCH(B62,'CFBG New Line Form'!$B$9:$B$105,0),MATCH(VLOOKUP($BN$11,MAPPING!$H$3:$J$131,3,0),'CFBG New Line Form'!$G$7:$EQ$7,0)),"")=0,"",IFERROR(INDEX('CFBG New Line Form'!$G$9:$EQ$105,MATCH(B62,'CFBG New Line Form'!$B$9:$B$105,0),MATCH(VLOOKUP($BN$11,MAPPING!$H$3:$J$131,3,0),'CFBG New Line Form'!$G$7:$EQ$7,0)),""))</f>
        <v/>
      </c>
      <c r="BO62" s="84" t="str">
        <f>IF(IFERROR(INDEX('CFBG New Line Form'!$G$9:$EQ$105,MATCH(B62,'CFBG New Line Form'!$B$9:$B$105,0),MATCH(VLOOKUP($BO$11,MAPPING!$H$3:$J$131,3,0),'CFBG New Line Form'!$G$7:$EQ$7,0)),"")=0,"",IFERROR(INDEX('CFBG New Line Form'!$G$9:$EQ$105,MATCH(B62,'CFBG New Line Form'!$B$9:$B$105,0),MATCH(VLOOKUP($BO$11,MAPPING!$H$3:$J$131,3,0),'CFBG New Line Form'!$G$7:$EQ$7,0)),""))</f>
        <v/>
      </c>
      <c r="BP62" s="84" t="str">
        <f>IF(IFERROR(INDEX('CFBG New Line Form'!$G$9:$EQ$105,MATCH(B62,'CFBG New Line Form'!$B$9:$B$105,0),MATCH(VLOOKUP($BP$11,MAPPING!$H$3:$J$131,3,0),'CFBG New Line Form'!$G$7:$EQ$7,0)),"")=0,"",IFERROR(INDEX('CFBG New Line Form'!$G$9:$EQ$105,MATCH(B62,'CFBG New Line Form'!$B$9:$B$105,0),MATCH(VLOOKUP($BP$11,MAPPING!$H$3:$J$131,3,0),'CFBG New Line Form'!$G$7:$EQ$7,0)),""))</f>
        <v/>
      </c>
      <c r="BQ62" s="84" t="str">
        <f>IF(IFERROR(INDEX('CFBG New Line Form'!$G$9:$EQ$105,MATCH(B62,'CFBG New Line Form'!$B$9:$B$105,0),MATCH(VLOOKUP($BQ$11,MAPPING!$H$3:$J$131,3,0),'CFBG New Line Form'!$G$7:$EQ$7,0)),"")=0,"",IFERROR(INDEX('CFBG New Line Form'!$G$9:$EQ$105,MATCH(B62,'CFBG New Line Form'!$B$9:$B$105,0),MATCH(VLOOKUP($BQ$11,MAPPING!$H$3:$J$131,3,0),'CFBG New Line Form'!$G$7:$EQ$7,0)),""))</f>
        <v/>
      </c>
      <c r="BR62" s="84" t="str">
        <f>IF(IFERROR(INDEX('CFBG New Line Form'!$G$9:$EQ$105,MATCH(B62,'CFBG New Line Form'!$B$9:$B$105,0),MATCH(VLOOKUP($BR$11,MAPPING!$H$3:$J$131,3,0),'CFBG New Line Form'!$G$7:$EQ$7,0)),"")=0,"",IFERROR(INDEX('CFBG New Line Form'!$G$9:$EQ$105,MATCH(B62,'CFBG New Line Form'!$B$9:$B$105,0),MATCH(VLOOKUP($BR$11,MAPPING!$H$3:$J$131,3,0),'CFBG New Line Form'!$G$7:$EQ$7,0)),""))</f>
        <v/>
      </c>
      <c r="BS62" s="84" t="str">
        <f>IF(IFERROR(INDEX('CFBG New Line Form'!$G$9:$EQ$105,MATCH(B62,'CFBG New Line Form'!$B$9:$B$105,0),MATCH(VLOOKUP($BS$11,MAPPING!$H$3:$J$131,3,0),'CFBG New Line Form'!$G$7:$EQ$7,0)),"")=0,"",IFERROR(INDEX('CFBG New Line Form'!$G$9:$EQ$105,MATCH(B62,'CFBG New Line Form'!$B$9:$B$105,0),MATCH(VLOOKUP($BS$11,MAPPING!$H$3:$J$131,3,0),'CFBG New Line Form'!$G$7:$EQ$7,0)),""))</f>
        <v/>
      </c>
      <c r="BT62" s="84" t="str">
        <f>IF(IFERROR(INDEX('CFBG New Line Form'!$G$9:$EQ$105,MATCH(B62,'CFBG New Line Form'!$B$9:$B$105,0),MATCH(VLOOKUP($BT$11,MAPPING!$H$3:$J$131,3,0),'CFBG New Line Form'!$G$7:$EQ$7,0)),"")=0,"",IFERROR(INDEX('CFBG New Line Form'!$G$9:$EQ$105,MATCH(B62,'CFBG New Line Form'!$B$9:$B$105,0),MATCH(VLOOKUP($BT$11,MAPPING!$H$3:$J$131,3,0),'CFBG New Line Form'!$G$7:$EQ$7,0)),""))</f>
        <v/>
      </c>
      <c r="BU62" s="84" t="str">
        <f>IF(IFERROR(INDEX('CFBG New Line Form'!$G$9:$EQ$105,MATCH(B62,'CFBG New Line Form'!$B$9:$B$105,0),MATCH(VLOOKUP($BU$11,MAPPING!$H$3:$J$131,3,0),'CFBG New Line Form'!$G$7:$EQ$7,0)),"")=0,"",IFERROR(INDEX('CFBG New Line Form'!$G$9:$EQ$105,MATCH(B62,'CFBG New Line Form'!$B$9:$B$105,0),MATCH(VLOOKUP($BU$11,MAPPING!$H$3:$J$131,3,0),'CFBG New Line Form'!$G$7:$EQ$7,0)),""))</f>
        <v/>
      </c>
      <c r="BV62" s="84" t="str">
        <f>IF(IFERROR(INDEX('CFBG New Line Form'!$G$9:$EQ$105,MATCH(B62,'CFBG New Line Form'!$B$9:$B$105,0),MATCH(VLOOKUP($BV$11,MAPPING!$H$3:$J$131,3,0),'CFBG New Line Form'!$G$7:$EQ$7,0)),"")=0,"",IFERROR(INDEX('CFBG New Line Form'!$G$9:$EQ$105,MATCH(B62,'CFBG New Line Form'!$B$9:$B$105,0),MATCH(VLOOKUP($BV$11,MAPPING!$H$3:$J$131,3,0),'CFBG New Line Form'!$G$7:$EQ$7,0)),""))</f>
        <v/>
      </c>
      <c r="BW62" s="84" t="str">
        <f>IF(IFERROR(INDEX('CFBG New Line Form'!$G$9:$EQ$105,MATCH(B62,'CFBG New Line Form'!$B$9:$B$105,0),MATCH(VLOOKUP($BW$11,MAPPING!$H$3:$J$131,3,0),'CFBG New Line Form'!$G$7:$EQ$7,0)),"")=0,"",IFERROR(INDEX('CFBG New Line Form'!$G$9:$EQ$105,MATCH(B62,'CFBG New Line Form'!$B$9:$B$105,0),MATCH(VLOOKUP($BW$11,MAPPING!$H$3:$J$131,3,0),'CFBG New Line Form'!$G$7:$EQ$7,0)),""))</f>
        <v/>
      </c>
      <c r="BX62" s="84" t="str">
        <f>IF(IFERROR(INDEX('CFBG New Line Form'!$G$9:$EQ$105,MATCH(B62,'CFBG New Line Form'!$B$9:$B$105,0),MATCH(VLOOKUP($BX$11,MAPPING!$H$3:$J$131,3,0),'CFBG New Line Form'!$G$7:$EQ$7,0)),"")=0,"",IFERROR(INDEX('CFBG New Line Form'!$G$9:$EQ$105,MATCH(B62,'CFBG New Line Form'!$B$9:$B$105,0),MATCH(VLOOKUP($BX$11,MAPPING!$H$3:$J$131,3,0),'CFBG New Line Form'!$G$7:$EQ$7,0)),""))</f>
        <v/>
      </c>
      <c r="BY62" s="84" t="str">
        <f>IF(IFERROR(INDEX('CFBG New Line Form'!$G$9:$EQ$105,MATCH(B62,'CFBG New Line Form'!$B$9:$B$105,0),MATCH(VLOOKUP($BY$11,MAPPING!$H$3:$J$131,3,0),'CFBG New Line Form'!$G$7:$EQ$7,0)),"")=0,"",IFERROR(INDEX('CFBG New Line Form'!$G$9:$EQ$105,MATCH(B62,'CFBG New Line Form'!$B$9:$B$105,0),MATCH(VLOOKUP($BY$11,MAPPING!$H$3:$J$131,3,0),'CFBG New Line Form'!$G$7:$EQ$7,0)),""))</f>
        <v/>
      </c>
      <c r="BZ62" s="84" t="str">
        <f>IF(IFERROR(INDEX('CFBG New Line Form'!$G$9:$EQ$105,MATCH(B62,'CFBG New Line Form'!$B$9:$B$105,0),MATCH(VLOOKUP($BZ$11,MAPPING!$H$3:$J$131,3,0),'CFBG New Line Form'!$G$7:$EQ$7,0)),"")=0,"",IFERROR(INDEX('CFBG New Line Form'!$G$9:$EQ$105,MATCH(B62,'CFBG New Line Form'!$B$9:$B$105,0),MATCH(VLOOKUP($BZ$11,MAPPING!$H$3:$J$131,3,0),'CFBG New Line Form'!$G$7:$EQ$7,0)),""))</f>
        <v/>
      </c>
      <c r="CA62" s="84" t="str">
        <f>IF(IFERROR(INDEX('CFBG New Line Form'!$G$9:$EQ$105,MATCH(B62,'CFBG New Line Form'!$B$9:$B$105,0),MATCH(VLOOKUP($CA$11,MAPPING!$H$3:$J$131,3,0),'CFBG New Line Form'!$G$7:$EQ$7,0)),"")=0,"",IFERROR(INDEX('CFBG New Line Form'!$G$9:$EQ$105,MATCH(B62,'CFBG New Line Form'!$B$9:$B$105,0),MATCH(VLOOKUP($CA$11,MAPPING!$H$3:$J$131,3,0),'CFBG New Line Form'!$G$7:$EQ$7,0)),""))</f>
        <v/>
      </c>
      <c r="CB62" s="84" t="str">
        <f>IF(IFERROR(INDEX('CFBG New Line Form'!$G$9:$EQ$105,MATCH(B62,'CFBG New Line Form'!$B$9:$B$105,0),MATCH(VLOOKUP($CB$11,MAPPING!$H$3:$J$131,3,0),'CFBG New Line Form'!$G$7:$EQ$7,0)),"")=0,"",IFERROR(INDEX('CFBG New Line Form'!$G$9:$EQ$105,MATCH(B62,'CFBG New Line Form'!$B$9:$B$105,0),MATCH(VLOOKUP($CB$11,MAPPING!$H$3:$J$131,3,0),'CFBG New Line Form'!$G$7:$EQ$7,0)),""))</f>
        <v/>
      </c>
      <c r="CC62" s="84" t="str">
        <f>IF(IFERROR(INDEX('CFBG New Line Form'!$G$9:$EQ$105,MATCH(B62,'CFBG New Line Form'!$B$9:$B$105,0),MATCH(VLOOKUP($CC$11,MAPPING!$H$3:$J$131,3,0),'CFBG New Line Form'!$G$7:$EQ$7,0)),"")=0,"",IFERROR(INDEX('CFBG New Line Form'!$G$9:$EQ$105,MATCH(B62,'CFBG New Line Form'!$B$9:$B$105,0),MATCH(VLOOKUP($CC$11,MAPPING!$H$3:$J$131,3,0),'CFBG New Line Form'!$G$7:$EQ$7,0)),""))</f>
        <v/>
      </c>
      <c r="CD62" s="84" t="str">
        <f>IF(IFERROR(INDEX('CFBG New Line Form'!$G$9:$EQ$105,MATCH(B62,'CFBG New Line Form'!$B$9:$B$105,0),MATCH(VLOOKUP($CD$11,MAPPING!$H$3:$J$131,3,0),'CFBG New Line Form'!$G$7:$EQ$7,0)),"")=0,"",IFERROR(INDEX('CFBG New Line Form'!$G$9:$EQ$105,MATCH(B62,'CFBG New Line Form'!$B$9:$B$105,0),MATCH(VLOOKUP($CD$11,MAPPING!$H$3:$J$131,3,0),'CFBG New Line Form'!$G$7:$EQ$7,0)),""))</f>
        <v/>
      </c>
      <c r="CE62" s="84" t="str">
        <f>IF(IFERROR(INDEX('CFBG New Line Form'!$G$9:$EQ$105,MATCH(B62,'CFBG New Line Form'!$B$9:$B$105,0),MATCH(VLOOKUP($CE$11,MAPPING!$H$3:$J$131,3,0),'CFBG New Line Form'!$G$7:$EQ$7,0)),"")=0,"",IFERROR(INDEX('CFBG New Line Form'!$G$9:$EQ$105,MATCH(B62,'CFBG New Line Form'!$B$9:$B$105,0),MATCH(VLOOKUP($CE$11,MAPPING!$H$3:$J$131,3,0),'CFBG New Line Form'!$G$7:$EQ$7,0)),""))</f>
        <v/>
      </c>
      <c r="CF62" s="84" t="str">
        <f>IF(IFERROR(INDEX('CFBG New Line Form'!$G$9:$EQ$105,MATCH(B62,'CFBG New Line Form'!$B$9:$B$105,0),MATCH(VLOOKUP($CF$11,MAPPING!$H$3:$J$131,3,0),'CFBG New Line Form'!$G$7:$EQ$7,0)),"")=0,"",IFERROR(INDEX('CFBG New Line Form'!$G$9:$EQ$105,MATCH(B62,'CFBG New Line Form'!$B$9:$B$105,0),MATCH(VLOOKUP($CF$11,MAPPING!$H$3:$J$131,3,0),'CFBG New Line Form'!$G$7:$EQ$7,0)),""))</f>
        <v/>
      </c>
      <c r="CG62" s="84" t="str">
        <f>IF(IFERROR(INDEX('CFBG New Line Form'!$G$9:$EQ$105,MATCH(B62,'CFBG New Line Form'!$B$9:$B$105,0),MATCH(VLOOKUP($CG$11,MAPPING!$H$3:$J$131,3,0),'CFBG New Line Form'!$G$7:$EQ$7,0)),"")=0,"",IFERROR(INDEX('CFBG New Line Form'!$G$9:$EQ$105,MATCH(B62,'CFBG New Line Form'!$B$9:$B$105,0),MATCH(VLOOKUP($CG$11,MAPPING!$H$3:$J$131,3,0),'CFBG New Line Form'!$G$7:$EQ$7,0)),""))</f>
        <v/>
      </c>
      <c r="CH62" s="84" t="str">
        <f>IF(IFERROR(INDEX('CFBG New Line Form'!$G$9:$EQ$105,MATCH(B62,'CFBG New Line Form'!$B$9:$B$105,0),MATCH(VLOOKUP($CH$11,MAPPING!$H$3:$J$131,3,0),'CFBG New Line Form'!$G$7:$EQ$7,0)),"")=0,"",IFERROR(INDEX('CFBG New Line Form'!$G$9:$EQ$105,MATCH(B62,'CFBG New Line Form'!$B$9:$B$105,0),MATCH(VLOOKUP($CH$11,MAPPING!$H$3:$J$131,3,0),'CFBG New Line Form'!$G$7:$EQ$7,0)),""))</f>
        <v/>
      </c>
      <c r="CI62" s="84" t="str">
        <f>IF(IFERROR(INDEX('CFBG New Line Form'!$G$9:$EQ$105,MATCH(B62,'CFBG New Line Form'!$B$9:$B$105,0),MATCH(VLOOKUP($CI$11,MAPPING!$H$3:$J$131,3,0),'CFBG New Line Form'!$G$7:$EQ$7,0)),"")=0,"",IFERROR(INDEX('CFBG New Line Form'!$G$9:$EQ$105,MATCH(B62,'CFBG New Line Form'!$B$9:$B$105,0),MATCH(VLOOKUP($CI$11,MAPPING!$H$3:$J$131,3,0),'CFBG New Line Form'!$G$7:$EQ$7,0)),""))</f>
        <v/>
      </c>
      <c r="CJ62" s="84" t="str">
        <f>IF(IFERROR(INDEX('CFBG New Line Form'!$G$9:$EQ$105,MATCH(B62,'CFBG New Line Form'!$B$9:$B$105,0),MATCH(VLOOKUP($CJ$11,MAPPING!$H$3:$J$131,3,0),'CFBG New Line Form'!$G$7:$EQ$7,0)),"")=0,"",IFERROR(INDEX('CFBG New Line Form'!$G$9:$EQ$105,MATCH(B62,'CFBG New Line Form'!$B$9:$B$105,0),MATCH(VLOOKUP($CJ$11,MAPPING!$H$3:$J$131,3,0),'CFBG New Line Form'!$G$7:$EQ$7,0)),""))</f>
        <v/>
      </c>
      <c r="CK62" s="84" t="str">
        <f>IF(IFERROR(INDEX('CFBG New Line Form'!$G$9:$EQ$105,MATCH(B62,'CFBG New Line Form'!$B$9:$B$105,0),MATCH(VLOOKUP($CK$11,MAPPING!$H$3:$J$131,3,0),'CFBG New Line Form'!$G$7:$EQ$7,0)),"")=0,"",IFERROR(INDEX('CFBG New Line Form'!$G$9:$EQ$105,MATCH(B62,'CFBG New Line Form'!$B$9:$B$105,0),MATCH(VLOOKUP($CK$11,MAPPING!$H$3:$J$131,3,0),'CFBG New Line Form'!$G$7:$EQ$7,0)),""))</f>
        <v/>
      </c>
      <c r="CL62" s="84" t="str">
        <f>IF(IFERROR(INDEX('CFBG New Line Form'!$G$9:$EQ$105,MATCH(B62,'CFBG New Line Form'!$B$9:$B$105,0),MATCH(VLOOKUP($CL$11,MAPPING!$H$3:$J$131,3,0),'CFBG New Line Form'!$G$7:$EQ$7,0)),"")=0,"",IFERROR(INDEX('CFBG New Line Form'!$G$9:$EQ$105,MATCH(B62,'CFBG New Line Form'!$B$9:$B$105,0),MATCH(VLOOKUP($CL$11,MAPPING!$H$3:$J$131,3,0),'CFBG New Line Form'!$G$7:$EQ$7,0)),""))</f>
        <v/>
      </c>
      <c r="CM62" s="84" t="str">
        <f>IF(IFERROR(INDEX('CFBG New Line Form'!$G$9:$EQ$105,MATCH(B62,'CFBG New Line Form'!$B$9:$B$105,0),MATCH(VLOOKUP($CM$11,MAPPING!$H$3:$J$131,3,0),'CFBG New Line Form'!$G$7:$EQ$7,0)),"")=0,"",IFERROR(INDEX('CFBG New Line Form'!$G$9:$EQ$105,MATCH(B62,'CFBG New Line Form'!$B$9:$B$105,0),MATCH(VLOOKUP($CM$11,MAPPING!$H$3:$J$131,3,0),'CFBG New Line Form'!$G$7:$EQ$7,0)),""))</f>
        <v/>
      </c>
      <c r="CN62" s="84" t="str">
        <f>IF(IFERROR(INDEX('CFBG New Line Form'!$G$9:$EQ$105,MATCH(B62,'CFBG New Line Form'!$B$9:$B$105,0),MATCH(VLOOKUP($CN$11,MAPPING!$H$3:$J$131,3,0),'CFBG New Line Form'!$G$7:$EQ$7,0)),"")=0,"",IFERROR(INDEX('CFBG New Line Form'!$G$9:$EQ$105,MATCH(B62,'CFBG New Line Form'!$B$9:$B$105,0),MATCH(VLOOKUP($CN$11,MAPPING!$H$3:$J$131,3,0),'CFBG New Line Form'!$G$7:$EQ$7,0)),""))</f>
        <v/>
      </c>
      <c r="CO62" s="84" t="str">
        <f>IF(IFERROR(INDEX('CFBG New Line Form'!$G$9:$EQ$105,MATCH(B62,'CFBG New Line Form'!$B$9:$B$105,0),MATCH(VLOOKUP($CO$11,MAPPING!$H$3:$J$131,3,0),'CFBG New Line Form'!$G$7:$EQ$7,0)),"")=0,"",IFERROR(INDEX('CFBG New Line Form'!$G$9:$EQ$105,MATCH(B62,'CFBG New Line Form'!$B$9:$B$105,0),MATCH(VLOOKUP($CO$11,MAPPING!$H$3:$J$131,3,0),'CFBG New Line Form'!$G$7:$EQ$7,0)),""))</f>
        <v/>
      </c>
      <c r="CP62" s="84" t="str">
        <f>IF(IFERROR(INDEX('CFBG New Line Form'!$G$9:$EQ$105,MATCH(B62,'CFBG New Line Form'!$B$9:$B$105,0),MATCH(VLOOKUP($CP$11,MAPPING!$H$3:$J$131,3,0),'CFBG New Line Form'!$G$7:$EQ$7,0)),"")=0,"",IFERROR(INDEX('CFBG New Line Form'!$G$9:$EQ$105,MATCH(B62,'CFBG New Line Form'!$B$9:$B$105,0),MATCH(VLOOKUP($CP$11,MAPPING!$H$3:$J$131,3,0),'CFBG New Line Form'!$G$7:$EQ$7,0)),""))</f>
        <v/>
      </c>
      <c r="CQ62" s="84" t="str">
        <f>IF(IFERROR(INDEX('CFBG New Line Form'!$G$9:$EQ$105,MATCH(B62,'CFBG New Line Form'!$B$9:$B$105,0),MATCH(VLOOKUP($CQ$11,MAPPING!$H$3:$J$131,3,0),'CFBG New Line Form'!$G$7:$EQ$7,0)),"")=0,"",IFERROR(INDEX('CFBG New Line Form'!$G$9:$EQ$105,MATCH(B62,'CFBG New Line Form'!$B$9:$B$105,0),MATCH(VLOOKUP($CQ$11,MAPPING!$H$3:$J$131,3,0),'CFBG New Line Form'!$G$7:$EQ$7,0)),""))</f>
        <v/>
      </c>
      <c r="CR62" s="84"/>
      <c r="CS62" s="84"/>
      <c r="CT62" s="84"/>
    </row>
    <row r="63" spans="1:98" s="55" customFormat="1">
      <c r="A63" s="84" t="str">
        <f>IF(
IFERROR(INDEX('CFBG New Line Form'!$G$9:$EQ$105,MATCH(B63,'CFBG New Line Form'!$B$9:$B$105,0),MATCH(VLOOKUP($A$11,MAPPING!$H$3:$J$131,3,0),'CFBG New Line Form'!$G$7:$EQ$7,0)),"")=0,"", IFERROR(INDEX('CFBG New Line Form'!$G$9:$EQ$105,MATCH(B63,'CFBG New Line Form'!$B$9:$B$105,0),MATCH(VLOOKUP($A$11,MAPPING!$H$3:$J$131,3,0),'CFBG New Line Form'!$G$7:$EQ$7,0)),""))</f>
        <v/>
      </c>
      <c r="B63" s="84"/>
      <c r="C63" s="84" t="str">
        <f>IF(
IFERROR(INDEX('CFBG New Line Form'!$G$9:$EQ$105,MATCH(B63,'CFBG New Line Form'!$B$9:$B$105,0),MATCH(VLOOKUP($C$11,MAPPING!$H$3:$J$131,3,0),'CFBG New Line Form'!$G$7:$EQ$7,0)),"")=0,"", IFERROR(INDEX('CFBG New Line Form'!$G$9:$EQ$105,MATCH(B63,'CFBG New Line Form'!$B$9:$B$105,0),MATCH(VLOOKUP($C$11,MAPPING!$H$3:$J$131,3,0),'CFBG New Line Form'!$G$7:$EQ$7,0)),""))</f>
        <v/>
      </c>
      <c r="D63" s="84" t="str">
        <f>IF(
IFERROR(INDEX('CFBG New Line Form'!$G$9:$EQ$105,MATCH(B63,'CFBG New Line Form'!$B$9:$B$105,0),MATCH(VLOOKUP($D$11,MAPPING!$H$3:$J$131,3,0),'CFBG New Line Form'!$G$7:$EQ$7,0)),"")=0,"", IFERROR(INDEX('CFBG New Line Form'!$G$9:$EQ$105,MATCH(B63,'CFBG New Line Form'!$B$9:$B$105,0),MATCH(VLOOKUP($D$11,MAPPING!$H$3:$J$131,3,0),'CFBG New Line Form'!$G$7:$EQ$7,0)),""))</f>
        <v/>
      </c>
      <c r="E63" s="84" t="str">
        <f>IF(IFERROR(INDEX('CFBG New Line Form'!$G$9:$EQ$105,MATCH(B63,'CFBG New Line Form'!$B$9:$B$105,0),MATCH(VLOOKUP($E$11,MAPPING!$H$3:$J$131,3,0),'CFBG New Line Form'!$G$7:$EQ$7,0)),"")=0,"",IFERROR(INDEX('CFBG New Line Form'!$G$9:$EQ$105,MATCH(B63,'CFBG New Line Form'!$B$9:$B$105,0),MATCH(VLOOKUP($E$11,MAPPING!$H$3:$J$131,3,0),'CFBG New Line Form'!$G$7:$EQ$7,0)),""))</f>
        <v/>
      </c>
      <c r="F63" s="84" t="str">
        <f>IF(IFERROR(INDEX('CFBG New Line Form'!$G$9:$EQ$105,MATCH(B63,'CFBG New Line Form'!$B$9:$B$105,0),MATCH(VLOOKUP($F$11,MAPPING!$H$3:$J$131,3,0),'CFBG New Line Form'!$G$7:$EQ$7,0)),"")=0,"",IFERROR(INDEX('CFBG New Line Form'!$G$9:$EQ$105,MATCH(B63,'CFBG New Line Form'!$B$9:$B$105,0),MATCH(VLOOKUP($F$11,MAPPING!$H$3:$J$131,3,0),'CFBG New Line Form'!$G$7:$EQ$7,0)),""))</f>
        <v/>
      </c>
      <c r="G63" s="130" t="str">
        <f>IF(IFERROR(INDEX('CFBG New Line Form'!$G$9:$EQ$105,MATCH(B63,'CFBG New Line Form'!$B$9:$B$105,0),MATCH(VLOOKUP($G$11,MAPPING!$H$3:$J$131,3,0),'CFBG New Line Form'!$G$7:$EQ$7,0)),"")=0,"",IFERROR(INDEX('CFBG New Line Form'!$G$9:$EQ$105,MATCH(B63,'CFBG New Line Form'!$B$9:$B$105,0),MATCH(VLOOKUP($G$11,MAPPING!$H$3:$J$131,3,0),'CFBG New Line Form'!$G$7:$EQ$7,0)),""))</f>
        <v/>
      </c>
      <c r="H63" s="160" t="str">
        <f>IF(IFERROR(INDEX('CFBG New Line Form'!$G$9:$EQ$105,MATCH(B63,'CFBG New Line Form'!$B$9:$B$105,0),MATCH(VLOOKUP($H$11,MAPPING!$H$3:$J$131,3,0),'CFBG New Line Form'!$G$7:$EQ$7,0)),"")=0,"",IFERROR(INDEX('CFBG New Line Form'!$G$9:$EQ$105,MATCH(B63,'CFBG New Line Form'!$B$9:$B$105,0),MATCH(VLOOKUP($H$11,MAPPING!$H$3:$J$131,3,0),'CFBG New Line Form'!$G$7:$EQ$7,0)),""))</f>
        <v/>
      </c>
      <c r="I63" s="161" t="str">
        <f>IF(IFERROR(INDEX('CFBG New Line Form'!$G$9:$EQ$105,MATCH(B63,'CFBG New Line Form'!$B$9:$B$105,0),MATCH(VLOOKUP($I$11,MAPPING!$H$3:$J$131,3,0),'CFBG New Line Form'!$G$7:$EQ$7,0)),"")=0,"",IFERROR(INDEX('CFBG New Line Form'!$G$9:$EQ$105,MATCH(B63,'CFBG New Line Form'!$B$9:$B$105,0),MATCH(VLOOKUP($I$11,MAPPING!$H$3:$J$131,3,0),'CFBG New Line Form'!$G$7:$EQ$7,0)),""))</f>
        <v/>
      </c>
      <c r="J63" s="84" t="str">
        <f>IF(IFERROR(INDEX('CFBG New Line Form'!$G$9:$EQ$105,MATCH(B63,'CFBG New Line Form'!$B$9:$B$105,0),MATCH(VLOOKUP($J$11,MAPPING!$H$3:$J$131,3,0),'CFBG New Line Form'!$G$7:$EQ$7,0)),"")=0,"",IFERROR(INDEX('CFBG New Line Form'!$G$9:$EQ$105,MATCH(B63,'CFBG New Line Form'!$B$9:$B$105,0),MATCH(VLOOKUP($J$11,MAPPING!$H$3:$J$131,3,0),'CFBG New Line Form'!$G$7:$EQ$7,0)),""))</f>
        <v/>
      </c>
      <c r="K63" s="84" t="e">
        <v>#N/A</v>
      </c>
      <c r="L63" s="84" t="e">
        <v>#N/A</v>
      </c>
      <c r="M63" s="84" t="e">
        <v>#N/A</v>
      </c>
      <c r="N63" s="84" t="e">
        <v>#N/A</v>
      </c>
      <c r="O63" s="84" t="e">
        <v>#N/A</v>
      </c>
      <c r="P63" s="84" t="e">
        <v>#N/A</v>
      </c>
      <c r="Q63" s="84" t="e">
        <v>#N/A</v>
      </c>
      <c r="R63" s="162" t="str">
        <f>IF(IFERROR(INDEX('CFBG New Line Form'!$G$9:$EQ$105,MATCH(B63,'CFBG New Line Form'!$B$9:$B$105,0),MATCH(VLOOKUP($R$11,MAPPING!$H$3:$J$131,3,0),'CFBG New Line Form'!$G$7:$EQ$7,0)),"")=0,"",IFERROR(INDEX('CFBG New Line Form'!$G$9:$EQ$105,MATCH(B63,'CFBG New Line Form'!$B$9:$B$105,0),MATCH(VLOOKUP($R$11,MAPPING!$H$3:$J$131,3,0),'CFBG New Line Form'!$G$7:$EQ$7,0)),""))</f>
        <v/>
      </c>
      <c r="S63" s="84" t="str">
        <f>IF(IFERROR(INDEX('CFBG New Line Form'!$G$9:$EQ$105,MATCH(B63,'CFBG New Line Form'!$B$9:$B$105,0),MATCH(VLOOKUP($S$11,MAPPING!$H$3:$J$131,3,0),'CFBG New Line Form'!$G$7:$EQ$7,0)),"")=0,"",IFERROR(INDEX('CFBG New Line Form'!$G$9:$EQ$105,MATCH(B63,'CFBG New Line Form'!$B$9:$B$105,0),MATCH(VLOOKUP($S$11,MAPPING!$H$3:$J$131,3,0),'CFBG New Line Form'!$G$7:$EQ$7,0)),""))</f>
        <v/>
      </c>
      <c r="T63" s="84" t="e">
        <v>#N/A</v>
      </c>
      <c r="U63" s="84" t="e">
        <v>#N/A</v>
      </c>
      <c r="V63" s="84" t="e">
        <v>#N/A</v>
      </c>
      <c r="W63" s="84" t="e">
        <v>#N/A</v>
      </c>
      <c r="X63" s="84" t="e">
        <v>#N/A</v>
      </c>
      <c r="Y63" s="84" t="e">
        <v>#N/A</v>
      </c>
      <c r="Z63" s="84" t="e">
        <v>#N/A</v>
      </c>
      <c r="AA63" s="84" t="e">
        <v>#N/A</v>
      </c>
      <c r="AB63" s="84" t="e">
        <v>#N/A</v>
      </c>
      <c r="AC63" s="84" t="e">
        <v>#N/A</v>
      </c>
      <c r="AD63" s="84" t="e">
        <v>#N/A</v>
      </c>
      <c r="AE63" s="160" t="str">
        <f>IF(IFERROR(INDEX('CFBG New Line Form'!$G$9:$EQ$105,MATCH(B63,'CFBG New Line Form'!$B$9:$B$105,0),MATCH(VLOOKUP($AE$11,MAPPING!$H$3:$J$131,3,0),'CFBG New Line Form'!$G$7:$EQ$7,0)),"")=0,"",IFERROR(INDEX('CFBG New Line Form'!$G$9:$EQ$105,MATCH(B63,'CFBG New Line Form'!$B$9:$B$105,0),MATCH(VLOOKUP($AE$11,MAPPING!$H$3:$J$131,3,0),'CFBG New Line Form'!$G$7:$EQ$7,0)),""))</f>
        <v/>
      </c>
      <c r="AF63" s="84" t="e">
        <v>#N/A</v>
      </c>
      <c r="AG63" s="84" t="e">
        <v>#N/A</v>
      </c>
      <c r="AH63" s="84" t="str">
        <f>IF(IFERROR(INDEX('CFBG New Line Form'!$G$9:$EQ$105,MATCH(B63,'CFBG New Line Form'!$B$9:$B$105,0),MATCH(VLOOKUP($AH$11,MAPPING!$H$3:$J$131,3,0),'CFBG New Line Form'!$G$7:$EQ$7,0)),"")=0,"",IFERROR(INDEX('CFBG New Line Form'!$G$9:$EQ$105,MATCH(B63,'CFBG New Line Form'!$B$9:$B$105,0),MATCH(VLOOKUP($AH$11,MAPPING!$H$3:$J$131,3,0),'CFBG New Line Form'!$G$7:$EQ$7,0)),""))</f>
        <v/>
      </c>
      <c r="AI63" s="84" t="str">
        <f>IF(IFERROR(INDEX('CFBG New Line Form'!$G$9:$EQ$105,MATCH(B63,'CFBG New Line Form'!$B$9:$B$105,0),MATCH(VLOOKUP($AI$11,MAPPING!$H$3:$J$131,3,0),'CFBG New Line Form'!$G$7:$EQ$7,0)),"")=0,"",IFERROR(INDEX('CFBG New Line Form'!$G$9:$EQ$105,MATCH(B63,'CFBG New Line Form'!$B$9:$B$105,0),MATCH(VLOOKUP($AI$11,MAPPING!$H$3:$J$131,3,0),'CFBG New Line Form'!$G$7:$EQ$7,0)),""))</f>
        <v/>
      </c>
      <c r="AJ63" s="84" t="str">
        <f>IF(IFERROR(INDEX('CFBG New Line Form'!$G$9:$EQ$105,MATCH(B63,'CFBG New Line Form'!$B$9:$B$105,0),MATCH(VLOOKUP($AJ$11,MAPPING!$H$3:$J$131,3,0),'CFBG New Line Form'!$G$7:$EQ$7,0)),"")=0,"",IFERROR(INDEX('CFBG New Line Form'!$G$9:$EQ$105,MATCH(B63,'CFBG New Line Form'!$B$9:$B$105,0),MATCH(VLOOKUP($AJ$11,MAPPING!$H$3:$J$131,3,0),'CFBG New Line Form'!$G$7:$EQ$7,0)),""))</f>
        <v/>
      </c>
      <c r="AK63" s="84" t="str">
        <f>IF(IFERROR(INDEX('CFBG New Line Form'!$G$9:$EQ$105,MATCH(B63,'CFBG New Line Form'!$B$9:$B$105,0),MATCH(VLOOKUP($AK$11,MAPPING!$H$3:$J$131,3,0),'CFBG New Line Form'!$G$7:$EQ$7,0)),"")=0,"",IFERROR(INDEX('CFBG New Line Form'!$G$9:$EQ$105,MATCH(B63,'CFBG New Line Form'!$B$9:$B$105,0),MATCH(VLOOKUP($AK$11,MAPPING!$H$3:$J$131,3,0),'CFBG New Line Form'!$G$7:$EQ$7,0)),""))</f>
        <v/>
      </c>
      <c r="AL63" s="84" t="str">
        <f>IF(IFERROR(INDEX('CFBG New Line Form'!$G$9:$EQ$105,MATCH(B63,'CFBG New Line Form'!$B$9:$B$105,0),MATCH(VLOOKUP($AL$11,MAPPING!$H$3:$J$131,3,0),'CFBG New Line Form'!$G$7:$EQ$7,0)),"")=0,"",IFERROR(INDEX('CFBG New Line Form'!$G$9:$EQ$105,MATCH(B63,'CFBG New Line Form'!$B$9:$B$105,0),MATCH(VLOOKUP($AL$11,MAPPING!$H$3:$J$131,3,0),'CFBG New Line Form'!$G$7:$EQ$7,0)),""))</f>
        <v/>
      </c>
      <c r="AM63" s="84" t="str">
        <f>IF(IFERROR(INDEX('CFBG New Line Form'!$G$9:$EQ$105,MATCH(B63,'CFBG New Line Form'!$B$9:$B$105,0),MATCH(VLOOKUP($AM$11,MAPPING!$H$3:$J$131,3,0),'CFBG New Line Form'!$G$7:$EQ$7,0)),"")=0,"",IFERROR(INDEX('CFBG New Line Form'!$G$9:$EQ$105,MATCH(B63,'CFBG New Line Form'!$B$9:$B$105,0),MATCH(VLOOKUP($AM$11,MAPPING!$H$3:$J$131,3,0),'CFBG New Line Form'!$G$7:$EQ$7,0)),""))</f>
        <v/>
      </c>
      <c r="AN63" s="84" t="str">
        <f>IF(IFERROR(INDEX('CFBG New Line Form'!$G$9:$EQ$105,MATCH(B63,'CFBG New Line Form'!$B$9:$B$105,0),MATCH(VLOOKUP($AN$11,MAPPING!$H$3:$J$131,3,0),'CFBG New Line Form'!$G$7:$EQ$7,0)),"")=0,"",IFERROR(INDEX('CFBG New Line Form'!$G$9:$EQ$105,MATCH(B63,'CFBG New Line Form'!$B$9:$B$105,0),MATCH(VLOOKUP($AN$11,MAPPING!$H$3:$J$131,3,0),'CFBG New Line Form'!$G$7:$EQ$7,0)),""))</f>
        <v/>
      </c>
      <c r="AO63" s="84" t="str">
        <f>IF(IFERROR(INDEX('CFBG New Line Form'!$G$9:$EQ$105,MATCH(B63,'CFBG New Line Form'!$B$9:$B$105,0),MATCH(VLOOKUP($AO$11,MAPPING!$H$3:$J$131,3,0),'CFBG New Line Form'!$G$7:$EQ$7,0)),"")=0,"",IFERROR(INDEX('CFBG New Line Form'!$G$9:$EQ$105,MATCH(B63,'CFBG New Line Form'!$B$9:$B$105,0),MATCH(VLOOKUP($AO$11,MAPPING!$H$3:$J$131,3,0),'CFBG New Line Form'!$G$7:$EQ$7,0)),""))</f>
        <v/>
      </c>
      <c r="AP63" s="84" t="str">
        <f>IF(IFERROR(INDEX('CFBG New Line Form'!$G$9:$EQ$105,MATCH(B63,'CFBG New Line Form'!$B$9:$B$105,0),MATCH(VLOOKUP($AP$11,MAPPING!$H$3:$J$131,3,0),'CFBG New Line Form'!$G$7:$EQ$7,0)),"")=0,"",IFERROR(INDEX('CFBG New Line Form'!$G$9:$EQ$105,MATCH(B63,'CFBG New Line Form'!$B$9:$B$105,0),MATCH(VLOOKUP($AP$11,MAPPING!$H$3:$J$131,3,0),'CFBG New Line Form'!$G$7:$EQ$7,0)),""))</f>
        <v/>
      </c>
      <c r="AQ63" s="84" t="str">
        <f>IF(IFERROR(INDEX('CFBG New Line Form'!$G$9:$EQ$105,MATCH(B63,'CFBG New Line Form'!$B$9:$B$105,0),MATCH(VLOOKUP($AQ$11,MAPPING!$H$3:$J$131,3,0),'CFBG New Line Form'!$G$7:$EQ$7,0)),"")=0,"",IFERROR(INDEX('CFBG New Line Form'!$G$9:$EQ$105,MATCH(B63,'CFBG New Line Form'!$B$9:$B$105,0),MATCH(VLOOKUP($AQ$11,MAPPING!$H$3:$J$131,3,0),'CFBG New Line Form'!$G$7:$EQ$7,0)),""))</f>
        <v/>
      </c>
      <c r="AR63" s="84" t="str">
        <f>IF(IFERROR(INDEX('CFBG New Line Form'!$G$9:$EQ$105,MATCH(B63,'CFBG New Line Form'!$B$9:$B$105,0),MATCH(VLOOKUP($AR$11,MAPPING!$H$3:$J$131,3,0),'CFBG New Line Form'!$G$7:$EQ$7,0)),"")=0,"",IFERROR(INDEX('CFBG New Line Form'!$G$9:$EQ$105,MATCH(B63,'CFBG New Line Form'!$B$9:$B$105,0),MATCH(VLOOKUP($AR$11,MAPPING!$H$3:$J$131,3,0),'CFBG New Line Form'!$G$7:$EQ$7,0)),""))</f>
        <v/>
      </c>
      <c r="AS63" s="84" t="str">
        <f>IF(IFERROR(INDEX('CFBG New Line Form'!$G$9:$EQ$105,MATCH(B63,'CFBG New Line Form'!$B$9:$B$105,0),MATCH(VLOOKUP($AS$11,MAPPING!$H$3:$J$131,3,0),'CFBG New Line Form'!$G$7:$EQ$7,0)),"")=0,"",IFERROR(INDEX('CFBG New Line Form'!$G$9:$EQ$105,MATCH(B63,'CFBG New Line Form'!$B$9:$B$105,0),MATCH(VLOOKUP($AS$11,MAPPING!$H$3:$J$131,3,0),'CFBG New Line Form'!$G$7:$EQ$7,0)),""))</f>
        <v/>
      </c>
      <c r="AT63" s="84" t="str">
        <f>IF(IFERROR(INDEX('CFBG New Line Form'!$G$9:$EQ$105,MATCH(B63,'CFBG New Line Form'!$B$9:$B$105,0),MATCH(VLOOKUP($AT$11,MAPPING!$H$3:$J$131,3,0),'CFBG New Line Form'!$G$7:$EQ$7,0)),"")=0,"",IFERROR(INDEX('CFBG New Line Form'!$G$9:$EQ$105,MATCH(B63,'CFBG New Line Form'!$B$9:$B$105,0),MATCH(VLOOKUP($AT$11,MAPPING!$H$3:$J$131,3,0),'CFBG New Line Form'!$G$7:$EQ$7,0)),""))</f>
        <v/>
      </c>
      <c r="AU63" s="84" t="str">
        <f>IF(IFERROR(INDEX('CFBG New Line Form'!$G$9:$EQ$105,MATCH(B63,'CFBG New Line Form'!$B$9:$B$105,0),MATCH(VLOOKUP($AU$11,MAPPING!$H$3:$J$131,3,0),'CFBG New Line Form'!$G$7:$EQ$7,0)),"")=0,"",IFERROR(INDEX('CFBG New Line Form'!$G$9:$EQ$105,MATCH(B63,'CFBG New Line Form'!$B$9:$B$105,0),MATCH(VLOOKUP($AU$11,MAPPING!$H$3:$J$131,3,0),'CFBG New Line Form'!$G$7:$EQ$7,0)),""))</f>
        <v/>
      </c>
      <c r="AV63" s="84" t="str">
        <f>IF(IFERROR(INDEX('CFBG New Line Form'!$G$9:$EQ$105,MATCH(B63,'CFBG New Line Form'!$B$9:$B$105,0),MATCH(VLOOKUP($AV$11,MAPPING!$H$3:$J$131,3,0),'CFBG New Line Form'!$G$7:$EQ$7,0)),"")=0,"",IFERROR(INDEX('CFBG New Line Form'!$G$9:$EQ$105,MATCH(B63,'CFBG New Line Form'!$B$9:$B$105,0),MATCH(VLOOKUP($AV$11,MAPPING!$H$3:$J$131,3,0),'CFBG New Line Form'!$G$7:$EQ$7,0)),""))</f>
        <v/>
      </c>
      <c r="AW63" s="84" t="str">
        <f>IF(IFERROR(INDEX('CFBG New Line Form'!$G$9:$EQ$105,MATCH(B63,'CFBG New Line Form'!$B$9:$B$105,0),MATCH(VLOOKUP($AW$11,MAPPING!$H$3:$J$131,3,0),'CFBG New Line Form'!$G$7:$EQ$7,0)),"")=0,"",IFERROR(INDEX('CFBG New Line Form'!$G$9:$EQ$105,MATCH(B63,'CFBG New Line Form'!$B$9:$B$105,0),MATCH(VLOOKUP($AW$11,MAPPING!$H$3:$J$131,3,0),'CFBG New Line Form'!$G$7:$EQ$7,0)),""))</f>
        <v/>
      </c>
      <c r="AX63" s="84" t="str">
        <f>IF(IFERROR(INDEX('CFBG New Line Form'!$G$9:$EQ$105,MATCH(B63,'CFBG New Line Form'!$B$9:$B$105,0),MATCH(VLOOKUP($AX$11,MAPPING!$H$3:$J$131,3,0),'CFBG New Line Form'!$G$7:$EQ$7,0)),"")=0,"",IFERROR(INDEX('CFBG New Line Form'!$G$9:$EQ$105,MATCH(B63,'CFBG New Line Form'!$B$9:$B$105,0),MATCH(VLOOKUP($AX$11,MAPPING!$H$3:$J$131,3,0),'CFBG New Line Form'!$G$7:$EQ$7,0)),""))</f>
        <v/>
      </c>
      <c r="AY63" s="84" t="str">
        <f>IF(IFERROR(INDEX('CFBG New Line Form'!$G$9:$EQ$105,MATCH(B63,'CFBG New Line Form'!$B$9:$B$105,0),MATCH(VLOOKUP($AY$11,MAPPING!$H$3:$J$131,3,0),'CFBG New Line Form'!$G$7:$EQ$7,0)),"")=0,"",IFERROR(INDEX('CFBG New Line Form'!$G$9:$EQ$105,MATCH(B63,'CFBG New Line Form'!$B$9:$B$105,0),MATCH(VLOOKUP($AY$11,MAPPING!$H$3:$J$131,3,0),'CFBG New Line Form'!$G$7:$EQ$7,0)),""))</f>
        <v/>
      </c>
      <c r="AZ63" s="84" t="str">
        <f>IF(IFERROR(INDEX('CFBG New Line Form'!$G$9:$EQ$105,MATCH(B63,'CFBG New Line Form'!$B$9:$B$105,0),MATCH(VLOOKUP($AZ$11,MAPPING!$H$3:$J$131,3,0),'CFBG New Line Form'!$G$7:$EQ$7,0)),"")=0,"",IFERROR(INDEX('CFBG New Line Form'!$G$9:$EQ$105,MATCH(B63,'CFBG New Line Form'!$B$9:$B$105,0),MATCH(VLOOKUP($AZ$11,MAPPING!$H$3:$J$131,3,0),'CFBG New Line Form'!$G$7:$EQ$7,0)),""))</f>
        <v/>
      </c>
      <c r="BA63" s="84" t="str">
        <f>IF(IFERROR(INDEX('CFBG New Line Form'!$G$9:$EQ$105,MATCH(B63,'CFBG New Line Form'!$B$9:$B$105,0),MATCH(VLOOKUP($BA$11,MAPPING!$H$3:$J$131,3,0),'CFBG New Line Form'!$G$7:$EQ$7,0)),"")=0,"",IFERROR(INDEX('CFBG New Line Form'!$G$9:$EQ$105,MATCH(B63,'CFBG New Line Form'!$B$9:$B$105,0),MATCH(VLOOKUP($BA$11,MAPPING!$H$3:$J$131,3,0),'CFBG New Line Form'!$G$7:$EQ$7,0)),""))</f>
        <v/>
      </c>
      <c r="BB63" s="84" t="str">
        <f>IF(IFERROR(INDEX('CFBG New Line Form'!$G$9:$EQ$105,MATCH(B63,'CFBG New Line Form'!$B$9:$B$105,0),MATCH(VLOOKUP($BB$11,MAPPING!$H$3:$J$131,3,0),'CFBG New Line Form'!$G$7:$EQ$7,0)),"")=0,"",IFERROR(INDEX('CFBG New Line Form'!$G$9:$EQ$105,MATCH(B63,'CFBG New Line Form'!$B$9:$B$105,0),MATCH(VLOOKUP($BB$11,MAPPING!$H$3:$J$131,3,0),'CFBG New Line Form'!$G$7:$EQ$7,0)),""))</f>
        <v/>
      </c>
      <c r="BC63" s="84" t="str">
        <f>IF(IFERROR(INDEX('CFBG New Line Form'!$G$9:$EQ$105,MATCH(B63,'CFBG New Line Form'!$B$9:$B$105,0),MATCH(VLOOKUP($BC$11,MAPPING!$H$3:$J$131,3,0),'CFBG New Line Form'!$G$7:$EQ$7,0)),"")=0,"",IFERROR(INDEX('CFBG New Line Form'!$G$9:$EQ$105,MATCH(B63,'CFBG New Line Form'!$B$9:$B$105,0),MATCH(VLOOKUP($BC$11,MAPPING!$H$3:$J$131,3,0),'CFBG New Line Form'!$G$7:$EQ$7,0)),""))</f>
        <v/>
      </c>
      <c r="BD63" s="84" t="str">
        <f>IF(IFERROR(INDEX('CFBG New Line Form'!$G$9:$EQ$105,MATCH(B63,'CFBG New Line Form'!$B$9:$B$105,0),MATCH(VLOOKUP($BD$11,MAPPING!$H$3:$J$131,3,0),'CFBG New Line Form'!$G$7:$EQ$7,0)),"")=0,"",IFERROR(INDEX('CFBG New Line Form'!$G$9:$EQ$105,MATCH(B63,'CFBG New Line Form'!$B$9:$B$105,0),MATCH(VLOOKUP($BD$11,MAPPING!$H$3:$J$131,3,0),'CFBG New Line Form'!$G$7:$EQ$7,0)),""))</f>
        <v/>
      </c>
      <c r="BE63" s="84" t="str">
        <f>IF(IFERROR(INDEX('CFBG New Line Form'!$G$9:$EQ$105,MATCH(B63,'CFBG New Line Form'!$B$9:$B$105,0),MATCH(VLOOKUP($BE$11,MAPPING!$H$3:$J$131,3,0),'CFBG New Line Form'!$G$7:$EQ$7,0)),"")=0,"",IFERROR(INDEX('CFBG New Line Form'!$G$9:$EQ$105,MATCH(B63,'CFBG New Line Form'!$B$9:$B$105,0),MATCH(VLOOKUP($BE$11,MAPPING!$H$3:$J$131,3,0),'CFBG New Line Form'!$G$7:$EQ$7,0)),""))</f>
        <v/>
      </c>
      <c r="BF63" s="84" t="str">
        <f>IF(IFERROR(INDEX('CFBG New Line Form'!$G$9:$EQ$105,MATCH(B63,'CFBG New Line Form'!$B$9:$B$105,0),MATCH(VLOOKUP($BE$11,MAPPING!$H$3:$J$131,3,0),'CFBG New Line Form'!$G$7:$EQ$7,0)),"")=0,"",IFERROR(INDEX('CFBG New Line Form'!$G$9:$EQ$105,MATCH(B63,'CFBG New Line Form'!$B$9:$B$105,0),MATCH(VLOOKUP($BE$11,MAPPING!$H$3:$J$131,3,0),'CFBG New Line Form'!$G$7:$EQ$7,0)),""))</f>
        <v/>
      </c>
      <c r="BG63" s="84" t="str">
        <f>IF(IFERROR(INDEX('CFBG New Line Form'!$G$9:$EQ$105,MATCH(B63,'CFBG New Line Form'!$B$9:$B$105,0),MATCH(VLOOKUP($BG$11,MAPPING!$H$3:$J$131,3,0),'CFBG New Line Form'!$G$7:$EQ$7,0)),"")=0,"",IFERROR(INDEX('CFBG New Line Form'!$G$9:$EQ$105,MATCH(B63,'CFBG New Line Form'!$B$9:$B$105,0),MATCH(VLOOKUP($BG$11,MAPPING!$H$3:$J$131,3,0),'CFBG New Line Form'!$G$7:$EQ$7,0)),""))</f>
        <v/>
      </c>
      <c r="BH63" s="84" t="str">
        <f>IF(IFERROR(INDEX('CFBG New Line Form'!$G$9:$EQ$105,MATCH(B63,'CFBG New Line Form'!$B$9:$B$105,0),MATCH(VLOOKUP($BH$11,MAPPING!$H$3:$J$131,3,0),'CFBG New Line Form'!$G$7:$EQ$7,0)),"")=0,"",IFERROR(INDEX('CFBG New Line Form'!$G$9:$EQ$105,MATCH(B63,'CFBG New Line Form'!$B$9:$B$105,0),MATCH(VLOOKUP($BH$11,MAPPING!$H$3:$J$131,3,0),'CFBG New Line Form'!$G$7:$EQ$7,0)),""))</f>
        <v/>
      </c>
      <c r="BI63" s="84" t="str">
        <f>IF(IFERROR(INDEX('CFBG New Line Form'!$G$9:$EQ$105,MATCH(B63,'CFBG New Line Form'!$B$9:$B$105,0),MATCH(VLOOKUP($BI$11,MAPPING!$H$3:$J$131,3,0),'CFBG New Line Form'!$G$7:$EQ$7,0)),"")=0,"",IFERROR(INDEX('CFBG New Line Form'!$G$9:$EQ$105,MATCH(B63,'CFBG New Line Form'!$B$9:$B$105,0),MATCH(VLOOKUP($BI$11,MAPPING!$H$3:$J$131,3,0),'CFBG New Line Form'!$G$7:$EQ$7,0)),""))</f>
        <v/>
      </c>
      <c r="BJ63" s="84" t="str">
        <f>IF(IFERROR(INDEX('CFBG New Line Form'!$G$9:$EQ$105,MATCH(B63,'CFBG New Line Form'!$B$9:$B$105,0),MATCH(VLOOKUP($BJ$11,MAPPING!$H$3:$J$131,3,0),'CFBG New Line Form'!$G$7:$EQ$7,0)),"")=0,"",IFERROR(INDEX('CFBG New Line Form'!$G$9:$EQ$105,MATCH(B63,'CFBG New Line Form'!$B$9:$B$105,0),MATCH(VLOOKUP($BJ$11,MAPPING!$H$3:$J$131,3,0),'CFBG New Line Form'!$G$7:$EQ$7,0)),""))</f>
        <v/>
      </c>
      <c r="BK63" s="84" t="str">
        <f>IF(IFERROR(INDEX('CFBG New Line Form'!$G$9:$EQ$105,MATCH(B63,'CFBG New Line Form'!$B$9:$B$105,0),MATCH(VLOOKUP($BK$11,MAPPING!$H$3:$J$131,3,0),'CFBG New Line Form'!$G$7:$EQ$7,0)),"")=0,"",IFERROR(INDEX('CFBG New Line Form'!$G$9:$EQ$105,MATCH(B63,'CFBG New Line Form'!$B$9:$B$105,0),MATCH(VLOOKUP($BK$11,MAPPING!$H$3:$J$131,3,0),'CFBG New Line Form'!$G$7:$EQ$7,0)),""))</f>
        <v/>
      </c>
      <c r="BL63" s="84" t="str">
        <f>IF(IFERROR(INDEX('CFBG New Line Form'!$G$9:$EQ$105,MATCH(B63,'CFBG New Line Form'!$B$9:$B$105,0),MATCH(VLOOKUP($BL$11,MAPPING!$H$3:$J$131,3,0),'CFBG New Line Form'!$G$7:$EQ$7,0)),"")=0,"",IFERROR(INDEX('CFBG New Line Form'!$G$9:$EQ$105,MATCH(B63,'CFBG New Line Form'!$B$9:$B$105,0),MATCH(VLOOKUP($BL$11,MAPPING!$H$3:$J$131,3,0),'CFBG New Line Form'!$G$7:$EQ$7,0)),""))</f>
        <v/>
      </c>
      <c r="BM63" s="84" t="str">
        <f>IF(IFERROR(INDEX('CFBG New Line Form'!$G$9:$EQ$105,MATCH(B63,'CFBG New Line Form'!$B$9:$B$105,0),MATCH(VLOOKUP($BM$11,MAPPING!$H$3:$J$131,3,0),'CFBG New Line Form'!$G$7:$EQ$7,0)),"")=0,"",IFERROR(INDEX('CFBG New Line Form'!$G$9:$EQ$105,MATCH(B63,'CFBG New Line Form'!$B$9:$B$105,0),MATCH(VLOOKUP($BM$11,MAPPING!$H$3:$J$131,3,0),'CFBG New Line Form'!$G$7:$EQ$7,0)),""))</f>
        <v/>
      </c>
      <c r="BN63" s="84" t="str">
        <f>IF(IFERROR(INDEX('CFBG New Line Form'!$G$9:$EQ$105,MATCH(B63,'CFBG New Line Form'!$B$9:$B$105,0),MATCH(VLOOKUP($BN$11,MAPPING!$H$3:$J$131,3,0),'CFBG New Line Form'!$G$7:$EQ$7,0)),"")=0,"",IFERROR(INDEX('CFBG New Line Form'!$G$9:$EQ$105,MATCH(B63,'CFBG New Line Form'!$B$9:$B$105,0),MATCH(VLOOKUP($BN$11,MAPPING!$H$3:$J$131,3,0),'CFBG New Line Form'!$G$7:$EQ$7,0)),""))</f>
        <v/>
      </c>
      <c r="BO63" s="84" t="str">
        <f>IF(IFERROR(INDEX('CFBG New Line Form'!$G$9:$EQ$105,MATCH(B63,'CFBG New Line Form'!$B$9:$B$105,0),MATCH(VLOOKUP($BO$11,MAPPING!$H$3:$J$131,3,0),'CFBG New Line Form'!$G$7:$EQ$7,0)),"")=0,"",IFERROR(INDEX('CFBG New Line Form'!$G$9:$EQ$105,MATCH(B63,'CFBG New Line Form'!$B$9:$B$105,0),MATCH(VLOOKUP($BO$11,MAPPING!$H$3:$J$131,3,0),'CFBG New Line Form'!$G$7:$EQ$7,0)),""))</f>
        <v/>
      </c>
      <c r="BP63" s="84" t="str">
        <f>IF(IFERROR(INDEX('CFBG New Line Form'!$G$9:$EQ$105,MATCH(B63,'CFBG New Line Form'!$B$9:$B$105,0),MATCH(VLOOKUP($BP$11,MAPPING!$H$3:$J$131,3,0),'CFBG New Line Form'!$G$7:$EQ$7,0)),"")=0,"",IFERROR(INDEX('CFBG New Line Form'!$G$9:$EQ$105,MATCH(B63,'CFBG New Line Form'!$B$9:$B$105,0),MATCH(VLOOKUP($BP$11,MAPPING!$H$3:$J$131,3,0),'CFBG New Line Form'!$G$7:$EQ$7,0)),""))</f>
        <v/>
      </c>
      <c r="BQ63" s="84" t="str">
        <f>IF(IFERROR(INDEX('CFBG New Line Form'!$G$9:$EQ$105,MATCH(B63,'CFBG New Line Form'!$B$9:$B$105,0),MATCH(VLOOKUP($BQ$11,MAPPING!$H$3:$J$131,3,0),'CFBG New Line Form'!$G$7:$EQ$7,0)),"")=0,"",IFERROR(INDEX('CFBG New Line Form'!$G$9:$EQ$105,MATCH(B63,'CFBG New Line Form'!$B$9:$B$105,0),MATCH(VLOOKUP($BQ$11,MAPPING!$H$3:$J$131,3,0),'CFBG New Line Form'!$G$7:$EQ$7,0)),""))</f>
        <v/>
      </c>
      <c r="BR63" s="84" t="str">
        <f>IF(IFERROR(INDEX('CFBG New Line Form'!$G$9:$EQ$105,MATCH(B63,'CFBG New Line Form'!$B$9:$B$105,0),MATCH(VLOOKUP($BR$11,MAPPING!$H$3:$J$131,3,0),'CFBG New Line Form'!$G$7:$EQ$7,0)),"")=0,"",IFERROR(INDEX('CFBG New Line Form'!$G$9:$EQ$105,MATCH(B63,'CFBG New Line Form'!$B$9:$B$105,0),MATCH(VLOOKUP($BR$11,MAPPING!$H$3:$J$131,3,0),'CFBG New Line Form'!$G$7:$EQ$7,0)),""))</f>
        <v/>
      </c>
      <c r="BS63" s="84" t="str">
        <f>IF(IFERROR(INDEX('CFBG New Line Form'!$G$9:$EQ$105,MATCH(B63,'CFBG New Line Form'!$B$9:$B$105,0),MATCH(VLOOKUP($BS$11,MAPPING!$H$3:$J$131,3,0),'CFBG New Line Form'!$G$7:$EQ$7,0)),"")=0,"",IFERROR(INDEX('CFBG New Line Form'!$G$9:$EQ$105,MATCH(B63,'CFBG New Line Form'!$B$9:$B$105,0),MATCH(VLOOKUP($BS$11,MAPPING!$H$3:$J$131,3,0),'CFBG New Line Form'!$G$7:$EQ$7,0)),""))</f>
        <v/>
      </c>
      <c r="BT63" s="84" t="str">
        <f>IF(IFERROR(INDEX('CFBG New Line Form'!$G$9:$EQ$105,MATCH(B63,'CFBG New Line Form'!$B$9:$B$105,0),MATCH(VLOOKUP($BT$11,MAPPING!$H$3:$J$131,3,0),'CFBG New Line Form'!$G$7:$EQ$7,0)),"")=0,"",IFERROR(INDEX('CFBG New Line Form'!$G$9:$EQ$105,MATCH(B63,'CFBG New Line Form'!$B$9:$B$105,0),MATCH(VLOOKUP($BT$11,MAPPING!$H$3:$J$131,3,0),'CFBG New Line Form'!$G$7:$EQ$7,0)),""))</f>
        <v/>
      </c>
      <c r="BU63" s="84" t="str">
        <f>IF(IFERROR(INDEX('CFBG New Line Form'!$G$9:$EQ$105,MATCH(B63,'CFBG New Line Form'!$B$9:$B$105,0),MATCH(VLOOKUP($BU$11,MAPPING!$H$3:$J$131,3,0),'CFBG New Line Form'!$G$7:$EQ$7,0)),"")=0,"",IFERROR(INDEX('CFBG New Line Form'!$G$9:$EQ$105,MATCH(B63,'CFBG New Line Form'!$B$9:$B$105,0),MATCH(VLOOKUP($BU$11,MAPPING!$H$3:$J$131,3,0),'CFBG New Line Form'!$G$7:$EQ$7,0)),""))</f>
        <v/>
      </c>
      <c r="BV63" s="84" t="str">
        <f>IF(IFERROR(INDEX('CFBG New Line Form'!$G$9:$EQ$105,MATCH(B63,'CFBG New Line Form'!$B$9:$B$105,0),MATCH(VLOOKUP($BV$11,MAPPING!$H$3:$J$131,3,0),'CFBG New Line Form'!$G$7:$EQ$7,0)),"")=0,"",IFERROR(INDEX('CFBG New Line Form'!$G$9:$EQ$105,MATCH(B63,'CFBG New Line Form'!$B$9:$B$105,0),MATCH(VLOOKUP($BV$11,MAPPING!$H$3:$J$131,3,0),'CFBG New Line Form'!$G$7:$EQ$7,0)),""))</f>
        <v/>
      </c>
      <c r="BW63" s="84" t="str">
        <f>IF(IFERROR(INDEX('CFBG New Line Form'!$G$9:$EQ$105,MATCH(B63,'CFBG New Line Form'!$B$9:$B$105,0),MATCH(VLOOKUP($BW$11,MAPPING!$H$3:$J$131,3,0),'CFBG New Line Form'!$G$7:$EQ$7,0)),"")=0,"",IFERROR(INDEX('CFBG New Line Form'!$G$9:$EQ$105,MATCH(B63,'CFBG New Line Form'!$B$9:$B$105,0),MATCH(VLOOKUP($BW$11,MAPPING!$H$3:$J$131,3,0),'CFBG New Line Form'!$G$7:$EQ$7,0)),""))</f>
        <v/>
      </c>
      <c r="BX63" s="84" t="str">
        <f>IF(IFERROR(INDEX('CFBG New Line Form'!$G$9:$EQ$105,MATCH(B63,'CFBG New Line Form'!$B$9:$B$105,0),MATCH(VLOOKUP($BX$11,MAPPING!$H$3:$J$131,3,0),'CFBG New Line Form'!$G$7:$EQ$7,0)),"")=0,"",IFERROR(INDEX('CFBG New Line Form'!$G$9:$EQ$105,MATCH(B63,'CFBG New Line Form'!$B$9:$B$105,0),MATCH(VLOOKUP($BX$11,MAPPING!$H$3:$J$131,3,0),'CFBG New Line Form'!$G$7:$EQ$7,0)),""))</f>
        <v/>
      </c>
      <c r="BY63" s="84" t="str">
        <f>IF(IFERROR(INDEX('CFBG New Line Form'!$G$9:$EQ$105,MATCH(B63,'CFBG New Line Form'!$B$9:$B$105,0),MATCH(VLOOKUP($BY$11,MAPPING!$H$3:$J$131,3,0),'CFBG New Line Form'!$G$7:$EQ$7,0)),"")=0,"",IFERROR(INDEX('CFBG New Line Form'!$G$9:$EQ$105,MATCH(B63,'CFBG New Line Form'!$B$9:$B$105,0),MATCH(VLOOKUP($BY$11,MAPPING!$H$3:$J$131,3,0),'CFBG New Line Form'!$G$7:$EQ$7,0)),""))</f>
        <v/>
      </c>
      <c r="BZ63" s="84" t="str">
        <f>IF(IFERROR(INDEX('CFBG New Line Form'!$G$9:$EQ$105,MATCH(B63,'CFBG New Line Form'!$B$9:$B$105,0),MATCH(VLOOKUP($BZ$11,MAPPING!$H$3:$J$131,3,0),'CFBG New Line Form'!$G$7:$EQ$7,0)),"")=0,"",IFERROR(INDEX('CFBG New Line Form'!$G$9:$EQ$105,MATCH(B63,'CFBG New Line Form'!$B$9:$B$105,0),MATCH(VLOOKUP($BZ$11,MAPPING!$H$3:$J$131,3,0),'CFBG New Line Form'!$G$7:$EQ$7,0)),""))</f>
        <v/>
      </c>
      <c r="CA63" s="84" t="str">
        <f>IF(IFERROR(INDEX('CFBG New Line Form'!$G$9:$EQ$105,MATCH(B63,'CFBG New Line Form'!$B$9:$B$105,0),MATCH(VLOOKUP($CA$11,MAPPING!$H$3:$J$131,3,0),'CFBG New Line Form'!$G$7:$EQ$7,0)),"")=0,"",IFERROR(INDEX('CFBG New Line Form'!$G$9:$EQ$105,MATCH(B63,'CFBG New Line Form'!$B$9:$B$105,0),MATCH(VLOOKUP($CA$11,MAPPING!$H$3:$J$131,3,0),'CFBG New Line Form'!$G$7:$EQ$7,0)),""))</f>
        <v/>
      </c>
      <c r="CB63" s="84" t="str">
        <f>IF(IFERROR(INDEX('CFBG New Line Form'!$G$9:$EQ$105,MATCH(B63,'CFBG New Line Form'!$B$9:$B$105,0),MATCH(VLOOKUP($CB$11,MAPPING!$H$3:$J$131,3,0),'CFBG New Line Form'!$G$7:$EQ$7,0)),"")=0,"",IFERROR(INDEX('CFBG New Line Form'!$G$9:$EQ$105,MATCH(B63,'CFBG New Line Form'!$B$9:$B$105,0),MATCH(VLOOKUP($CB$11,MAPPING!$H$3:$J$131,3,0),'CFBG New Line Form'!$G$7:$EQ$7,0)),""))</f>
        <v/>
      </c>
      <c r="CC63" s="84" t="str">
        <f>IF(IFERROR(INDEX('CFBG New Line Form'!$G$9:$EQ$105,MATCH(B63,'CFBG New Line Form'!$B$9:$B$105,0),MATCH(VLOOKUP($CC$11,MAPPING!$H$3:$J$131,3,0),'CFBG New Line Form'!$G$7:$EQ$7,0)),"")=0,"",IFERROR(INDEX('CFBG New Line Form'!$G$9:$EQ$105,MATCH(B63,'CFBG New Line Form'!$B$9:$B$105,0),MATCH(VLOOKUP($CC$11,MAPPING!$H$3:$J$131,3,0),'CFBG New Line Form'!$G$7:$EQ$7,0)),""))</f>
        <v/>
      </c>
      <c r="CD63" s="84" t="str">
        <f>IF(IFERROR(INDEX('CFBG New Line Form'!$G$9:$EQ$105,MATCH(B63,'CFBG New Line Form'!$B$9:$B$105,0),MATCH(VLOOKUP($CD$11,MAPPING!$H$3:$J$131,3,0),'CFBG New Line Form'!$G$7:$EQ$7,0)),"")=0,"",IFERROR(INDEX('CFBG New Line Form'!$G$9:$EQ$105,MATCH(B63,'CFBG New Line Form'!$B$9:$B$105,0),MATCH(VLOOKUP($CD$11,MAPPING!$H$3:$J$131,3,0),'CFBG New Line Form'!$G$7:$EQ$7,0)),""))</f>
        <v/>
      </c>
      <c r="CE63" s="84" t="str">
        <f>IF(IFERROR(INDEX('CFBG New Line Form'!$G$9:$EQ$105,MATCH(B63,'CFBG New Line Form'!$B$9:$B$105,0),MATCH(VLOOKUP($CE$11,MAPPING!$H$3:$J$131,3,0),'CFBG New Line Form'!$G$7:$EQ$7,0)),"")=0,"",IFERROR(INDEX('CFBG New Line Form'!$G$9:$EQ$105,MATCH(B63,'CFBG New Line Form'!$B$9:$B$105,0),MATCH(VLOOKUP($CE$11,MAPPING!$H$3:$J$131,3,0),'CFBG New Line Form'!$G$7:$EQ$7,0)),""))</f>
        <v/>
      </c>
      <c r="CF63" s="84" t="str">
        <f>IF(IFERROR(INDEX('CFBG New Line Form'!$G$9:$EQ$105,MATCH(B63,'CFBG New Line Form'!$B$9:$B$105,0),MATCH(VLOOKUP($CF$11,MAPPING!$H$3:$J$131,3,0),'CFBG New Line Form'!$G$7:$EQ$7,0)),"")=0,"",IFERROR(INDEX('CFBG New Line Form'!$G$9:$EQ$105,MATCH(B63,'CFBG New Line Form'!$B$9:$B$105,0),MATCH(VLOOKUP($CF$11,MAPPING!$H$3:$J$131,3,0),'CFBG New Line Form'!$G$7:$EQ$7,0)),""))</f>
        <v/>
      </c>
      <c r="CG63" s="84" t="str">
        <f>IF(IFERROR(INDEX('CFBG New Line Form'!$G$9:$EQ$105,MATCH(B63,'CFBG New Line Form'!$B$9:$B$105,0),MATCH(VLOOKUP($CG$11,MAPPING!$H$3:$J$131,3,0),'CFBG New Line Form'!$G$7:$EQ$7,0)),"")=0,"",IFERROR(INDEX('CFBG New Line Form'!$G$9:$EQ$105,MATCH(B63,'CFBG New Line Form'!$B$9:$B$105,0),MATCH(VLOOKUP($CG$11,MAPPING!$H$3:$J$131,3,0),'CFBG New Line Form'!$G$7:$EQ$7,0)),""))</f>
        <v/>
      </c>
      <c r="CH63" s="84" t="str">
        <f>IF(IFERROR(INDEX('CFBG New Line Form'!$G$9:$EQ$105,MATCH(B63,'CFBG New Line Form'!$B$9:$B$105,0),MATCH(VLOOKUP($CH$11,MAPPING!$H$3:$J$131,3,0),'CFBG New Line Form'!$G$7:$EQ$7,0)),"")=0,"",IFERROR(INDEX('CFBG New Line Form'!$G$9:$EQ$105,MATCH(B63,'CFBG New Line Form'!$B$9:$B$105,0),MATCH(VLOOKUP($CH$11,MAPPING!$H$3:$J$131,3,0),'CFBG New Line Form'!$G$7:$EQ$7,0)),""))</f>
        <v/>
      </c>
      <c r="CI63" s="84" t="str">
        <f>IF(IFERROR(INDEX('CFBG New Line Form'!$G$9:$EQ$105,MATCH(B63,'CFBG New Line Form'!$B$9:$B$105,0),MATCH(VLOOKUP($CI$11,MAPPING!$H$3:$J$131,3,0),'CFBG New Line Form'!$G$7:$EQ$7,0)),"")=0,"",IFERROR(INDEX('CFBG New Line Form'!$G$9:$EQ$105,MATCH(B63,'CFBG New Line Form'!$B$9:$B$105,0),MATCH(VLOOKUP($CI$11,MAPPING!$H$3:$J$131,3,0),'CFBG New Line Form'!$G$7:$EQ$7,0)),""))</f>
        <v/>
      </c>
      <c r="CJ63" s="84" t="str">
        <f>IF(IFERROR(INDEX('CFBG New Line Form'!$G$9:$EQ$105,MATCH(B63,'CFBG New Line Form'!$B$9:$B$105,0),MATCH(VLOOKUP($CJ$11,MAPPING!$H$3:$J$131,3,0),'CFBG New Line Form'!$G$7:$EQ$7,0)),"")=0,"",IFERROR(INDEX('CFBG New Line Form'!$G$9:$EQ$105,MATCH(B63,'CFBG New Line Form'!$B$9:$B$105,0),MATCH(VLOOKUP($CJ$11,MAPPING!$H$3:$J$131,3,0),'CFBG New Line Form'!$G$7:$EQ$7,0)),""))</f>
        <v/>
      </c>
      <c r="CK63" s="84" t="str">
        <f>IF(IFERROR(INDEX('CFBG New Line Form'!$G$9:$EQ$105,MATCH(B63,'CFBG New Line Form'!$B$9:$B$105,0),MATCH(VLOOKUP($CK$11,MAPPING!$H$3:$J$131,3,0),'CFBG New Line Form'!$G$7:$EQ$7,0)),"")=0,"",IFERROR(INDEX('CFBG New Line Form'!$G$9:$EQ$105,MATCH(B63,'CFBG New Line Form'!$B$9:$B$105,0),MATCH(VLOOKUP($CK$11,MAPPING!$H$3:$J$131,3,0),'CFBG New Line Form'!$G$7:$EQ$7,0)),""))</f>
        <v/>
      </c>
      <c r="CL63" s="84" t="str">
        <f>IF(IFERROR(INDEX('CFBG New Line Form'!$G$9:$EQ$105,MATCH(B63,'CFBG New Line Form'!$B$9:$B$105,0),MATCH(VLOOKUP($CL$11,MAPPING!$H$3:$J$131,3,0),'CFBG New Line Form'!$G$7:$EQ$7,0)),"")=0,"",IFERROR(INDEX('CFBG New Line Form'!$G$9:$EQ$105,MATCH(B63,'CFBG New Line Form'!$B$9:$B$105,0),MATCH(VLOOKUP($CL$11,MAPPING!$H$3:$J$131,3,0),'CFBG New Line Form'!$G$7:$EQ$7,0)),""))</f>
        <v/>
      </c>
      <c r="CM63" s="84" t="str">
        <f>IF(IFERROR(INDEX('CFBG New Line Form'!$G$9:$EQ$105,MATCH(B63,'CFBG New Line Form'!$B$9:$B$105,0),MATCH(VLOOKUP($CM$11,MAPPING!$H$3:$J$131,3,0),'CFBG New Line Form'!$G$7:$EQ$7,0)),"")=0,"",IFERROR(INDEX('CFBG New Line Form'!$G$9:$EQ$105,MATCH(B63,'CFBG New Line Form'!$B$9:$B$105,0),MATCH(VLOOKUP($CM$11,MAPPING!$H$3:$J$131,3,0),'CFBG New Line Form'!$G$7:$EQ$7,0)),""))</f>
        <v/>
      </c>
      <c r="CN63" s="84" t="str">
        <f>IF(IFERROR(INDEX('CFBG New Line Form'!$G$9:$EQ$105,MATCH(B63,'CFBG New Line Form'!$B$9:$B$105,0),MATCH(VLOOKUP($CN$11,MAPPING!$H$3:$J$131,3,0),'CFBG New Line Form'!$G$7:$EQ$7,0)),"")=0,"",IFERROR(INDEX('CFBG New Line Form'!$G$9:$EQ$105,MATCH(B63,'CFBG New Line Form'!$B$9:$B$105,0),MATCH(VLOOKUP($CN$11,MAPPING!$H$3:$J$131,3,0),'CFBG New Line Form'!$G$7:$EQ$7,0)),""))</f>
        <v/>
      </c>
      <c r="CO63" s="84" t="str">
        <f>IF(IFERROR(INDEX('CFBG New Line Form'!$G$9:$EQ$105,MATCH(B63,'CFBG New Line Form'!$B$9:$B$105,0),MATCH(VLOOKUP($CO$11,MAPPING!$H$3:$J$131,3,0),'CFBG New Line Form'!$G$7:$EQ$7,0)),"")=0,"",IFERROR(INDEX('CFBG New Line Form'!$G$9:$EQ$105,MATCH(B63,'CFBG New Line Form'!$B$9:$B$105,0),MATCH(VLOOKUP($CO$11,MAPPING!$H$3:$J$131,3,0),'CFBG New Line Form'!$G$7:$EQ$7,0)),""))</f>
        <v/>
      </c>
      <c r="CP63" s="84" t="str">
        <f>IF(IFERROR(INDEX('CFBG New Line Form'!$G$9:$EQ$105,MATCH(B63,'CFBG New Line Form'!$B$9:$B$105,0),MATCH(VLOOKUP($CP$11,MAPPING!$H$3:$J$131,3,0),'CFBG New Line Form'!$G$7:$EQ$7,0)),"")=0,"",IFERROR(INDEX('CFBG New Line Form'!$G$9:$EQ$105,MATCH(B63,'CFBG New Line Form'!$B$9:$B$105,0),MATCH(VLOOKUP($CP$11,MAPPING!$H$3:$J$131,3,0),'CFBG New Line Form'!$G$7:$EQ$7,0)),""))</f>
        <v/>
      </c>
      <c r="CQ63" s="84" t="str">
        <f>IF(IFERROR(INDEX('CFBG New Line Form'!$G$9:$EQ$105,MATCH(B63,'CFBG New Line Form'!$B$9:$B$105,0),MATCH(VLOOKUP($CQ$11,MAPPING!$H$3:$J$131,3,0),'CFBG New Line Form'!$G$7:$EQ$7,0)),"")=0,"",IFERROR(INDEX('CFBG New Line Form'!$G$9:$EQ$105,MATCH(B63,'CFBG New Line Form'!$B$9:$B$105,0),MATCH(VLOOKUP($CQ$11,MAPPING!$H$3:$J$131,3,0),'CFBG New Line Form'!$G$7:$EQ$7,0)),""))</f>
        <v/>
      </c>
      <c r="CR63" s="84"/>
      <c r="CS63" s="84"/>
      <c r="CT63" s="84"/>
    </row>
    <row r="64" spans="1:98" s="55" customFormat="1">
      <c r="A64" s="84" t="str">
        <f>IF(
IFERROR(INDEX('CFBG New Line Form'!$G$9:$EQ$105,MATCH(B64,'CFBG New Line Form'!$B$9:$B$105,0),MATCH(VLOOKUP($A$11,MAPPING!$H$3:$J$131,3,0),'CFBG New Line Form'!$G$7:$EQ$7,0)),"")=0,"", IFERROR(INDEX('CFBG New Line Form'!$G$9:$EQ$105,MATCH(B64,'CFBG New Line Form'!$B$9:$B$105,0),MATCH(VLOOKUP($A$11,MAPPING!$H$3:$J$131,3,0),'CFBG New Line Form'!$G$7:$EQ$7,0)),""))</f>
        <v/>
      </c>
      <c r="B64" s="84"/>
      <c r="C64" s="84" t="str">
        <f>IF(
IFERROR(INDEX('CFBG New Line Form'!$G$9:$EQ$105,MATCH(B64,'CFBG New Line Form'!$B$9:$B$105,0),MATCH(VLOOKUP($C$11,MAPPING!$H$3:$J$131,3,0),'CFBG New Line Form'!$G$7:$EQ$7,0)),"")=0,"", IFERROR(INDEX('CFBG New Line Form'!$G$9:$EQ$105,MATCH(B64,'CFBG New Line Form'!$B$9:$B$105,0),MATCH(VLOOKUP($C$11,MAPPING!$H$3:$J$131,3,0),'CFBG New Line Form'!$G$7:$EQ$7,0)),""))</f>
        <v/>
      </c>
      <c r="D64" s="84" t="str">
        <f>IF(
IFERROR(INDEX('CFBG New Line Form'!$G$9:$EQ$105,MATCH(B64,'CFBG New Line Form'!$B$9:$B$105,0),MATCH(VLOOKUP($D$11,MAPPING!$H$3:$J$131,3,0),'CFBG New Line Form'!$G$7:$EQ$7,0)),"")=0,"", IFERROR(INDEX('CFBG New Line Form'!$G$9:$EQ$105,MATCH(B64,'CFBG New Line Form'!$B$9:$B$105,0),MATCH(VLOOKUP($D$11,MAPPING!$H$3:$J$131,3,0),'CFBG New Line Form'!$G$7:$EQ$7,0)),""))</f>
        <v/>
      </c>
      <c r="E64" s="84" t="str">
        <f>IF(IFERROR(INDEX('CFBG New Line Form'!$G$9:$EQ$105,MATCH(B64,'CFBG New Line Form'!$B$9:$B$105,0),MATCH(VLOOKUP($E$11,MAPPING!$H$3:$J$131,3,0),'CFBG New Line Form'!$G$7:$EQ$7,0)),"")=0,"",IFERROR(INDEX('CFBG New Line Form'!$G$9:$EQ$105,MATCH(B64,'CFBG New Line Form'!$B$9:$B$105,0),MATCH(VLOOKUP($E$11,MAPPING!$H$3:$J$131,3,0),'CFBG New Line Form'!$G$7:$EQ$7,0)),""))</f>
        <v/>
      </c>
      <c r="F64" s="84" t="str">
        <f>IF(IFERROR(INDEX('CFBG New Line Form'!$G$9:$EQ$105,MATCH(B64,'CFBG New Line Form'!$B$9:$B$105,0),MATCH(VLOOKUP($F$11,MAPPING!$H$3:$J$131,3,0),'CFBG New Line Form'!$G$7:$EQ$7,0)),"")=0,"",IFERROR(INDEX('CFBG New Line Form'!$G$9:$EQ$105,MATCH(B64,'CFBG New Line Form'!$B$9:$B$105,0),MATCH(VLOOKUP($F$11,MAPPING!$H$3:$J$131,3,0),'CFBG New Line Form'!$G$7:$EQ$7,0)),""))</f>
        <v/>
      </c>
      <c r="G64" s="130" t="str">
        <f>IF(IFERROR(INDEX('CFBG New Line Form'!$G$9:$EQ$105,MATCH(B64,'CFBG New Line Form'!$B$9:$B$105,0),MATCH(VLOOKUP($G$11,MAPPING!$H$3:$J$131,3,0),'CFBG New Line Form'!$G$7:$EQ$7,0)),"")=0,"",IFERROR(INDEX('CFBG New Line Form'!$G$9:$EQ$105,MATCH(B64,'CFBG New Line Form'!$B$9:$B$105,0),MATCH(VLOOKUP($G$11,MAPPING!$H$3:$J$131,3,0),'CFBG New Line Form'!$G$7:$EQ$7,0)),""))</f>
        <v/>
      </c>
      <c r="H64" s="160" t="str">
        <f>IF(IFERROR(INDEX('CFBG New Line Form'!$G$9:$EQ$105,MATCH(B64,'CFBG New Line Form'!$B$9:$B$105,0),MATCH(VLOOKUP($H$11,MAPPING!$H$3:$J$131,3,0),'CFBG New Line Form'!$G$7:$EQ$7,0)),"")=0,"",IFERROR(INDEX('CFBG New Line Form'!$G$9:$EQ$105,MATCH(B64,'CFBG New Line Form'!$B$9:$B$105,0),MATCH(VLOOKUP($H$11,MAPPING!$H$3:$J$131,3,0),'CFBG New Line Form'!$G$7:$EQ$7,0)),""))</f>
        <v/>
      </c>
      <c r="I64" s="161" t="str">
        <f>IF(IFERROR(INDEX('CFBG New Line Form'!$G$9:$EQ$105,MATCH(B64,'CFBG New Line Form'!$B$9:$B$105,0),MATCH(VLOOKUP($I$11,MAPPING!$H$3:$J$131,3,0),'CFBG New Line Form'!$G$7:$EQ$7,0)),"")=0,"",IFERROR(INDEX('CFBG New Line Form'!$G$9:$EQ$105,MATCH(B64,'CFBG New Line Form'!$B$9:$B$105,0),MATCH(VLOOKUP($I$11,MAPPING!$H$3:$J$131,3,0),'CFBG New Line Form'!$G$7:$EQ$7,0)),""))</f>
        <v/>
      </c>
      <c r="J64" s="84" t="str">
        <f>IF(IFERROR(INDEX('CFBG New Line Form'!$G$9:$EQ$105,MATCH(B64,'CFBG New Line Form'!$B$9:$B$105,0),MATCH(VLOOKUP($J$11,MAPPING!$H$3:$J$131,3,0),'CFBG New Line Form'!$G$7:$EQ$7,0)),"")=0,"",IFERROR(INDEX('CFBG New Line Form'!$G$9:$EQ$105,MATCH(B64,'CFBG New Line Form'!$B$9:$B$105,0),MATCH(VLOOKUP($J$11,MAPPING!$H$3:$J$131,3,0),'CFBG New Line Form'!$G$7:$EQ$7,0)),""))</f>
        <v/>
      </c>
      <c r="K64" s="84" t="e">
        <v>#N/A</v>
      </c>
      <c r="L64" s="84" t="e">
        <v>#N/A</v>
      </c>
      <c r="M64" s="84" t="e">
        <v>#N/A</v>
      </c>
      <c r="N64" s="84" t="e">
        <v>#N/A</v>
      </c>
      <c r="O64" s="84" t="e">
        <v>#N/A</v>
      </c>
      <c r="P64" s="84" t="e">
        <v>#N/A</v>
      </c>
      <c r="Q64" s="84" t="e">
        <v>#N/A</v>
      </c>
      <c r="R64" s="162" t="str">
        <f>IF(IFERROR(INDEX('CFBG New Line Form'!$G$9:$EQ$105,MATCH(B64,'CFBG New Line Form'!$B$9:$B$105,0),MATCH(VLOOKUP($R$11,MAPPING!$H$3:$J$131,3,0),'CFBG New Line Form'!$G$7:$EQ$7,0)),"")=0,"",IFERROR(INDEX('CFBG New Line Form'!$G$9:$EQ$105,MATCH(B64,'CFBG New Line Form'!$B$9:$B$105,0),MATCH(VLOOKUP($R$11,MAPPING!$H$3:$J$131,3,0),'CFBG New Line Form'!$G$7:$EQ$7,0)),""))</f>
        <v/>
      </c>
      <c r="S64" s="84" t="str">
        <f>IF(IFERROR(INDEX('CFBG New Line Form'!$G$9:$EQ$105,MATCH(B64,'CFBG New Line Form'!$B$9:$B$105,0),MATCH(VLOOKUP($S$11,MAPPING!$H$3:$J$131,3,0),'CFBG New Line Form'!$G$7:$EQ$7,0)),"")=0,"",IFERROR(INDEX('CFBG New Line Form'!$G$9:$EQ$105,MATCH(B64,'CFBG New Line Form'!$B$9:$B$105,0),MATCH(VLOOKUP($S$11,MAPPING!$H$3:$J$131,3,0),'CFBG New Line Form'!$G$7:$EQ$7,0)),""))</f>
        <v/>
      </c>
      <c r="T64" s="84" t="e">
        <v>#N/A</v>
      </c>
      <c r="U64" s="84" t="e">
        <v>#N/A</v>
      </c>
      <c r="V64" s="84" t="e">
        <v>#N/A</v>
      </c>
      <c r="W64" s="84" t="e">
        <v>#N/A</v>
      </c>
      <c r="X64" s="84" t="e">
        <v>#N/A</v>
      </c>
      <c r="Y64" s="84" t="e">
        <v>#N/A</v>
      </c>
      <c r="Z64" s="84" t="e">
        <v>#N/A</v>
      </c>
      <c r="AA64" s="84" t="e">
        <v>#N/A</v>
      </c>
      <c r="AB64" s="84" t="e">
        <v>#N/A</v>
      </c>
      <c r="AC64" s="84" t="e">
        <v>#N/A</v>
      </c>
      <c r="AD64" s="84" t="e">
        <v>#N/A</v>
      </c>
      <c r="AE64" s="160" t="str">
        <f>IF(IFERROR(INDEX('CFBG New Line Form'!$G$9:$EQ$105,MATCH(B64,'CFBG New Line Form'!$B$9:$B$105,0),MATCH(VLOOKUP($AE$11,MAPPING!$H$3:$J$131,3,0),'CFBG New Line Form'!$G$7:$EQ$7,0)),"")=0,"",IFERROR(INDEX('CFBG New Line Form'!$G$9:$EQ$105,MATCH(B64,'CFBG New Line Form'!$B$9:$B$105,0),MATCH(VLOOKUP($AE$11,MAPPING!$H$3:$J$131,3,0),'CFBG New Line Form'!$G$7:$EQ$7,0)),""))</f>
        <v/>
      </c>
      <c r="AF64" s="84" t="e">
        <v>#N/A</v>
      </c>
      <c r="AG64" s="84" t="e">
        <v>#N/A</v>
      </c>
      <c r="AH64" s="84" t="str">
        <f>IF(IFERROR(INDEX('CFBG New Line Form'!$G$9:$EQ$105,MATCH(B64,'CFBG New Line Form'!$B$9:$B$105,0),MATCH(VLOOKUP($AH$11,MAPPING!$H$3:$J$131,3,0),'CFBG New Line Form'!$G$7:$EQ$7,0)),"")=0,"",IFERROR(INDEX('CFBG New Line Form'!$G$9:$EQ$105,MATCH(B64,'CFBG New Line Form'!$B$9:$B$105,0),MATCH(VLOOKUP($AH$11,MAPPING!$H$3:$J$131,3,0),'CFBG New Line Form'!$G$7:$EQ$7,0)),""))</f>
        <v/>
      </c>
      <c r="AI64" s="84" t="str">
        <f>IF(IFERROR(INDEX('CFBG New Line Form'!$G$9:$EQ$105,MATCH(B64,'CFBG New Line Form'!$B$9:$B$105,0),MATCH(VLOOKUP($AI$11,MAPPING!$H$3:$J$131,3,0),'CFBG New Line Form'!$G$7:$EQ$7,0)),"")=0,"",IFERROR(INDEX('CFBG New Line Form'!$G$9:$EQ$105,MATCH(B64,'CFBG New Line Form'!$B$9:$B$105,0),MATCH(VLOOKUP($AI$11,MAPPING!$H$3:$J$131,3,0),'CFBG New Line Form'!$G$7:$EQ$7,0)),""))</f>
        <v/>
      </c>
      <c r="AJ64" s="84" t="str">
        <f>IF(IFERROR(INDEX('CFBG New Line Form'!$G$9:$EQ$105,MATCH(B64,'CFBG New Line Form'!$B$9:$B$105,0),MATCH(VLOOKUP($AJ$11,MAPPING!$H$3:$J$131,3,0),'CFBG New Line Form'!$G$7:$EQ$7,0)),"")=0,"",IFERROR(INDEX('CFBG New Line Form'!$G$9:$EQ$105,MATCH(B64,'CFBG New Line Form'!$B$9:$B$105,0),MATCH(VLOOKUP($AJ$11,MAPPING!$H$3:$J$131,3,0),'CFBG New Line Form'!$G$7:$EQ$7,0)),""))</f>
        <v/>
      </c>
      <c r="AK64" s="84" t="str">
        <f>IF(IFERROR(INDEX('CFBG New Line Form'!$G$9:$EQ$105,MATCH(B64,'CFBG New Line Form'!$B$9:$B$105,0),MATCH(VLOOKUP($AK$11,MAPPING!$H$3:$J$131,3,0),'CFBG New Line Form'!$G$7:$EQ$7,0)),"")=0,"",IFERROR(INDEX('CFBG New Line Form'!$G$9:$EQ$105,MATCH(B64,'CFBG New Line Form'!$B$9:$B$105,0),MATCH(VLOOKUP($AK$11,MAPPING!$H$3:$J$131,3,0),'CFBG New Line Form'!$G$7:$EQ$7,0)),""))</f>
        <v/>
      </c>
      <c r="AL64" s="84" t="str">
        <f>IF(IFERROR(INDEX('CFBG New Line Form'!$G$9:$EQ$105,MATCH(B64,'CFBG New Line Form'!$B$9:$B$105,0),MATCH(VLOOKUP($AL$11,MAPPING!$H$3:$J$131,3,0),'CFBG New Line Form'!$G$7:$EQ$7,0)),"")=0,"",IFERROR(INDEX('CFBG New Line Form'!$G$9:$EQ$105,MATCH(B64,'CFBG New Line Form'!$B$9:$B$105,0),MATCH(VLOOKUP($AL$11,MAPPING!$H$3:$J$131,3,0),'CFBG New Line Form'!$G$7:$EQ$7,0)),""))</f>
        <v/>
      </c>
      <c r="AM64" s="84" t="str">
        <f>IF(IFERROR(INDEX('CFBG New Line Form'!$G$9:$EQ$105,MATCH(B64,'CFBG New Line Form'!$B$9:$B$105,0),MATCH(VLOOKUP($AM$11,MAPPING!$H$3:$J$131,3,0),'CFBG New Line Form'!$G$7:$EQ$7,0)),"")=0,"",IFERROR(INDEX('CFBG New Line Form'!$G$9:$EQ$105,MATCH(B64,'CFBG New Line Form'!$B$9:$B$105,0),MATCH(VLOOKUP($AM$11,MAPPING!$H$3:$J$131,3,0),'CFBG New Line Form'!$G$7:$EQ$7,0)),""))</f>
        <v/>
      </c>
      <c r="AN64" s="84" t="str">
        <f>IF(IFERROR(INDEX('CFBG New Line Form'!$G$9:$EQ$105,MATCH(B64,'CFBG New Line Form'!$B$9:$B$105,0),MATCH(VLOOKUP($AN$11,MAPPING!$H$3:$J$131,3,0),'CFBG New Line Form'!$G$7:$EQ$7,0)),"")=0,"",IFERROR(INDEX('CFBG New Line Form'!$G$9:$EQ$105,MATCH(B64,'CFBG New Line Form'!$B$9:$B$105,0),MATCH(VLOOKUP($AN$11,MAPPING!$H$3:$J$131,3,0),'CFBG New Line Form'!$G$7:$EQ$7,0)),""))</f>
        <v/>
      </c>
      <c r="AO64" s="84" t="str">
        <f>IF(IFERROR(INDEX('CFBG New Line Form'!$G$9:$EQ$105,MATCH(B64,'CFBG New Line Form'!$B$9:$B$105,0),MATCH(VLOOKUP($AO$11,MAPPING!$H$3:$J$131,3,0),'CFBG New Line Form'!$G$7:$EQ$7,0)),"")=0,"",IFERROR(INDEX('CFBG New Line Form'!$G$9:$EQ$105,MATCH(B64,'CFBG New Line Form'!$B$9:$B$105,0),MATCH(VLOOKUP($AO$11,MAPPING!$H$3:$J$131,3,0),'CFBG New Line Form'!$G$7:$EQ$7,0)),""))</f>
        <v/>
      </c>
      <c r="AP64" s="84" t="str">
        <f>IF(IFERROR(INDEX('CFBG New Line Form'!$G$9:$EQ$105,MATCH(B64,'CFBG New Line Form'!$B$9:$B$105,0),MATCH(VLOOKUP($AP$11,MAPPING!$H$3:$J$131,3,0),'CFBG New Line Form'!$G$7:$EQ$7,0)),"")=0,"",IFERROR(INDEX('CFBG New Line Form'!$G$9:$EQ$105,MATCH(B64,'CFBG New Line Form'!$B$9:$B$105,0),MATCH(VLOOKUP($AP$11,MAPPING!$H$3:$J$131,3,0),'CFBG New Line Form'!$G$7:$EQ$7,0)),""))</f>
        <v/>
      </c>
      <c r="AQ64" s="84" t="str">
        <f>IF(IFERROR(INDEX('CFBG New Line Form'!$G$9:$EQ$105,MATCH(B64,'CFBG New Line Form'!$B$9:$B$105,0),MATCH(VLOOKUP($AQ$11,MAPPING!$H$3:$J$131,3,0),'CFBG New Line Form'!$G$7:$EQ$7,0)),"")=0,"",IFERROR(INDEX('CFBG New Line Form'!$G$9:$EQ$105,MATCH(B64,'CFBG New Line Form'!$B$9:$B$105,0),MATCH(VLOOKUP($AQ$11,MAPPING!$H$3:$J$131,3,0),'CFBG New Line Form'!$G$7:$EQ$7,0)),""))</f>
        <v/>
      </c>
      <c r="AR64" s="84" t="str">
        <f>IF(IFERROR(INDEX('CFBG New Line Form'!$G$9:$EQ$105,MATCH(B64,'CFBG New Line Form'!$B$9:$B$105,0),MATCH(VLOOKUP($AR$11,MAPPING!$H$3:$J$131,3,0),'CFBG New Line Form'!$G$7:$EQ$7,0)),"")=0,"",IFERROR(INDEX('CFBG New Line Form'!$G$9:$EQ$105,MATCH(B64,'CFBG New Line Form'!$B$9:$B$105,0),MATCH(VLOOKUP($AR$11,MAPPING!$H$3:$J$131,3,0),'CFBG New Line Form'!$G$7:$EQ$7,0)),""))</f>
        <v/>
      </c>
      <c r="AS64" s="84" t="str">
        <f>IF(IFERROR(INDEX('CFBG New Line Form'!$G$9:$EQ$105,MATCH(B64,'CFBG New Line Form'!$B$9:$B$105,0),MATCH(VLOOKUP($AS$11,MAPPING!$H$3:$J$131,3,0),'CFBG New Line Form'!$G$7:$EQ$7,0)),"")=0,"",IFERROR(INDEX('CFBG New Line Form'!$G$9:$EQ$105,MATCH(B64,'CFBG New Line Form'!$B$9:$B$105,0),MATCH(VLOOKUP($AS$11,MAPPING!$H$3:$J$131,3,0),'CFBG New Line Form'!$G$7:$EQ$7,0)),""))</f>
        <v/>
      </c>
      <c r="AT64" s="84" t="str">
        <f>IF(IFERROR(INDEX('CFBG New Line Form'!$G$9:$EQ$105,MATCH(B64,'CFBG New Line Form'!$B$9:$B$105,0),MATCH(VLOOKUP($AT$11,MAPPING!$H$3:$J$131,3,0),'CFBG New Line Form'!$G$7:$EQ$7,0)),"")=0,"",IFERROR(INDEX('CFBG New Line Form'!$G$9:$EQ$105,MATCH(B64,'CFBG New Line Form'!$B$9:$B$105,0),MATCH(VLOOKUP($AT$11,MAPPING!$H$3:$J$131,3,0),'CFBG New Line Form'!$G$7:$EQ$7,0)),""))</f>
        <v/>
      </c>
      <c r="AU64" s="84" t="str">
        <f>IF(IFERROR(INDEX('CFBG New Line Form'!$G$9:$EQ$105,MATCH(B64,'CFBG New Line Form'!$B$9:$B$105,0),MATCH(VLOOKUP($AU$11,MAPPING!$H$3:$J$131,3,0),'CFBG New Line Form'!$G$7:$EQ$7,0)),"")=0,"",IFERROR(INDEX('CFBG New Line Form'!$G$9:$EQ$105,MATCH(B64,'CFBG New Line Form'!$B$9:$B$105,0),MATCH(VLOOKUP($AU$11,MAPPING!$H$3:$J$131,3,0),'CFBG New Line Form'!$G$7:$EQ$7,0)),""))</f>
        <v/>
      </c>
      <c r="AV64" s="84" t="str">
        <f>IF(IFERROR(INDEX('CFBG New Line Form'!$G$9:$EQ$105,MATCH(B64,'CFBG New Line Form'!$B$9:$B$105,0),MATCH(VLOOKUP($AV$11,MAPPING!$H$3:$J$131,3,0),'CFBG New Line Form'!$G$7:$EQ$7,0)),"")=0,"",IFERROR(INDEX('CFBG New Line Form'!$G$9:$EQ$105,MATCH(B64,'CFBG New Line Form'!$B$9:$B$105,0),MATCH(VLOOKUP($AV$11,MAPPING!$H$3:$J$131,3,0),'CFBG New Line Form'!$G$7:$EQ$7,0)),""))</f>
        <v/>
      </c>
      <c r="AW64" s="84" t="str">
        <f>IF(IFERROR(INDEX('CFBG New Line Form'!$G$9:$EQ$105,MATCH(B64,'CFBG New Line Form'!$B$9:$B$105,0),MATCH(VLOOKUP($AW$11,MAPPING!$H$3:$J$131,3,0),'CFBG New Line Form'!$G$7:$EQ$7,0)),"")=0,"",IFERROR(INDEX('CFBG New Line Form'!$G$9:$EQ$105,MATCH(B64,'CFBG New Line Form'!$B$9:$B$105,0),MATCH(VLOOKUP($AW$11,MAPPING!$H$3:$J$131,3,0),'CFBG New Line Form'!$G$7:$EQ$7,0)),""))</f>
        <v/>
      </c>
      <c r="AX64" s="84" t="str">
        <f>IF(IFERROR(INDEX('CFBG New Line Form'!$G$9:$EQ$105,MATCH(B64,'CFBG New Line Form'!$B$9:$B$105,0),MATCH(VLOOKUP($AX$11,MAPPING!$H$3:$J$131,3,0),'CFBG New Line Form'!$G$7:$EQ$7,0)),"")=0,"",IFERROR(INDEX('CFBG New Line Form'!$G$9:$EQ$105,MATCH(B64,'CFBG New Line Form'!$B$9:$B$105,0),MATCH(VLOOKUP($AX$11,MAPPING!$H$3:$J$131,3,0),'CFBG New Line Form'!$G$7:$EQ$7,0)),""))</f>
        <v/>
      </c>
      <c r="AY64" s="84" t="str">
        <f>IF(IFERROR(INDEX('CFBG New Line Form'!$G$9:$EQ$105,MATCH(B64,'CFBG New Line Form'!$B$9:$B$105,0),MATCH(VLOOKUP($AY$11,MAPPING!$H$3:$J$131,3,0),'CFBG New Line Form'!$G$7:$EQ$7,0)),"")=0,"",IFERROR(INDEX('CFBG New Line Form'!$G$9:$EQ$105,MATCH(B64,'CFBG New Line Form'!$B$9:$B$105,0),MATCH(VLOOKUP($AY$11,MAPPING!$H$3:$J$131,3,0),'CFBG New Line Form'!$G$7:$EQ$7,0)),""))</f>
        <v/>
      </c>
      <c r="AZ64" s="84" t="str">
        <f>IF(IFERROR(INDEX('CFBG New Line Form'!$G$9:$EQ$105,MATCH(B64,'CFBG New Line Form'!$B$9:$B$105,0),MATCH(VLOOKUP($AZ$11,MAPPING!$H$3:$J$131,3,0),'CFBG New Line Form'!$G$7:$EQ$7,0)),"")=0,"",IFERROR(INDEX('CFBG New Line Form'!$G$9:$EQ$105,MATCH(B64,'CFBG New Line Form'!$B$9:$B$105,0),MATCH(VLOOKUP($AZ$11,MAPPING!$H$3:$J$131,3,0),'CFBG New Line Form'!$G$7:$EQ$7,0)),""))</f>
        <v/>
      </c>
      <c r="BA64" s="84" t="str">
        <f>IF(IFERROR(INDEX('CFBG New Line Form'!$G$9:$EQ$105,MATCH(B64,'CFBG New Line Form'!$B$9:$B$105,0),MATCH(VLOOKUP($BA$11,MAPPING!$H$3:$J$131,3,0),'CFBG New Line Form'!$G$7:$EQ$7,0)),"")=0,"",IFERROR(INDEX('CFBG New Line Form'!$G$9:$EQ$105,MATCH(B64,'CFBG New Line Form'!$B$9:$B$105,0),MATCH(VLOOKUP($BA$11,MAPPING!$H$3:$J$131,3,0),'CFBG New Line Form'!$G$7:$EQ$7,0)),""))</f>
        <v/>
      </c>
      <c r="BB64" s="84" t="str">
        <f>IF(IFERROR(INDEX('CFBG New Line Form'!$G$9:$EQ$105,MATCH(B64,'CFBG New Line Form'!$B$9:$B$105,0),MATCH(VLOOKUP($BB$11,MAPPING!$H$3:$J$131,3,0),'CFBG New Line Form'!$G$7:$EQ$7,0)),"")=0,"",IFERROR(INDEX('CFBG New Line Form'!$G$9:$EQ$105,MATCH(B64,'CFBG New Line Form'!$B$9:$B$105,0),MATCH(VLOOKUP($BB$11,MAPPING!$H$3:$J$131,3,0),'CFBG New Line Form'!$G$7:$EQ$7,0)),""))</f>
        <v/>
      </c>
      <c r="BC64" s="84" t="str">
        <f>IF(IFERROR(INDEX('CFBG New Line Form'!$G$9:$EQ$105,MATCH(B64,'CFBG New Line Form'!$B$9:$B$105,0),MATCH(VLOOKUP($BC$11,MAPPING!$H$3:$J$131,3,0),'CFBG New Line Form'!$G$7:$EQ$7,0)),"")=0,"",IFERROR(INDEX('CFBG New Line Form'!$G$9:$EQ$105,MATCH(B64,'CFBG New Line Form'!$B$9:$B$105,0),MATCH(VLOOKUP($BC$11,MAPPING!$H$3:$J$131,3,0),'CFBG New Line Form'!$G$7:$EQ$7,0)),""))</f>
        <v/>
      </c>
      <c r="BD64" s="84" t="str">
        <f>IF(IFERROR(INDEX('CFBG New Line Form'!$G$9:$EQ$105,MATCH(B64,'CFBG New Line Form'!$B$9:$B$105,0),MATCH(VLOOKUP($BD$11,MAPPING!$H$3:$J$131,3,0),'CFBG New Line Form'!$G$7:$EQ$7,0)),"")=0,"",IFERROR(INDEX('CFBG New Line Form'!$G$9:$EQ$105,MATCH(B64,'CFBG New Line Form'!$B$9:$B$105,0),MATCH(VLOOKUP($BD$11,MAPPING!$H$3:$J$131,3,0),'CFBG New Line Form'!$G$7:$EQ$7,0)),""))</f>
        <v/>
      </c>
      <c r="BE64" s="84" t="str">
        <f>IF(IFERROR(INDEX('CFBG New Line Form'!$G$9:$EQ$105,MATCH(B64,'CFBG New Line Form'!$B$9:$B$105,0),MATCH(VLOOKUP($BE$11,MAPPING!$H$3:$J$131,3,0),'CFBG New Line Form'!$G$7:$EQ$7,0)),"")=0,"",IFERROR(INDEX('CFBG New Line Form'!$G$9:$EQ$105,MATCH(B64,'CFBG New Line Form'!$B$9:$B$105,0),MATCH(VLOOKUP($BE$11,MAPPING!$H$3:$J$131,3,0),'CFBG New Line Form'!$G$7:$EQ$7,0)),""))</f>
        <v/>
      </c>
      <c r="BF64" s="84" t="str">
        <f>IF(IFERROR(INDEX('CFBG New Line Form'!$G$9:$EQ$105,MATCH(B64,'CFBG New Line Form'!$B$9:$B$105,0),MATCH(VLOOKUP($BE$11,MAPPING!$H$3:$J$131,3,0),'CFBG New Line Form'!$G$7:$EQ$7,0)),"")=0,"",IFERROR(INDEX('CFBG New Line Form'!$G$9:$EQ$105,MATCH(B64,'CFBG New Line Form'!$B$9:$B$105,0),MATCH(VLOOKUP($BE$11,MAPPING!$H$3:$J$131,3,0),'CFBG New Line Form'!$G$7:$EQ$7,0)),""))</f>
        <v/>
      </c>
      <c r="BG64" s="84" t="str">
        <f>IF(IFERROR(INDEX('CFBG New Line Form'!$G$9:$EQ$105,MATCH(B64,'CFBG New Line Form'!$B$9:$B$105,0),MATCH(VLOOKUP($BG$11,MAPPING!$H$3:$J$131,3,0),'CFBG New Line Form'!$G$7:$EQ$7,0)),"")=0,"",IFERROR(INDEX('CFBG New Line Form'!$G$9:$EQ$105,MATCH(B64,'CFBG New Line Form'!$B$9:$B$105,0),MATCH(VLOOKUP($BG$11,MAPPING!$H$3:$J$131,3,0),'CFBG New Line Form'!$G$7:$EQ$7,0)),""))</f>
        <v/>
      </c>
      <c r="BH64" s="84" t="str">
        <f>IF(IFERROR(INDEX('CFBG New Line Form'!$G$9:$EQ$105,MATCH(B64,'CFBG New Line Form'!$B$9:$B$105,0),MATCH(VLOOKUP($BH$11,MAPPING!$H$3:$J$131,3,0),'CFBG New Line Form'!$G$7:$EQ$7,0)),"")=0,"",IFERROR(INDEX('CFBG New Line Form'!$G$9:$EQ$105,MATCH(B64,'CFBG New Line Form'!$B$9:$B$105,0),MATCH(VLOOKUP($BH$11,MAPPING!$H$3:$J$131,3,0),'CFBG New Line Form'!$G$7:$EQ$7,0)),""))</f>
        <v/>
      </c>
      <c r="BI64" s="84" t="str">
        <f>IF(IFERROR(INDEX('CFBG New Line Form'!$G$9:$EQ$105,MATCH(B64,'CFBG New Line Form'!$B$9:$B$105,0),MATCH(VLOOKUP($BI$11,MAPPING!$H$3:$J$131,3,0),'CFBG New Line Form'!$G$7:$EQ$7,0)),"")=0,"",IFERROR(INDEX('CFBG New Line Form'!$G$9:$EQ$105,MATCH(B64,'CFBG New Line Form'!$B$9:$B$105,0),MATCH(VLOOKUP($BI$11,MAPPING!$H$3:$J$131,3,0),'CFBG New Line Form'!$G$7:$EQ$7,0)),""))</f>
        <v/>
      </c>
      <c r="BJ64" s="84" t="str">
        <f>IF(IFERROR(INDEX('CFBG New Line Form'!$G$9:$EQ$105,MATCH(B64,'CFBG New Line Form'!$B$9:$B$105,0),MATCH(VLOOKUP($BJ$11,MAPPING!$H$3:$J$131,3,0),'CFBG New Line Form'!$G$7:$EQ$7,0)),"")=0,"",IFERROR(INDEX('CFBG New Line Form'!$G$9:$EQ$105,MATCH(B64,'CFBG New Line Form'!$B$9:$B$105,0),MATCH(VLOOKUP($BJ$11,MAPPING!$H$3:$J$131,3,0),'CFBG New Line Form'!$G$7:$EQ$7,0)),""))</f>
        <v/>
      </c>
      <c r="BK64" s="84" t="str">
        <f>IF(IFERROR(INDEX('CFBG New Line Form'!$G$9:$EQ$105,MATCH(B64,'CFBG New Line Form'!$B$9:$B$105,0),MATCH(VLOOKUP($BK$11,MAPPING!$H$3:$J$131,3,0),'CFBG New Line Form'!$G$7:$EQ$7,0)),"")=0,"",IFERROR(INDEX('CFBG New Line Form'!$G$9:$EQ$105,MATCH(B64,'CFBG New Line Form'!$B$9:$B$105,0),MATCH(VLOOKUP($BK$11,MAPPING!$H$3:$J$131,3,0),'CFBG New Line Form'!$G$7:$EQ$7,0)),""))</f>
        <v/>
      </c>
      <c r="BL64" s="84" t="str">
        <f>IF(IFERROR(INDEX('CFBG New Line Form'!$G$9:$EQ$105,MATCH(B64,'CFBG New Line Form'!$B$9:$B$105,0),MATCH(VLOOKUP($BL$11,MAPPING!$H$3:$J$131,3,0),'CFBG New Line Form'!$G$7:$EQ$7,0)),"")=0,"",IFERROR(INDEX('CFBG New Line Form'!$G$9:$EQ$105,MATCH(B64,'CFBG New Line Form'!$B$9:$B$105,0),MATCH(VLOOKUP($BL$11,MAPPING!$H$3:$J$131,3,0),'CFBG New Line Form'!$G$7:$EQ$7,0)),""))</f>
        <v/>
      </c>
      <c r="BM64" s="84" t="str">
        <f>IF(IFERROR(INDEX('CFBG New Line Form'!$G$9:$EQ$105,MATCH(B64,'CFBG New Line Form'!$B$9:$B$105,0),MATCH(VLOOKUP($BM$11,MAPPING!$H$3:$J$131,3,0),'CFBG New Line Form'!$G$7:$EQ$7,0)),"")=0,"",IFERROR(INDEX('CFBG New Line Form'!$G$9:$EQ$105,MATCH(B64,'CFBG New Line Form'!$B$9:$B$105,0),MATCH(VLOOKUP($BM$11,MAPPING!$H$3:$J$131,3,0),'CFBG New Line Form'!$G$7:$EQ$7,0)),""))</f>
        <v/>
      </c>
      <c r="BN64" s="84" t="str">
        <f>IF(IFERROR(INDEX('CFBG New Line Form'!$G$9:$EQ$105,MATCH(B64,'CFBG New Line Form'!$B$9:$B$105,0),MATCH(VLOOKUP($BN$11,MAPPING!$H$3:$J$131,3,0),'CFBG New Line Form'!$G$7:$EQ$7,0)),"")=0,"",IFERROR(INDEX('CFBG New Line Form'!$G$9:$EQ$105,MATCH(B64,'CFBG New Line Form'!$B$9:$B$105,0),MATCH(VLOOKUP($BN$11,MAPPING!$H$3:$J$131,3,0),'CFBG New Line Form'!$G$7:$EQ$7,0)),""))</f>
        <v/>
      </c>
      <c r="BO64" s="84" t="str">
        <f>IF(IFERROR(INDEX('CFBG New Line Form'!$G$9:$EQ$105,MATCH(B64,'CFBG New Line Form'!$B$9:$B$105,0),MATCH(VLOOKUP($BO$11,MAPPING!$H$3:$J$131,3,0),'CFBG New Line Form'!$G$7:$EQ$7,0)),"")=0,"",IFERROR(INDEX('CFBG New Line Form'!$G$9:$EQ$105,MATCH(B64,'CFBG New Line Form'!$B$9:$B$105,0),MATCH(VLOOKUP($BO$11,MAPPING!$H$3:$J$131,3,0),'CFBG New Line Form'!$G$7:$EQ$7,0)),""))</f>
        <v/>
      </c>
      <c r="BP64" s="84" t="str">
        <f>IF(IFERROR(INDEX('CFBG New Line Form'!$G$9:$EQ$105,MATCH(B64,'CFBG New Line Form'!$B$9:$B$105,0),MATCH(VLOOKUP($BP$11,MAPPING!$H$3:$J$131,3,0),'CFBG New Line Form'!$G$7:$EQ$7,0)),"")=0,"",IFERROR(INDEX('CFBG New Line Form'!$G$9:$EQ$105,MATCH(B64,'CFBG New Line Form'!$B$9:$B$105,0),MATCH(VLOOKUP($BP$11,MAPPING!$H$3:$J$131,3,0),'CFBG New Line Form'!$G$7:$EQ$7,0)),""))</f>
        <v/>
      </c>
      <c r="BQ64" s="84" t="str">
        <f>IF(IFERROR(INDEX('CFBG New Line Form'!$G$9:$EQ$105,MATCH(B64,'CFBG New Line Form'!$B$9:$B$105,0),MATCH(VLOOKUP($BQ$11,MAPPING!$H$3:$J$131,3,0),'CFBG New Line Form'!$G$7:$EQ$7,0)),"")=0,"",IFERROR(INDEX('CFBG New Line Form'!$G$9:$EQ$105,MATCH(B64,'CFBG New Line Form'!$B$9:$B$105,0),MATCH(VLOOKUP($BQ$11,MAPPING!$H$3:$J$131,3,0),'CFBG New Line Form'!$G$7:$EQ$7,0)),""))</f>
        <v/>
      </c>
      <c r="BR64" s="84" t="str">
        <f>IF(IFERROR(INDEX('CFBG New Line Form'!$G$9:$EQ$105,MATCH(B64,'CFBG New Line Form'!$B$9:$B$105,0),MATCH(VLOOKUP($BR$11,MAPPING!$H$3:$J$131,3,0),'CFBG New Line Form'!$G$7:$EQ$7,0)),"")=0,"",IFERROR(INDEX('CFBG New Line Form'!$G$9:$EQ$105,MATCH(B64,'CFBG New Line Form'!$B$9:$B$105,0),MATCH(VLOOKUP($BR$11,MAPPING!$H$3:$J$131,3,0),'CFBG New Line Form'!$G$7:$EQ$7,0)),""))</f>
        <v/>
      </c>
      <c r="BS64" s="84" t="str">
        <f>IF(IFERROR(INDEX('CFBG New Line Form'!$G$9:$EQ$105,MATCH(B64,'CFBG New Line Form'!$B$9:$B$105,0),MATCH(VLOOKUP($BS$11,MAPPING!$H$3:$J$131,3,0),'CFBG New Line Form'!$G$7:$EQ$7,0)),"")=0,"",IFERROR(INDEX('CFBG New Line Form'!$G$9:$EQ$105,MATCH(B64,'CFBG New Line Form'!$B$9:$B$105,0),MATCH(VLOOKUP($BS$11,MAPPING!$H$3:$J$131,3,0),'CFBG New Line Form'!$G$7:$EQ$7,0)),""))</f>
        <v/>
      </c>
      <c r="BT64" s="84" t="str">
        <f>IF(IFERROR(INDEX('CFBG New Line Form'!$G$9:$EQ$105,MATCH(B64,'CFBG New Line Form'!$B$9:$B$105,0),MATCH(VLOOKUP($BT$11,MAPPING!$H$3:$J$131,3,0),'CFBG New Line Form'!$G$7:$EQ$7,0)),"")=0,"",IFERROR(INDEX('CFBG New Line Form'!$G$9:$EQ$105,MATCH(B64,'CFBG New Line Form'!$B$9:$B$105,0),MATCH(VLOOKUP($BT$11,MAPPING!$H$3:$J$131,3,0),'CFBG New Line Form'!$G$7:$EQ$7,0)),""))</f>
        <v/>
      </c>
      <c r="BU64" s="84" t="str">
        <f>IF(IFERROR(INDEX('CFBG New Line Form'!$G$9:$EQ$105,MATCH(B64,'CFBG New Line Form'!$B$9:$B$105,0),MATCH(VLOOKUP($BU$11,MAPPING!$H$3:$J$131,3,0),'CFBG New Line Form'!$G$7:$EQ$7,0)),"")=0,"",IFERROR(INDEX('CFBG New Line Form'!$G$9:$EQ$105,MATCH(B64,'CFBG New Line Form'!$B$9:$B$105,0),MATCH(VLOOKUP($BU$11,MAPPING!$H$3:$J$131,3,0),'CFBG New Line Form'!$G$7:$EQ$7,0)),""))</f>
        <v/>
      </c>
      <c r="BV64" s="84" t="str">
        <f>IF(IFERROR(INDEX('CFBG New Line Form'!$G$9:$EQ$105,MATCH(B64,'CFBG New Line Form'!$B$9:$B$105,0),MATCH(VLOOKUP($BV$11,MAPPING!$H$3:$J$131,3,0),'CFBG New Line Form'!$G$7:$EQ$7,0)),"")=0,"",IFERROR(INDEX('CFBG New Line Form'!$G$9:$EQ$105,MATCH(B64,'CFBG New Line Form'!$B$9:$B$105,0),MATCH(VLOOKUP($BV$11,MAPPING!$H$3:$J$131,3,0),'CFBG New Line Form'!$G$7:$EQ$7,0)),""))</f>
        <v/>
      </c>
      <c r="BW64" s="84" t="str">
        <f>IF(IFERROR(INDEX('CFBG New Line Form'!$G$9:$EQ$105,MATCH(B64,'CFBG New Line Form'!$B$9:$B$105,0),MATCH(VLOOKUP($BW$11,MAPPING!$H$3:$J$131,3,0),'CFBG New Line Form'!$G$7:$EQ$7,0)),"")=0,"",IFERROR(INDEX('CFBG New Line Form'!$G$9:$EQ$105,MATCH(B64,'CFBG New Line Form'!$B$9:$B$105,0),MATCH(VLOOKUP($BW$11,MAPPING!$H$3:$J$131,3,0),'CFBG New Line Form'!$G$7:$EQ$7,0)),""))</f>
        <v/>
      </c>
      <c r="BX64" s="84" t="str">
        <f>IF(IFERROR(INDEX('CFBG New Line Form'!$G$9:$EQ$105,MATCH(B64,'CFBG New Line Form'!$B$9:$B$105,0),MATCH(VLOOKUP($BX$11,MAPPING!$H$3:$J$131,3,0),'CFBG New Line Form'!$G$7:$EQ$7,0)),"")=0,"",IFERROR(INDEX('CFBG New Line Form'!$G$9:$EQ$105,MATCH(B64,'CFBG New Line Form'!$B$9:$B$105,0),MATCH(VLOOKUP($BX$11,MAPPING!$H$3:$J$131,3,0),'CFBG New Line Form'!$G$7:$EQ$7,0)),""))</f>
        <v/>
      </c>
      <c r="BY64" s="84" t="str">
        <f>IF(IFERROR(INDEX('CFBG New Line Form'!$G$9:$EQ$105,MATCH(B64,'CFBG New Line Form'!$B$9:$B$105,0),MATCH(VLOOKUP($BY$11,MAPPING!$H$3:$J$131,3,0),'CFBG New Line Form'!$G$7:$EQ$7,0)),"")=0,"",IFERROR(INDEX('CFBG New Line Form'!$G$9:$EQ$105,MATCH(B64,'CFBG New Line Form'!$B$9:$B$105,0),MATCH(VLOOKUP($BY$11,MAPPING!$H$3:$J$131,3,0),'CFBG New Line Form'!$G$7:$EQ$7,0)),""))</f>
        <v/>
      </c>
      <c r="BZ64" s="84" t="str">
        <f>IF(IFERROR(INDEX('CFBG New Line Form'!$G$9:$EQ$105,MATCH(B64,'CFBG New Line Form'!$B$9:$B$105,0),MATCH(VLOOKUP($BZ$11,MAPPING!$H$3:$J$131,3,0),'CFBG New Line Form'!$G$7:$EQ$7,0)),"")=0,"",IFERROR(INDEX('CFBG New Line Form'!$G$9:$EQ$105,MATCH(B64,'CFBG New Line Form'!$B$9:$B$105,0),MATCH(VLOOKUP($BZ$11,MAPPING!$H$3:$J$131,3,0),'CFBG New Line Form'!$G$7:$EQ$7,0)),""))</f>
        <v/>
      </c>
      <c r="CA64" s="84" t="str">
        <f>IF(IFERROR(INDEX('CFBG New Line Form'!$G$9:$EQ$105,MATCH(B64,'CFBG New Line Form'!$B$9:$B$105,0),MATCH(VLOOKUP($CA$11,MAPPING!$H$3:$J$131,3,0),'CFBG New Line Form'!$G$7:$EQ$7,0)),"")=0,"",IFERROR(INDEX('CFBG New Line Form'!$G$9:$EQ$105,MATCH(B64,'CFBG New Line Form'!$B$9:$B$105,0),MATCH(VLOOKUP($CA$11,MAPPING!$H$3:$J$131,3,0),'CFBG New Line Form'!$G$7:$EQ$7,0)),""))</f>
        <v/>
      </c>
      <c r="CB64" s="84" t="str">
        <f>IF(IFERROR(INDEX('CFBG New Line Form'!$G$9:$EQ$105,MATCH(B64,'CFBG New Line Form'!$B$9:$B$105,0),MATCH(VLOOKUP($CB$11,MAPPING!$H$3:$J$131,3,0),'CFBG New Line Form'!$G$7:$EQ$7,0)),"")=0,"",IFERROR(INDEX('CFBG New Line Form'!$G$9:$EQ$105,MATCH(B64,'CFBG New Line Form'!$B$9:$B$105,0),MATCH(VLOOKUP($CB$11,MAPPING!$H$3:$J$131,3,0),'CFBG New Line Form'!$G$7:$EQ$7,0)),""))</f>
        <v/>
      </c>
      <c r="CC64" s="84" t="str">
        <f>IF(IFERROR(INDEX('CFBG New Line Form'!$G$9:$EQ$105,MATCH(B64,'CFBG New Line Form'!$B$9:$B$105,0),MATCH(VLOOKUP($CC$11,MAPPING!$H$3:$J$131,3,0),'CFBG New Line Form'!$G$7:$EQ$7,0)),"")=0,"",IFERROR(INDEX('CFBG New Line Form'!$G$9:$EQ$105,MATCH(B64,'CFBG New Line Form'!$B$9:$B$105,0),MATCH(VLOOKUP($CC$11,MAPPING!$H$3:$J$131,3,0),'CFBG New Line Form'!$G$7:$EQ$7,0)),""))</f>
        <v/>
      </c>
      <c r="CD64" s="84" t="str">
        <f>IF(IFERROR(INDEX('CFBG New Line Form'!$G$9:$EQ$105,MATCH(B64,'CFBG New Line Form'!$B$9:$B$105,0),MATCH(VLOOKUP($CD$11,MAPPING!$H$3:$J$131,3,0),'CFBG New Line Form'!$G$7:$EQ$7,0)),"")=0,"",IFERROR(INDEX('CFBG New Line Form'!$G$9:$EQ$105,MATCH(B64,'CFBG New Line Form'!$B$9:$B$105,0),MATCH(VLOOKUP($CD$11,MAPPING!$H$3:$J$131,3,0),'CFBG New Line Form'!$G$7:$EQ$7,0)),""))</f>
        <v/>
      </c>
      <c r="CE64" s="84" t="str">
        <f>IF(IFERROR(INDEX('CFBG New Line Form'!$G$9:$EQ$105,MATCH(B64,'CFBG New Line Form'!$B$9:$B$105,0),MATCH(VLOOKUP($CE$11,MAPPING!$H$3:$J$131,3,0),'CFBG New Line Form'!$G$7:$EQ$7,0)),"")=0,"",IFERROR(INDEX('CFBG New Line Form'!$G$9:$EQ$105,MATCH(B64,'CFBG New Line Form'!$B$9:$B$105,0),MATCH(VLOOKUP($CE$11,MAPPING!$H$3:$J$131,3,0),'CFBG New Line Form'!$G$7:$EQ$7,0)),""))</f>
        <v/>
      </c>
      <c r="CF64" s="84" t="str">
        <f>IF(IFERROR(INDEX('CFBG New Line Form'!$G$9:$EQ$105,MATCH(B64,'CFBG New Line Form'!$B$9:$B$105,0),MATCH(VLOOKUP($CF$11,MAPPING!$H$3:$J$131,3,0),'CFBG New Line Form'!$G$7:$EQ$7,0)),"")=0,"",IFERROR(INDEX('CFBG New Line Form'!$G$9:$EQ$105,MATCH(B64,'CFBG New Line Form'!$B$9:$B$105,0),MATCH(VLOOKUP($CF$11,MAPPING!$H$3:$J$131,3,0),'CFBG New Line Form'!$G$7:$EQ$7,0)),""))</f>
        <v/>
      </c>
      <c r="CG64" s="84" t="str">
        <f>IF(IFERROR(INDEX('CFBG New Line Form'!$G$9:$EQ$105,MATCH(B64,'CFBG New Line Form'!$B$9:$B$105,0),MATCH(VLOOKUP($CG$11,MAPPING!$H$3:$J$131,3,0),'CFBG New Line Form'!$G$7:$EQ$7,0)),"")=0,"",IFERROR(INDEX('CFBG New Line Form'!$G$9:$EQ$105,MATCH(B64,'CFBG New Line Form'!$B$9:$B$105,0),MATCH(VLOOKUP($CG$11,MAPPING!$H$3:$J$131,3,0),'CFBG New Line Form'!$G$7:$EQ$7,0)),""))</f>
        <v/>
      </c>
      <c r="CH64" s="84" t="str">
        <f>IF(IFERROR(INDEX('CFBG New Line Form'!$G$9:$EQ$105,MATCH(B64,'CFBG New Line Form'!$B$9:$B$105,0),MATCH(VLOOKUP($CH$11,MAPPING!$H$3:$J$131,3,0),'CFBG New Line Form'!$G$7:$EQ$7,0)),"")=0,"",IFERROR(INDEX('CFBG New Line Form'!$G$9:$EQ$105,MATCH(B64,'CFBG New Line Form'!$B$9:$B$105,0),MATCH(VLOOKUP($CH$11,MAPPING!$H$3:$J$131,3,0),'CFBG New Line Form'!$G$7:$EQ$7,0)),""))</f>
        <v/>
      </c>
      <c r="CI64" s="84" t="str">
        <f>IF(IFERROR(INDEX('CFBG New Line Form'!$G$9:$EQ$105,MATCH(B64,'CFBG New Line Form'!$B$9:$B$105,0),MATCH(VLOOKUP($CI$11,MAPPING!$H$3:$J$131,3,0),'CFBG New Line Form'!$G$7:$EQ$7,0)),"")=0,"",IFERROR(INDEX('CFBG New Line Form'!$G$9:$EQ$105,MATCH(B64,'CFBG New Line Form'!$B$9:$B$105,0),MATCH(VLOOKUP($CI$11,MAPPING!$H$3:$J$131,3,0),'CFBG New Line Form'!$G$7:$EQ$7,0)),""))</f>
        <v/>
      </c>
      <c r="CJ64" s="84" t="str">
        <f>IF(IFERROR(INDEX('CFBG New Line Form'!$G$9:$EQ$105,MATCH(B64,'CFBG New Line Form'!$B$9:$B$105,0),MATCH(VLOOKUP($CJ$11,MAPPING!$H$3:$J$131,3,0),'CFBG New Line Form'!$G$7:$EQ$7,0)),"")=0,"",IFERROR(INDEX('CFBG New Line Form'!$G$9:$EQ$105,MATCH(B64,'CFBG New Line Form'!$B$9:$B$105,0),MATCH(VLOOKUP($CJ$11,MAPPING!$H$3:$J$131,3,0),'CFBG New Line Form'!$G$7:$EQ$7,0)),""))</f>
        <v/>
      </c>
      <c r="CK64" s="84" t="str">
        <f>IF(IFERROR(INDEX('CFBG New Line Form'!$G$9:$EQ$105,MATCH(B64,'CFBG New Line Form'!$B$9:$B$105,0),MATCH(VLOOKUP($CK$11,MAPPING!$H$3:$J$131,3,0),'CFBG New Line Form'!$G$7:$EQ$7,0)),"")=0,"",IFERROR(INDEX('CFBG New Line Form'!$G$9:$EQ$105,MATCH(B64,'CFBG New Line Form'!$B$9:$B$105,0),MATCH(VLOOKUP($CK$11,MAPPING!$H$3:$J$131,3,0),'CFBG New Line Form'!$G$7:$EQ$7,0)),""))</f>
        <v/>
      </c>
      <c r="CL64" s="84" t="str">
        <f>IF(IFERROR(INDEX('CFBG New Line Form'!$G$9:$EQ$105,MATCH(B64,'CFBG New Line Form'!$B$9:$B$105,0),MATCH(VLOOKUP($CL$11,MAPPING!$H$3:$J$131,3,0),'CFBG New Line Form'!$G$7:$EQ$7,0)),"")=0,"",IFERROR(INDEX('CFBG New Line Form'!$G$9:$EQ$105,MATCH(B64,'CFBG New Line Form'!$B$9:$B$105,0),MATCH(VLOOKUP($CL$11,MAPPING!$H$3:$J$131,3,0),'CFBG New Line Form'!$G$7:$EQ$7,0)),""))</f>
        <v/>
      </c>
      <c r="CM64" s="84" t="str">
        <f>IF(IFERROR(INDEX('CFBG New Line Form'!$G$9:$EQ$105,MATCH(B64,'CFBG New Line Form'!$B$9:$B$105,0),MATCH(VLOOKUP($CM$11,MAPPING!$H$3:$J$131,3,0),'CFBG New Line Form'!$G$7:$EQ$7,0)),"")=0,"",IFERROR(INDEX('CFBG New Line Form'!$G$9:$EQ$105,MATCH(B64,'CFBG New Line Form'!$B$9:$B$105,0),MATCH(VLOOKUP($CM$11,MAPPING!$H$3:$J$131,3,0),'CFBG New Line Form'!$G$7:$EQ$7,0)),""))</f>
        <v/>
      </c>
      <c r="CN64" s="84" t="str">
        <f>IF(IFERROR(INDEX('CFBG New Line Form'!$G$9:$EQ$105,MATCH(B64,'CFBG New Line Form'!$B$9:$B$105,0),MATCH(VLOOKUP($CN$11,MAPPING!$H$3:$J$131,3,0),'CFBG New Line Form'!$G$7:$EQ$7,0)),"")=0,"",IFERROR(INDEX('CFBG New Line Form'!$G$9:$EQ$105,MATCH(B64,'CFBG New Line Form'!$B$9:$B$105,0),MATCH(VLOOKUP($CN$11,MAPPING!$H$3:$J$131,3,0),'CFBG New Line Form'!$G$7:$EQ$7,0)),""))</f>
        <v/>
      </c>
      <c r="CO64" s="84" t="str">
        <f>IF(IFERROR(INDEX('CFBG New Line Form'!$G$9:$EQ$105,MATCH(B64,'CFBG New Line Form'!$B$9:$B$105,0),MATCH(VLOOKUP($CO$11,MAPPING!$H$3:$J$131,3,0),'CFBG New Line Form'!$G$7:$EQ$7,0)),"")=0,"",IFERROR(INDEX('CFBG New Line Form'!$G$9:$EQ$105,MATCH(B64,'CFBG New Line Form'!$B$9:$B$105,0),MATCH(VLOOKUP($CO$11,MAPPING!$H$3:$J$131,3,0),'CFBG New Line Form'!$G$7:$EQ$7,0)),""))</f>
        <v/>
      </c>
      <c r="CP64" s="84" t="str">
        <f>IF(IFERROR(INDEX('CFBG New Line Form'!$G$9:$EQ$105,MATCH(B64,'CFBG New Line Form'!$B$9:$B$105,0),MATCH(VLOOKUP($CP$11,MAPPING!$H$3:$J$131,3,0),'CFBG New Line Form'!$G$7:$EQ$7,0)),"")=0,"",IFERROR(INDEX('CFBG New Line Form'!$G$9:$EQ$105,MATCH(B64,'CFBG New Line Form'!$B$9:$B$105,0),MATCH(VLOOKUP($CP$11,MAPPING!$H$3:$J$131,3,0),'CFBG New Line Form'!$G$7:$EQ$7,0)),""))</f>
        <v/>
      </c>
      <c r="CQ64" s="84" t="str">
        <f>IF(IFERROR(INDEX('CFBG New Line Form'!$G$9:$EQ$105,MATCH(B64,'CFBG New Line Form'!$B$9:$B$105,0),MATCH(VLOOKUP($CQ$11,MAPPING!$H$3:$J$131,3,0),'CFBG New Line Form'!$G$7:$EQ$7,0)),"")=0,"",IFERROR(INDEX('CFBG New Line Form'!$G$9:$EQ$105,MATCH(B64,'CFBG New Line Form'!$B$9:$B$105,0),MATCH(VLOOKUP($CQ$11,MAPPING!$H$3:$J$131,3,0),'CFBG New Line Form'!$G$7:$EQ$7,0)),""))</f>
        <v/>
      </c>
      <c r="CR64" s="84"/>
      <c r="CS64" s="84"/>
      <c r="CT64" s="84"/>
    </row>
    <row r="65" spans="1:98" s="55" customFormat="1">
      <c r="A65" s="84" t="str">
        <f>IF(
IFERROR(INDEX('CFBG New Line Form'!$G$9:$EQ$105,MATCH(B65,'CFBG New Line Form'!$B$9:$B$105,0),MATCH(VLOOKUP($A$11,MAPPING!$H$3:$J$131,3,0),'CFBG New Line Form'!$G$7:$EQ$7,0)),"")=0,"", IFERROR(INDEX('CFBG New Line Form'!$G$9:$EQ$105,MATCH(B65,'CFBG New Line Form'!$B$9:$B$105,0),MATCH(VLOOKUP($A$11,MAPPING!$H$3:$J$131,3,0),'CFBG New Line Form'!$G$7:$EQ$7,0)),""))</f>
        <v/>
      </c>
      <c r="B65" s="84"/>
      <c r="C65" s="84" t="str">
        <f>IF(
IFERROR(INDEX('CFBG New Line Form'!$G$9:$EQ$105,MATCH(B65,'CFBG New Line Form'!$B$9:$B$105,0),MATCH(VLOOKUP($C$11,MAPPING!$H$3:$J$131,3,0),'CFBG New Line Form'!$G$7:$EQ$7,0)),"")=0,"", IFERROR(INDEX('CFBG New Line Form'!$G$9:$EQ$105,MATCH(B65,'CFBG New Line Form'!$B$9:$B$105,0),MATCH(VLOOKUP($C$11,MAPPING!$H$3:$J$131,3,0),'CFBG New Line Form'!$G$7:$EQ$7,0)),""))</f>
        <v/>
      </c>
      <c r="D65" s="84" t="str">
        <f>IF(
IFERROR(INDEX('CFBG New Line Form'!$G$9:$EQ$105,MATCH(B65,'CFBG New Line Form'!$B$9:$B$105,0),MATCH(VLOOKUP($D$11,MAPPING!$H$3:$J$131,3,0),'CFBG New Line Form'!$G$7:$EQ$7,0)),"")=0,"", IFERROR(INDEX('CFBG New Line Form'!$G$9:$EQ$105,MATCH(B65,'CFBG New Line Form'!$B$9:$B$105,0),MATCH(VLOOKUP($D$11,MAPPING!$H$3:$J$131,3,0),'CFBG New Line Form'!$G$7:$EQ$7,0)),""))</f>
        <v/>
      </c>
      <c r="E65" s="84" t="str">
        <f>IF(IFERROR(INDEX('CFBG New Line Form'!$G$9:$EQ$105,MATCH(B65,'CFBG New Line Form'!$B$9:$B$105,0),MATCH(VLOOKUP($E$11,MAPPING!$H$3:$J$131,3,0),'CFBG New Line Form'!$G$7:$EQ$7,0)),"")=0,"",IFERROR(INDEX('CFBG New Line Form'!$G$9:$EQ$105,MATCH(B65,'CFBG New Line Form'!$B$9:$B$105,0),MATCH(VLOOKUP($E$11,MAPPING!$H$3:$J$131,3,0),'CFBG New Line Form'!$G$7:$EQ$7,0)),""))</f>
        <v/>
      </c>
      <c r="F65" s="84" t="str">
        <f>IF(IFERROR(INDEX('CFBG New Line Form'!$G$9:$EQ$105,MATCH(B65,'CFBG New Line Form'!$B$9:$B$105,0),MATCH(VLOOKUP($F$11,MAPPING!$H$3:$J$131,3,0),'CFBG New Line Form'!$G$7:$EQ$7,0)),"")=0,"",IFERROR(INDEX('CFBG New Line Form'!$G$9:$EQ$105,MATCH(B65,'CFBG New Line Form'!$B$9:$B$105,0),MATCH(VLOOKUP($F$11,MAPPING!$H$3:$J$131,3,0),'CFBG New Line Form'!$G$7:$EQ$7,0)),""))</f>
        <v/>
      </c>
      <c r="G65" s="130" t="str">
        <f>IF(IFERROR(INDEX('CFBG New Line Form'!$G$9:$EQ$105,MATCH(B65,'CFBG New Line Form'!$B$9:$B$105,0),MATCH(VLOOKUP($G$11,MAPPING!$H$3:$J$131,3,0),'CFBG New Line Form'!$G$7:$EQ$7,0)),"")=0,"",IFERROR(INDEX('CFBG New Line Form'!$G$9:$EQ$105,MATCH(B65,'CFBG New Line Form'!$B$9:$B$105,0),MATCH(VLOOKUP($G$11,MAPPING!$H$3:$J$131,3,0),'CFBG New Line Form'!$G$7:$EQ$7,0)),""))</f>
        <v/>
      </c>
      <c r="H65" s="160" t="str">
        <f>IF(IFERROR(INDEX('CFBG New Line Form'!$G$9:$EQ$105,MATCH(B65,'CFBG New Line Form'!$B$9:$B$105,0),MATCH(VLOOKUP($H$11,MAPPING!$H$3:$J$131,3,0),'CFBG New Line Form'!$G$7:$EQ$7,0)),"")=0,"",IFERROR(INDEX('CFBG New Line Form'!$G$9:$EQ$105,MATCH(B65,'CFBG New Line Form'!$B$9:$B$105,0),MATCH(VLOOKUP($H$11,MAPPING!$H$3:$J$131,3,0),'CFBG New Line Form'!$G$7:$EQ$7,0)),""))</f>
        <v/>
      </c>
      <c r="I65" s="161" t="str">
        <f>IF(IFERROR(INDEX('CFBG New Line Form'!$G$9:$EQ$105,MATCH(B65,'CFBG New Line Form'!$B$9:$B$105,0),MATCH(VLOOKUP($I$11,MAPPING!$H$3:$J$131,3,0),'CFBG New Line Form'!$G$7:$EQ$7,0)),"")=0,"",IFERROR(INDEX('CFBG New Line Form'!$G$9:$EQ$105,MATCH(B65,'CFBG New Line Form'!$B$9:$B$105,0),MATCH(VLOOKUP($I$11,MAPPING!$H$3:$J$131,3,0),'CFBG New Line Form'!$G$7:$EQ$7,0)),""))</f>
        <v/>
      </c>
      <c r="J65" s="84" t="str">
        <f>IF(IFERROR(INDEX('CFBG New Line Form'!$G$9:$EQ$105,MATCH(B65,'CFBG New Line Form'!$B$9:$B$105,0),MATCH(VLOOKUP($J$11,MAPPING!$H$3:$J$131,3,0),'CFBG New Line Form'!$G$7:$EQ$7,0)),"")=0,"",IFERROR(INDEX('CFBG New Line Form'!$G$9:$EQ$105,MATCH(B65,'CFBG New Line Form'!$B$9:$B$105,0),MATCH(VLOOKUP($J$11,MAPPING!$H$3:$J$131,3,0),'CFBG New Line Form'!$G$7:$EQ$7,0)),""))</f>
        <v/>
      </c>
      <c r="K65" s="84" t="e">
        <v>#N/A</v>
      </c>
      <c r="L65" s="84" t="e">
        <v>#N/A</v>
      </c>
      <c r="M65" s="84" t="e">
        <v>#N/A</v>
      </c>
      <c r="N65" s="84" t="e">
        <v>#N/A</v>
      </c>
      <c r="O65" s="84" t="e">
        <v>#N/A</v>
      </c>
      <c r="P65" s="84" t="e">
        <v>#N/A</v>
      </c>
      <c r="Q65" s="84" t="e">
        <v>#N/A</v>
      </c>
      <c r="R65" s="162" t="str">
        <f>IF(IFERROR(INDEX('CFBG New Line Form'!$G$9:$EQ$105,MATCH(B65,'CFBG New Line Form'!$B$9:$B$105,0),MATCH(VLOOKUP($R$11,MAPPING!$H$3:$J$131,3,0),'CFBG New Line Form'!$G$7:$EQ$7,0)),"")=0,"",IFERROR(INDEX('CFBG New Line Form'!$G$9:$EQ$105,MATCH(B65,'CFBG New Line Form'!$B$9:$B$105,0),MATCH(VLOOKUP($R$11,MAPPING!$H$3:$J$131,3,0),'CFBG New Line Form'!$G$7:$EQ$7,0)),""))</f>
        <v/>
      </c>
      <c r="S65" s="84" t="str">
        <f>IF(IFERROR(INDEX('CFBG New Line Form'!$G$9:$EQ$105,MATCH(B65,'CFBG New Line Form'!$B$9:$B$105,0),MATCH(VLOOKUP($S$11,MAPPING!$H$3:$J$131,3,0),'CFBG New Line Form'!$G$7:$EQ$7,0)),"")=0,"",IFERROR(INDEX('CFBG New Line Form'!$G$9:$EQ$105,MATCH(B65,'CFBG New Line Form'!$B$9:$B$105,0),MATCH(VLOOKUP($S$11,MAPPING!$H$3:$J$131,3,0),'CFBG New Line Form'!$G$7:$EQ$7,0)),""))</f>
        <v/>
      </c>
      <c r="T65" s="84" t="e">
        <v>#N/A</v>
      </c>
      <c r="U65" s="84" t="e">
        <v>#N/A</v>
      </c>
      <c r="V65" s="84" t="e">
        <v>#N/A</v>
      </c>
      <c r="W65" s="84" t="e">
        <v>#N/A</v>
      </c>
      <c r="X65" s="84" t="e">
        <v>#N/A</v>
      </c>
      <c r="Y65" s="84" t="e">
        <v>#N/A</v>
      </c>
      <c r="Z65" s="84" t="e">
        <v>#N/A</v>
      </c>
      <c r="AA65" s="84" t="e">
        <v>#N/A</v>
      </c>
      <c r="AB65" s="84" t="e">
        <v>#N/A</v>
      </c>
      <c r="AC65" s="84" t="e">
        <v>#N/A</v>
      </c>
      <c r="AD65" s="84" t="e">
        <v>#N/A</v>
      </c>
      <c r="AE65" s="160" t="str">
        <f>IF(IFERROR(INDEX('CFBG New Line Form'!$G$9:$EQ$105,MATCH(B65,'CFBG New Line Form'!$B$9:$B$105,0),MATCH(VLOOKUP($AE$11,MAPPING!$H$3:$J$131,3,0),'CFBG New Line Form'!$G$7:$EQ$7,0)),"")=0,"",IFERROR(INDEX('CFBG New Line Form'!$G$9:$EQ$105,MATCH(B65,'CFBG New Line Form'!$B$9:$B$105,0),MATCH(VLOOKUP($AE$11,MAPPING!$H$3:$J$131,3,0),'CFBG New Line Form'!$G$7:$EQ$7,0)),""))</f>
        <v/>
      </c>
      <c r="AF65" s="84" t="e">
        <v>#N/A</v>
      </c>
      <c r="AG65" s="84" t="e">
        <v>#N/A</v>
      </c>
      <c r="AH65" s="84" t="str">
        <f>IF(IFERROR(INDEX('CFBG New Line Form'!$G$9:$EQ$105,MATCH(B65,'CFBG New Line Form'!$B$9:$B$105,0),MATCH(VLOOKUP($AH$11,MAPPING!$H$3:$J$131,3,0),'CFBG New Line Form'!$G$7:$EQ$7,0)),"")=0,"",IFERROR(INDEX('CFBG New Line Form'!$G$9:$EQ$105,MATCH(B65,'CFBG New Line Form'!$B$9:$B$105,0),MATCH(VLOOKUP($AH$11,MAPPING!$H$3:$J$131,3,0),'CFBG New Line Form'!$G$7:$EQ$7,0)),""))</f>
        <v/>
      </c>
      <c r="AI65" s="84" t="str">
        <f>IF(IFERROR(INDEX('CFBG New Line Form'!$G$9:$EQ$105,MATCH(B65,'CFBG New Line Form'!$B$9:$B$105,0),MATCH(VLOOKUP($AI$11,MAPPING!$H$3:$J$131,3,0),'CFBG New Line Form'!$G$7:$EQ$7,0)),"")=0,"",IFERROR(INDEX('CFBG New Line Form'!$G$9:$EQ$105,MATCH(B65,'CFBG New Line Form'!$B$9:$B$105,0),MATCH(VLOOKUP($AI$11,MAPPING!$H$3:$J$131,3,0),'CFBG New Line Form'!$G$7:$EQ$7,0)),""))</f>
        <v/>
      </c>
      <c r="AJ65" s="84" t="str">
        <f>IF(IFERROR(INDEX('CFBG New Line Form'!$G$9:$EQ$105,MATCH(B65,'CFBG New Line Form'!$B$9:$B$105,0),MATCH(VLOOKUP($AJ$11,MAPPING!$H$3:$J$131,3,0),'CFBG New Line Form'!$G$7:$EQ$7,0)),"")=0,"",IFERROR(INDEX('CFBG New Line Form'!$G$9:$EQ$105,MATCH(B65,'CFBG New Line Form'!$B$9:$B$105,0),MATCH(VLOOKUP($AJ$11,MAPPING!$H$3:$J$131,3,0),'CFBG New Line Form'!$G$7:$EQ$7,0)),""))</f>
        <v/>
      </c>
      <c r="AK65" s="84" t="str">
        <f>IF(IFERROR(INDEX('CFBG New Line Form'!$G$9:$EQ$105,MATCH(B65,'CFBG New Line Form'!$B$9:$B$105,0),MATCH(VLOOKUP($AK$11,MAPPING!$H$3:$J$131,3,0),'CFBG New Line Form'!$G$7:$EQ$7,0)),"")=0,"",IFERROR(INDEX('CFBG New Line Form'!$G$9:$EQ$105,MATCH(B65,'CFBG New Line Form'!$B$9:$B$105,0),MATCH(VLOOKUP($AK$11,MAPPING!$H$3:$J$131,3,0),'CFBG New Line Form'!$G$7:$EQ$7,0)),""))</f>
        <v/>
      </c>
      <c r="AL65" s="84" t="str">
        <f>IF(IFERROR(INDEX('CFBG New Line Form'!$G$9:$EQ$105,MATCH(B65,'CFBG New Line Form'!$B$9:$B$105,0),MATCH(VLOOKUP($AL$11,MAPPING!$H$3:$J$131,3,0),'CFBG New Line Form'!$G$7:$EQ$7,0)),"")=0,"",IFERROR(INDEX('CFBG New Line Form'!$G$9:$EQ$105,MATCH(B65,'CFBG New Line Form'!$B$9:$B$105,0),MATCH(VLOOKUP($AL$11,MAPPING!$H$3:$J$131,3,0),'CFBG New Line Form'!$G$7:$EQ$7,0)),""))</f>
        <v/>
      </c>
      <c r="AM65" s="84" t="str">
        <f>IF(IFERROR(INDEX('CFBG New Line Form'!$G$9:$EQ$105,MATCH(B65,'CFBG New Line Form'!$B$9:$B$105,0),MATCH(VLOOKUP($AM$11,MAPPING!$H$3:$J$131,3,0),'CFBG New Line Form'!$G$7:$EQ$7,0)),"")=0,"",IFERROR(INDEX('CFBG New Line Form'!$G$9:$EQ$105,MATCH(B65,'CFBG New Line Form'!$B$9:$B$105,0),MATCH(VLOOKUP($AM$11,MAPPING!$H$3:$J$131,3,0),'CFBG New Line Form'!$G$7:$EQ$7,0)),""))</f>
        <v/>
      </c>
      <c r="AN65" s="84" t="str">
        <f>IF(IFERROR(INDEX('CFBG New Line Form'!$G$9:$EQ$105,MATCH(B65,'CFBG New Line Form'!$B$9:$B$105,0),MATCH(VLOOKUP($AN$11,MAPPING!$H$3:$J$131,3,0),'CFBG New Line Form'!$G$7:$EQ$7,0)),"")=0,"",IFERROR(INDEX('CFBG New Line Form'!$G$9:$EQ$105,MATCH(B65,'CFBG New Line Form'!$B$9:$B$105,0),MATCH(VLOOKUP($AN$11,MAPPING!$H$3:$J$131,3,0),'CFBG New Line Form'!$G$7:$EQ$7,0)),""))</f>
        <v/>
      </c>
      <c r="AO65" s="84" t="str">
        <f>IF(IFERROR(INDEX('CFBG New Line Form'!$G$9:$EQ$105,MATCH(B65,'CFBG New Line Form'!$B$9:$B$105,0),MATCH(VLOOKUP($AO$11,MAPPING!$H$3:$J$131,3,0),'CFBG New Line Form'!$G$7:$EQ$7,0)),"")=0,"",IFERROR(INDEX('CFBG New Line Form'!$G$9:$EQ$105,MATCH(B65,'CFBG New Line Form'!$B$9:$B$105,0),MATCH(VLOOKUP($AO$11,MAPPING!$H$3:$J$131,3,0),'CFBG New Line Form'!$G$7:$EQ$7,0)),""))</f>
        <v/>
      </c>
      <c r="AP65" s="84" t="str">
        <f>IF(IFERROR(INDEX('CFBG New Line Form'!$G$9:$EQ$105,MATCH(B65,'CFBG New Line Form'!$B$9:$B$105,0),MATCH(VLOOKUP($AP$11,MAPPING!$H$3:$J$131,3,0),'CFBG New Line Form'!$G$7:$EQ$7,0)),"")=0,"",IFERROR(INDEX('CFBG New Line Form'!$G$9:$EQ$105,MATCH(B65,'CFBG New Line Form'!$B$9:$B$105,0),MATCH(VLOOKUP($AP$11,MAPPING!$H$3:$J$131,3,0),'CFBG New Line Form'!$G$7:$EQ$7,0)),""))</f>
        <v/>
      </c>
      <c r="AQ65" s="84" t="str">
        <f>IF(IFERROR(INDEX('CFBG New Line Form'!$G$9:$EQ$105,MATCH(B65,'CFBG New Line Form'!$B$9:$B$105,0),MATCH(VLOOKUP($AQ$11,MAPPING!$H$3:$J$131,3,0),'CFBG New Line Form'!$G$7:$EQ$7,0)),"")=0,"",IFERROR(INDEX('CFBG New Line Form'!$G$9:$EQ$105,MATCH(B65,'CFBG New Line Form'!$B$9:$B$105,0),MATCH(VLOOKUP($AQ$11,MAPPING!$H$3:$J$131,3,0),'CFBG New Line Form'!$G$7:$EQ$7,0)),""))</f>
        <v/>
      </c>
      <c r="AR65" s="84" t="str">
        <f>IF(IFERROR(INDEX('CFBG New Line Form'!$G$9:$EQ$105,MATCH(B65,'CFBG New Line Form'!$B$9:$B$105,0),MATCH(VLOOKUP($AR$11,MAPPING!$H$3:$J$131,3,0),'CFBG New Line Form'!$G$7:$EQ$7,0)),"")=0,"",IFERROR(INDEX('CFBG New Line Form'!$G$9:$EQ$105,MATCH(B65,'CFBG New Line Form'!$B$9:$B$105,0),MATCH(VLOOKUP($AR$11,MAPPING!$H$3:$J$131,3,0),'CFBG New Line Form'!$G$7:$EQ$7,0)),""))</f>
        <v/>
      </c>
      <c r="AS65" s="84" t="str">
        <f>IF(IFERROR(INDEX('CFBG New Line Form'!$G$9:$EQ$105,MATCH(B65,'CFBG New Line Form'!$B$9:$B$105,0),MATCH(VLOOKUP($AS$11,MAPPING!$H$3:$J$131,3,0),'CFBG New Line Form'!$G$7:$EQ$7,0)),"")=0,"",IFERROR(INDEX('CFBG New Line Form'!$G$9:$EQ$105,MATCH(B65,'CFBG New Line Form'!$B$9:$B$105,0),MATCH(VLOOKUP($AS$11,MAPPING!$H$3:$J$131,3,0),'CFBG New Line Form'!$G$7:$EQ$7,0)),""))</f>
        <v/>
      </c>
      <c r="AT65" s="84" t="str">
        <f>IF(IFERROR(INDEX('CFBG New Line Form'!$G$9:$EQ$105,MATCH(B65,'CFBG New Line Form'!$B$9:$B$105,0),MATCH(VLOOKUP($AT$11,MAPPING!$H$3:$J$131,3,0),'CFBG New Line Form'!$G$7:$EQ$7,0)),"")=0,"",IFERROR(INDEX('CFBG New Line Form'!$G$9:$EQ$105,MATCH(B65,'CFBG New Line Form'!$B$9:$B$105,0),MATCH(VLOOKUP($AT$11,MAPPING!$H$3:$J$131,3,0),'CFBG New Line Form'!$G$7:$EQ$7,0)),""))</f>
        <v/>
      </c>
      <c r="AU65" s="84" t="str">
        <f>IF(IFERROR(INDEX('CFBG New Line Form'!$G$9:$EQ$105,MATCH(B65,'CFBG New Line Form'!$B$9:$B$105,0),MATCH(VLOOKUP($AU$11,MAPPING!$H$3:$J$131,3,0),'CFBG New Line Form'!$G$7:$EQ$7,0)),"")=0,"",IFERROR(INDEX('CFBG New Line Form'!$G$9:$EQ$105,MATCH(B65,'CFBG New Line Form'!$B$9:$B$105,0),MATCH(VLOOKUP($AU$11,MAPPING!$H$3:$J$131,3,0),'CFBG New Line Form'!$G$7:$EQ$7,0)),""))</f>
        <v/>
      </c>
      <c r="AV65" s="84" t="str">
        <f>IF(IFERROR(INDEX('CFBG New Line Form'!$G$9:$EQ$105,MATCH(B65,'CFBG New Line Form'!$B$9:$B$105,0),MATCH(VLOOKUP($AV$11,MAPPING!$H$3:$J$131,3,0),'CFBG New Line Form'!$G$7:$EQ$7,0)),"")=0,"",IFERROR(INDEX('CFBG New Line Form'!$G$9:$EQ$105,MATCH(B65,'CFBG New Line Form'!$B$9:$B$105,0),MATCH(VLOOKUP($AV$11,MAPPING!$H$3:$J$131,3,0),'CFBG New Line Form'!$G$7:$EQ$7,0)),""))</f>
        <v/>
      </c>
      <c r="AW65" s="84" t="str">
        <f>IF(IFERROR(INDEX('CFBG New Line Form'!$G$9:$EQ$105,MATCH(B65,'CFBG New Line Form'!$B$9:$B$105,0),MATCH(VLOOKUP($AW$11,MAPPING!$H$3:$J$131,3,0),'CFBG New Line Form'!$G$7:$EQ$7,0)),"")=0,"",IFERROR(INDEX('CFBG New Line Form'!$G$9:$EQ$105,MATCH(B65,'CFBG New Line Form'!$B$9:$B$105,0),MATCH(VLOOKUP($AW$11,MAPPING!$H$3:$J$131,3,0),'CFBG New Line Form'!$G$7:$EQ$7,0)),""))</f>
        <v/>
      </c>
      <c r="AX65" s="84" t="str">
        <f>IF(IFERROR(INDEX('CFBG New Line Form'!$G$9:$EQ$105,MATCH(B65,'CFBG New Line Form'!$B$9:$B$105,0),MATCH(VLOOKUP($AX$11,MAPPING!$H$3:$J$131,3,0),'CFBG New Line Form'!$G$7:$EQ$7,0)),"")=0,"",IFERROR(INDEX('CFBG New Line Form'!$G$9:$EQ$105,MATCH(B65,'CFBG New Line Form'!$B$9:$B$105,0),MATCH(VLOOKUP($AX$11,MAPPING!$H$3:$J$131,3,0),'CFBG New Line Form'!$G$7:$EQ$7,0)),""))</f>
        <v/>
      </c>
      <c r="AY65" s="84" t="str">
        <f>IF(IFERROR(INDEX('CFBG New Line Form'!$G$9:$EQ$105,MATCH(B65,'CFBG New Line Form'!$B$9:$B$105,0),MATCH(VLOOKUP($AY$11,MAPPING!$H$3:$J$131,3,0),'CFBG New Line Form'!$G$7:$EQ$7,0)),"")=0,"",IFERROR(INDEX('CFBG New Line Form'!$G$9:$EQ$105,MATCH(B65,'CFBG New Line Form'!$B$9:$B$105,0),MATCH(VLOOKUP($AY$11,MAPPING!$H$3:$J$131,3,0),'CFBG New Line Form'!$G$7:$EQ$7,0)),""))</f>
        <v/>
      </c>
      <c r="AZ65" s="84" t="str">
        <f>IF(IFERROR(INDEX('CFBG New Line Form'!$G$9:$EQ$105,MATCH(B65,'CFBG New Line Form'!$B$9:$B$105,0),MATCH(VLOOKUP($AZ$11,MAPPING!$H$3:$J$131,3,0),'CFBG New Line Form'!$G$7:$EQ$7,0)),"")=0,"",IFERROR(INDEX('CFBG New Line Form'!$G$9:$EQ$105,MATCH(B65,'CFBG New Line Form'!$B$9:$B$105,0),MATCH(VLOOKUP($AZ$11,MAPPING!$H$3:$J$131,3,0),'CFBG New Line Form'!$G$7:$EQ$7,0)),""))</f>
        <v/>
      </c>
      <c r="BA65" s="84" t="str">
        <f>IF(IFERROR(INDEX('CFBG New Line Form'!$G$9:$EQ$105,MATCH(B65,'CFBG New Line Form'!$B$9:$B$105,0),MATCH(VLOOKUP($BA$11,MAPPING!$H$3:$J$131,3,0),'CFBG New Line Form'!$G$7:$EQ$7,0)),"")=0,"",IFERROR(INDEX('CFBG New Line Form'!$G$9:$EQ$105,MATCH(B65,'CFBG New Line Form'!$B$9:$B$105,0),MATCH(VLOOKUP($BA$11,MAPPING!$H$3:$J$131,3,0),'CFBG New Line Form'!$G$7:$EQ$7,0)),""))</f>
        <v/>
      </c>
      <c r="BB65" s="84" t="str">
        <f>IF(IFERROR(INDEX('CFBG New Line Form'!$G$9:$EQ$105,MATCH(B65,'CFBG New Line Form'!$B$9:$B$105,0),MATCH(VLOOKUP($BB$11,MAPPING!$H$3:$J$131,3,0),'CFBG New Line Form'!$G$7:$EQ$7,0)),"")=0,"",IFERROR(INDEX('CFBG New Line Form'!$G$9:$EQ$105,MATCH(B65,'CFBG New Line Form'!$B$9:$B$105,0),MATCH(VLOOKUP($BB$11,MAPPING!$H$3:$J$131,3,0),'CFBG New Line Form'!$G$7:$EQ$7,0)),""))</f>
        <v/>
      </c>
      <c r="BC65" s="84" t="str">
        <f>IF(IFERROR(INDEX('CFBG New Line Form'!$G$9:$EQ$105,MATCH(B65,'CFBG New Line Form'!$B$9:$B$105,0),MATCH(VLOOKUP($BC$11,MAPPING!$H$3:$J$131,3,0),'CFBG New Line Form'!$G$7:$EQ$7,0)),"")=0,"",IFERROR(INDEX('CFBG New Line Form'!$G$9:$EQ$105,MATCH(B65,'CFBG New Line Form'!$B$9:$B$105,0),MATCH(VLOOKUP($BC$11,MAPPING!$H$3:$J$131,3,0),'CFBG New Line Form'!$G$7:$EQ$7,0)),""))</f>
        <v/>
      </c>
      <c r="BD65" s="84" t="str">
        <f>IF(IFERROR(INDEX('CFBG New Line Form'!$G$9:$EQ$105,MATCH(B65,'CFBG New Line Form'!$B$9:$B$105,0),MATCH(VLOOKUP($BD$11,MAPPING!$H$3:$J$131,3,0),'CFBG New Line Form'!$G$7:$EQ$7,0)),"")=0,"",IFERROR(INDEX('CFBG New Line Form'!$G$9:$EQ$105,MATCH(B65,'CFBG New Line Form'!$B$9:$B$105,0),MATCH(VLOOKUP($BD$11,MAPPING!$H$3:$J$131,3,0),'CFBG New Line Form'!$G$7:$EQ$7,0)),""))</f>
        <v/>
      </c>
      <c r="BE65" s="84" t="str">
        <f>IF(IFERROR(INDEX('CFBG New Line Form'!$G$9:$EQ$105,MATCH(B65,'CFBG New Line Form'!$B$9:$B$105,0),MATCH(VLOOKUP($BE$11,MAPPING!$H$3:$J$131,3,0),'CFBG New Line Form'!$G$7:$EQ$7,0)),"")=0,"",IFERROR(INDEX('CFBG New Line Form'!$G$9:$EQ$105,MATCH(B65,'CFBG New Line Form'!$B$9:$B$105,0),MATCH(VLOOKUP($BE$11,MAPPING!$H$3:$J$131,3,0),'CFBG New Line Form'!$G$7:$EQ$7,0)),""))</f>
        <v/>
      </c>
      <c r="BF65" s="84" t="str">
        <f>IF(IFERROR(INDEX('CFBG New Line Form'!$G$9:$EQ$105,MATCH(B65,'CFBG New Line Form'!$B$9:$B$105,0),MATCH(VLOOKUP($BE$11,MAPPING!$H$3:$J$131,3,0),'CFBG New Line Form'!$G$7:$EQ$7,0)),"")=0,"",IFERROR(INDEX('CFBG New Line Form'!$G$9:$EQ$105,MATCH(B65,'CFBG New Line Form'!$B$9:$B$105,0),MATCH(VLOOKUP($BE$11,MAPPING!$H$3:$J$131,3,0),'CFBG New Line Form'!$G$7:$EQ$7,0)),""))</f>
        <v/>
      </c>
      <c r="BG65" s="84" t="str">
        <f>IF(IFERROR(INDEX('CFBG New Line Form'!$G$9:$EQ$105,MATCH(B65,'CFBG New Line Form'!$B$9:$B$105,0),MATCH(VLOOKUP($BG$11,MAPPING!$H$3:$J$131,3,0),'CFBG New Line Form'!$G$7:$EQ$7,0)),"")=0,"",IFERROR(INDEX('CFBG New Line Form'!$G$9:$EQ$105,MATCH(B65,'CFBG New Line Form'!$B$9:$B$105,0),MATCH(VLOOKUP($BG$11,MAPPING!$H$3:$J$131,3,0),'CFBG New Line Form'!$G$7:$EQ$7,0)),""))</f>
        <v/>
      </c>
      <c r="BH65" s="84" t="str">
        <f>IF(IFERROR(INDEX('CFBG New Line Form'!$G$9:$EQ$105,MATCH(B65,'CFBG New Line Form'!$B$9:$B$105,0),MATCH(VLOOKUP($BH$11,MAPPING!$H$3:$J$131,3,0),'CFBG New Line Form'!$G$7:$EQ$7,0)),"")=0,"",IFERROR(INDEX('CFBG New Line Form'!$G$9:$EQ$105,MATCH(B65,'CFBG New Line Form'!$B$9:$B$105,0),MATCH(VLOOKUP($BH$11,MAPPING!$H$3:$J$131,3,0),'CFBG New Line Form'!$G$7:$EQ$7,0)),""))</f>
        <v/>
      </c>
      <c r="BI65" s="84" t="str">
        <f>IF(IFERROR(INDEX('CFBG New Line Form'!$G$9:$EQ$105,MATCH(B65,'CFBG New Line Form'!$B$9:$B$105,0),MATCH(VLOOKUP($BI$11,MAPPING!$H$3:$J$131,3,0),'CFBG New Line Form'!$G$7:$EQ$7,0)),"")=0,"",IFERROR(INDEX('CFBG New Line Form'!$G$9:$EQ$105,MATCH(B65,'CFBG New Line Form'!$B$9:$B$105,0),MATCH(VLOOKUP($BI$11,MAPPING!$H$3:$J$131,3,0),'CFBG New Line Form'!$G$7:$EQ$7,0)),""))</f>
        <v/>
      </c>
      <c r="BJ65" s="84" t="str">
        <f>IF(IFERROR(INDEX('CFBG New Line Form'!$G$9:$EQ$105,MATCH(B65,'CFBG New Line Form'!$B$9:$B$105,0),MATCH(VLOOKUP($BJ$11,MAPPING!$H$3:$J$131,3,0),'CFBG New Line Form'!$G$7:$EQ$7,0)),"")=0,"",IFERROR(INDEX('CFBG New Line Form'!$G$9:$EQ$105,MATCH(B65,'CFBG New Line Form'!$B$9:$B$105,0),MATCH(VLOOKUP($BJ$11,MAPPING!$H$3:$J$131,3,0),'CFBG New Line Form'!$G$7:$EQ$7,0)),""))</f>
        <v/>
      </c>
      <c r="BK65" s="84" t="str">
        <f>IF(IFERROR(INDEX('CFBG New Line Form'!$G$9:$EQ$105,MATCH(B65,'CFBG New Line Form'!$B$9:$B$105,0),MATCH(VLOOKUP($BK$11,MAPPING!$H$3:$J$131,3,0),'CFBG New Line Form'!$G$7:$EQ$7,0)),"")=0,"",IFERROR(INDEX('CFBG New Line Form'!$G$9:$EQ$105,MATCH(B65,'CFBG New Line Form'!$B$9:$B$105,0),MATCH(VLOOKUP($BK$11,MAPPING!$H$3:$J$131,3,0),'CFBG New Line Form'!$G$7:$EQ$7,0)),""))</f>
        <v/>
      </c>
      <c r="BL65" s="84" t="str">
        <f>IF(IFERROR(INDEX('CFBG New Line Form'!$G$9:$EQ$105,MATCH(B65,'CFBG New Line Form'!$B$9:$B$105,0),MATCH(VLOOKUP($BL$11,MAPPING!$H$3:$J$131,3,0),'CFBG New Line Form'!$G$7:$EQ$7,0)),"")=0,"",IFERROR(INDEX('CFBG New Line Form'!$G$9:$EQ$105,MATCH(B65,'CFBG New Line Form'!$B$9:$B$105,0),MATCH(VLOOKUP($BL$11,MAPPING!$H$3:$J$131,3,0),'CFBG New Line Form'!$G$7:$EQ$7,0)),""))</f>
        <v/>
      </c>
      <c r="BM65" s="84" t="str">
        <f>IF(IFERROR(INDEX('CFBG New Line Form'!$G$9:$EQ$105,MATCH(B65,'CFBG New Line Form'!$B$9:$B$105,0),MATCH(VLOOKUP($BM$11,MAPPING!$H$3:$J$131,3,0),'CFBG New Line Form'!$G$7:$EQ$7,0)),"")=0,"",IFERROR(INDEX('CFBG New Line Form'!$G$9:$EQ$105,MATCH(B65,'CFBG New Line Form'!$B$9:$B$105,0),MATCH(VLOOKUP($BM$11,MAPPING!$H$3:$J$131,3,0),'CFBG New Line Form'!$G$7:$EQ$7,0)),""))</f>
        <v/>
      </c>
      <c r="BN65" s="84" t="str">
        <f>IF(IFERROR(INDEX('CFBG New Line Form'!$G$9:$EQ$105,MATCH(B65,'CFBG New Line Form'!$B$9:$B$105,0),MATCH(VLOOKUP($BN$11,MAPPING!$H$3:$J$131,3,0),'CFBG New Line Form'!$G$7:$EQ$7,0)),"")=0,"",IFERROR(INDEX('CFBG New Line Form'!$G$9:$EQ$105,MATCH(B65,'CFBG New Line Form'!$B$9:$B$105,0),MATCH(VLOOKUP($BN$11,MAPPING!$H$3:$J$131,3,0),'CFBG New Line Form'!$G$7:$EQ$7,0)),""))</f>
        <v/>
      </c>
      <c r="BO65" s="84" t="str">
        <f>IF(IFERROR(INDEX('CFBG New Line Form'!$G$9:$EQ$105,MATCH(B65,'CFBG New Line Form'!$B$9:$B$105,0),MATCH(VLOOKUP($BO$11,MAPPING!$H$3:$J$131,3,0),'CFBG New Line Form'!$G$7:$EQ$7,0)),"")=0,"",IFERROR(INDEX('CFBG New Line Form'!$G$9:$EQ$105,MATCH(B65,'CFBG New Line Form'!$B$9:$B$105,0),MATCH(VLOOKUP($BO$11,MAPPING!$H$3:$J$131,3,0),'CFBG New Line Form'!$G$7:$EQ$7,0)),""))</f>
        <v/>
      </c>
      <c r="BP65" s="84" t="str">
        <f>IF(IFERROR(INDEX('CFBG New Line Form'!$G$9:$EQ$105,MATCH(B65,'CFBG New Line Form'!$B$9:$B$105,0),MATCH(VLOOKUP($BP$11,MAPPING!$H$3:$J$131,3,0),'CFBG New Line Form'!$G$7:$EQ$7,0)),"")=0,"",IFERROR(INDEX('CFBG New Line Form'!$G$9:$EQ$105,MATCH(B65,'CFBG New Line Form'!$B$9:$B$105,0),MATCH(VLOOKUP($BP$11,MAPPING!$H$3:$J$131,3,0),'CFBG New Line Form'!$G$7:$EQ$7,0)),""))</f>
        <v/>
      </c>
      <c r="BQ65" s="84" t="str">
        <f>IF(IFERROR(INDEX('CFBG New Line Form'!$G$9:$EQ$105,MATCH(B65,'CFBG New Line Form'!$B$9:$B$105,0),MATCH(VLOOKUP($BQ$11,MAPPING!$H$3:$J$131,3,0),'CFBG New Line Form'!$G$7:$EQ$7,0)),"")=0,"",IFERROR(INDEX('CFBG New Line Form'!$G$9:$EQ$105,MATCH(B65,'CFBG New Line Form'!$B$9:$B$105,0),MATCH(VLOOKUP($BQ$11,MAPPING!$H$3:$J$131,3,0),'CFBG New Line Form'!$G$7:$EQ$7,0)),""))</f>
        <v/>
      </c>
      <c r="BR65" s="84" t="str">
        <f>IF(IFERROR(INDEX('CFBG New Line Form'!$G$9:$EQ$105,MATCH(B65,'CFBG New Line Form'!$B$9:$B$105,0),MATCH(VLOOKUP($BR$11,MAPPING!$H$3:$J$131,3,0),'CFBG New Line Form'!$G$7:$EQ$7,0)),"")=0,"",IFERROR(INDEX('CFBG New Line Form'!$G$9:$EQ$105,MATCH(B65,'CFBG New Line Form'!$B$9:$B$105,0),MATCH(VLOOKUP($BR$11,MAPPING!$H$3:$J$131,3,0),'CFBG New Line Form'!$G$7:$EQ$7,0)),""))</f>
        <v/>
      </c>
      <c r="BS65" s="84" t="str">
        <f>IF(IFERROR(INDEX('CFBG New Line Form'!$G$9:$EQ$105,MATCH(B65,'CFBG New Line Form'!$B$9:$B$105,0),MATCH(VLOOKUP($BS$11,MAPPING!$H$3:$J$131,3,0),'CFBG New Line Form'!$G$7:$EQ$7,0)),"")=0,"",IFERROR(INDEX('CFBG New Line Form'!$G$9:$EQ$105,MATCH(B65,'CFBG New Line Form'!$B$9:$B$105,0),MATCH(VLOOKUP($BS$11,MAPPING!$H$3:$J$131,3,0),'CFBG New Line Form'!$G$7:$EQ$7,0)),""))</f>
        <v/>
      </c>
      <c r="BT65" s="84" t="str">
        <f>IF(IFERROR(INDEX('CFBG New Line Form'!$G$9:$EQ$105,MATCH(B65,'CFBG New Line Form'!$B$9:$B$105,0),MATCH(VLOOKUP($BT$11,MAPPING!$H$3:$J$131,3,0),'CFBG New Line Form'!$G$7:$EQ$7,0)),"")=0,"",IFERROR(INDEX('CFBG New Line Form'!$G$9:$EQ$105,MATCH(B65,'CFBG New Line Form'!$B$9:$B$105,0),MATCH(VLOOKUP($BT$11,MAPPING!$H$3:$J$131,3,0),'CFBG New Line Form'!$G$7:$EQ$7,0)),""))</f>
        <v/>
      </c>
      <c r="BU65" s="84" t="str">
        <f>IF(IFERROR(INDEX('CFBG New Line Form'!$G$9:$EQ$105,MATCH(B65,'CFBG New Line Form'!$B$9:$B$105,0),MATCH(VLOOKUP($BU$11,MAPPING!$H$3:$J$131,3,0),'CFBG New Line Form'!$G$7:$EQ$7,0)),"")=0,"",IFERROR(INDEX('CFBG New Line Form'!$G$9:$EQ$105,MATCH(B65,'CFBG New Line Form'!$B$9:$B$105,0),MATCH(VLOOKUP($BU$11,MAPPING!$H$3:$J$131,3,0),'CFBG New Line Form'!$G$7:$EQ$7,0)),""))</f>
        <v/>
      </c>
      <c r="BV65" s="84" t="str">
        <f>IF(IFERROR(INDEX('CFBG New Line Form'!$G$9:$EQ$105,MATCH(B65,'CFBG New Line Form'!$B$9:$B$105,0),MATCH(VLOOKUP($BV$11,MAPPING!$H$3:$J$131,3,0),'CFBG New Line Form'!$G$7:$EQ$7,0)),"")=0,"",IFERROR(INDEX('CFBG New Line Form'!$G$9:$EQ$105,MATCH(B65,'CFBG New Line Form'!$B$9:$B$105,0),MATCH(VLOOKUP($BV$11,MAPPING!$H$3:$J$131,3,0),'CFBG New Line Form'!$G$7:$EQ$7,0)),""))</f>
        <v/>
      </c>
      <c r="BW65" s="84" t="str">
        <f>IF(IFERROR(INDEX('CFBG New Line Form'!$G$9:$EQ$105,MATCH(B65,'CFBG New Line Form'!$B$9:$B$105,0),MATCH(VLOOKUP($BW$11,MAPPING!$H$3:$J$131,3,0),'CFBG New Line Form'!$G$7:$EQ$7,0)),"")=0,"",IFERROR(INDEX('CFBG New Line Form'!$G$9:$EQ$105,MATCH(B65,'CFBG New Line Form'!$B$9:$B$105,0),MATCH(VLOOKUP($BW$11,MAPPING!$H$3:$J$131,3,0),'CFBG New Line Form'!$G$7:$EQ$7,0)),""))</f>
        <v/>
      </c>
      <c r="BX65" s="84" t="str">
        <f>IF(IFERROR(INDEX('CFBG New Line Form'!$G$9:$EQ$105,MATCH(B65,'CFBG New Line Form'!$B$9:$B$105,0),MATCH(VLOOKUP($BX$11,MAPPING!$H$3:$J$131,3,0),'CFBG New Line Form'!$G$7:$EQ$7,0)),"")=0,"",IFERROR(INDEX('CFBG New Line Form'!$G$9:$EQ$105,MATCH(B65,'CFBG New Line Form'!$B$9:$B$105,0),MATCH(VLOOKUP($BX$11,MAPPING!$H$3:$J$131,3,0),'CFBG New Line Form'!$G$7:$EQ$7,0)),""))</f>
        <v/>
      </c>
      <c r="BY65" s="84" t="str">
        <f>IF(IFERROR(INDEX('CFBG New Line Form'!$G$9:$EQ$105,MATCH(B65,'CFBG New Line Form'!$B$9:$B$105,0),MATCH(VLOOKUP($BY$11,MAPPING!$H$3:$J$131,3,0),'CFBG New Line Form'!$G$7:$EQ$7,0)),"")=0,"",IFERROR(INDEX('CFBG New Line Form'!$G$9:$EQ$105,MATCH(B65,'CFBG New Line Form'!$B$9:$B$105,0),MATCH(VLOOKUP($BY$11,MAPPING!$H$3:$J$131,3,0),'CFBG New Line Form'!$G$7:$EQ$7,0)),""))</f>
        <v/>
      </c>
      <c r="BZ65" s="84" t="str">
        <f>IF(IFERROR(INDEX('CFBG New Line Form'!$G$9:$EQ$105,MATCH(B65,'CFBG New Line Form'!$B$9:$B$105,0),MATCH(VLOOKUP($BZ$11,MAPPING!$H$3:$J$131,3,0),'CFBG New Line Form'!$G$7:$EQ$7,0)),"")=0,"",IFERROR(INDEX('CFBG New Line Form'!$G$9:$EQ$105,MATCH(B65,'CFBG New Line Form'!$B$9:$B$105,0),MATCH(VLOOKUP($BZ$11,MAPPING!$H$3:$J$131,3,0),'CFBG New Line Form'!$G$7:$EQ$7,0)),""))</f>
        <v/>
      </c>
      <c r="CA65" s="84" t="str">
        <f>IF(IFERROR(INDEX('CFBG New Line Form'!$G$9:$EQ$105,MATCH(B65,'CFBG New Line Form'!$B$9:$B$105,0),MATCH(VLOOKUP($CA$11,MAPPING!$H$3:$J$131,3,0),'CFBG New Line Form'!$G$7:$EQ$7,0)),"")=0,"",IFERROR(INDEX('CFBG New Line Form'!$G$9:$EQ$105,MATCH(B65,'CFBG New Line Form'!$B$9:$B$105,0),MATCH(VLOOKUP($CA$11,MAPPING!$H$3:$J$131,3,0),'CFBG New Line Form'!$G$7:$EQ$7,0)),""))</f>
        <v/>
      </c>
      <c r="CB65" s="84" t="str">
        <f>IF(IFERROR(INDEX('CFBG New Line Form'!$G$9:$EQ$105,MATCH(B65,'CFBG New Line Form'!$B$9:$B$105,0),MATCH(VLOOKUP($CB$11,MAPPING!$H$3:$J$131,3,0),'CFBG New Line Form'!$G$7:$EQ$7,0)),"")=0,"",IFERROR(INDEX('CFBG New Line Form'!$G$9:$EQ$105,MATCH(B65,'CFBG New Line Form'!$B$9:$B$105,0),MATCH(VLOOKUP($CB$11,MAPPING!$H$3:$J$131,3,0),'CFBG New Line Form'!$G$7:$EQ$7,0)),""))</f>
        <v/>
      </c>
      <c r="CC65" s="84" t="str">
        <f>IF(IFERROR(INDEX('CFBG New Line Form'!$G$9:$EQ$105,MATCH(B65,'CFBG New Line Form'!$B$9:$B$105,0),MATCH(VLOOKUP($CC$11,MAPPING!$H$3:$J$131,3,0),'CFBG New Line Form'!$G$7:$EQ$7,0)),"")=0,"",IFERROR(INDEX('CFBG New Line Form'!$G$9:$EQ$105,MATCH(B65,'CFBG New Line Form'!$B$9:$B$105,0),MATCH(VLOOKUP($CC$11,MAPPING!$H$3:$J$131,3,0),'CFBG New Line Form'!$G$7:$EQ$7,0)),""))</f>
        <v/>
      </c>
      <c r="CD65" s="84" t="str">
        <f>IF(IFERROR(INDEX('CFBG New Line Form'!$G$9:$EQ$105,MATCH(B65,'CFBG New Line Form'!$B$9:$B$105,0),MATCH(VLOOKUP($CD$11,MAPPING!$H$3:$J$131,3,0),'CFBG New Line Form'!$G$7:$EQ$7,0)),"")=0,"",IFERROR(INDEX('CFBG New Line Form'!$G$9:$EQ$105,MATCH(B65,'CFBG New Line Form'!$B$9:$B$105,0),MATCH(VLOOKUP($CD$11,MAPPING!$H$3:$J$131,3,0),'CFBG New Line Form'!$G$7:$EQ$7,0)),""))</f>
        <v/>
      </c>
      <c r="CE65" s="84" t="str">
        <f>IF(IFERROR(INDEX('CFBG New Line Form'!$G$9:$EQ$105,MATCH(B65,'CFBG New Line Form'!$B$9:$B$105,0),MATCH(VLOOKUP($CE$11,MAPPING!$H$3:$J$131,3,0),'CFBG New Line Form'!$G$7:$EQ$7,0)),"")=0,"",IFERROR(INDEX('CFBG New Line Form'!$G$9:$EQ$105,MATCH(B65,'CFBG New Line Form'!$B$9:$B$105,0),MATCH(VLOOKUP($CE$11,MAPPING!$H$3:$J$131,3,0),'CFBG New Line Form'!$G$7:$EQ$7,0)),""))</f>
        <v/>
      </c>
      <c r="CF65" s="84" t="str">
        <f>IF(IFERROR(INDEX('CFBG New Line Form'!$G$9:$EQ$105,MATCH(B65,'CFBG New Line Form'!$B$9:$B$105,0),MATCH(VLOOKUP($CF$11,MAPPING!$H$3:$J$131,3,0),'CFBG New Line Form'!$G$7:$EQ$7,0)),"")=0,"",IFERROR(INDEX('CFBG New Line Form'!$G$9:$EQ$105,MATCH(B65,'CFBG New Line Form'!$B$9:$B$105,0),MATCH(VLOOKUP($CF$11,MAPPING!$H$3:$J$131,3,0),'CFBG New Line Form'!$G$7:$EQ$7,0)),""))</f>
        <v/>
      </c>
      <c r="CG65" s="84" t="str">
        <f>IF(IFERROR(INDEX('CFBG New Line Form'!$G$9:$EQ$105,MATCH(B65,'CFBG New Line Form'!$B$9:$B$105,0),MATCH(VLOOKUP($CG$11,MAPPING!$H$3:$J$131,3,0),'CFBG New Line Form'!$G$7:$EQ$7,0)),"")=0,"",IFERROR(INDEX('CFBG New Line Form'!$G$9:$EQ$105,MATCH(B65,'CFBG New Line Form'!$B$9:$B$105,0),MATCH(VLOOKUP($CG$11,MAPPING!$H$3:$J$131,3,0),'CFBG New Line Form'!$G$7:$EQ$7,0)),""))</f>
        <v/>
      </c>
      <c r="CH65" s="84" t="str">
        <f>IF(IFERROR(INDEX('CFBG New Line Form'!$G$9:$EQ$105,MATCH(B65,'CFBG New Line Form'!$B$9:$B$105,0),MATCH(VLOOKUP($CH$11,MAPPING!$H$3:$J$131,3,0),'CFBG New Line Form'!$G$7:$EQ$7,0)),"")=0,"",IFERROR(INDEX('CFBG New Line Form'!$G$9:$EQ$105,MATCH(B65,'CFBG New Line Form'!$B$9:$B$105,0),MATCH(VLOOKUP($CH$11,MAPPING!$H$3:$J$131,3,0),'CFBG New Line Form'!$G$7:$EQ$7,0)),""))</f>
        <v/>
      </c>
      <c r="CI65" s="84" t="str">
        <f>IF(IFERROR(INDEX('CFBG New Line Form'!$G$9:$EQ$105,MATCH(B65,'CFBG New Line Form'!$B$9:$B$105,0),MATCH(VLOOKUP($CI$11,MAPPING!$H$3:$J$131,3,0),'CFBG New Line Form'!$G$7:$EQ$7,0)),"")=0,"",IFERROR(INDEX('CFBG New Line Form'!$G$9:$EQ$105,MATCH(B65,'CFBG New Line Form'!$B$9:$B$105,0),MATCH(VLOOKUP($CI$11,MAPPING!$H$3:$J$131,3,0),'CFBG New Line Form'!$G$7:$EQ$7,0)),""))</f>
        <v/>
      </c>
      <c r="CJ65" s="84" t="str">
        <f>IF(IFERROR(INDEX('CFBG New Line Form'!$G$9:$EQ$105,MATCH(B65,'CFBG New Line Form'!$B$9:$B$105,0),MATCH(VLOOKUP($CJ$11,MAPPING!$H$3:$J$131,3,0),'CFBG New Line Form'!$G$7:$EQ$7,0)),"")=0,"",IFERROR(INDEX('CFBG New Line Form'!$G$9:$EQ$105,MATCH(B65,'CFBG New Line Form'!$B$9:$B$105,0),MATCH(VLOOKUP($CJ$11,MAPPING!$H$3:$J$131,3,0),'CFBG New Line Form'!$G$7:$EQ$7,0)),""))</f>
        <v/>
      </c>
      <c r="CK65" s="84" t="str">
        <f>IF(IFERROR(INDEX('CFBG New Line Form'!$G$9:$EQ$105,MATCH(B65,'CFBG New Line Form'!$B$9:$B$105,0),MATCH(VLOOKUP($CK$11,MAPPING!$H$3:$J$131,3,0),'CFBG New Line Form'!$G$7:$EQ$7,0)),"")=0,"",IFERROR(INDEX('CFBG New Line Form'!$G$9:$EQ$105,MATCH(B65,'CFBG New Line Form'!$B$9:$B$105,0),MATCH(VLOOKUP($CK$11,MAPPING!$H$3:$J$131,3,0),'CFBG New Line Form'!$G$7:$EQ$7,0)),""))</f>
        <v/>
      </c>
      <c r="CL65" s="84" t="str">
        <f>IF(IFERROR(INDEX('CFBG New Line Form'!$G$9:$EQ$105,MATCH(B65,'CFBG New Line Form'!$B$9:$B$105,0),MATCH(VLOOKUP($CL$11,MAPPING!$H$3:$J$131,3,0),'CFBG New Line Form'!$G$7:$EQ$7,0)),"")=0,"",IFERROR(INDEX('CFBG New Line Form'!$G$9:$EQ$105,MATCH(B65,'CFBG New Line Form'!$B$9:$B$105,0),MATCH(VLOOKUP($CL$11,MAPPING!$H$3:$J$131,3,0),'CFBG New Line Form'!$G$7:$EQ$7,0)),""))</f>
        <v/>
      </c>
      <c r="CM65" s="84" t="str">
        <f>IF(IFERROR(INDEX('CFBG New Line Form'!$G$9:$EQ$105,MATCH(B65,'CFBG New Line Form'!$B$9:$B$105,0),MATCH(VLOOKUP($CM$11,MAPPING!$H$3:$J$131,3,0),'CFBG New Line Form'!$G$7:$EQ$7,0)),"")=0,"",IFERROR(INDEX('CFBG New Line Form'!$G$9:$EQ$105,MATCH(B65,'CFBG New Line Form'!$B$9:$B$105,0),MATCH(VLOOKUP($CM$11,MAPPING!$H$3:$J$131,3,0),'CFBG New Line Form'!$G$7:$EQ$7,0)),""))</f>
        <v/>
      </c>
      <c r="CN65" s="84" t="str">
        <f>IF(IFERROR(INDEX('CFBG New Line Form'!$G$9:$EQ$105,MATCH(B65,'CFBG New Line Form'!$B$9:$B$105,0),MATCH(VLOOKUP($CN$11,MAPPING!$H$3:$J$131,3,0),'CFBG New Line Form'!$G$7:$EQ$7,0)),"")=0,"",IFERROR(INDEX('CFBG New Line Form'!$G$9:$EQ$105,MATCH(B65,'CFBG New Line Form'!$B$9:$B$105,0),MATCH(VLOOKUP($CN$11,MAPPING!$H$3:$J$131,3,0),'CFBG New Line Form'!$G$7:$EQ$7,0)),""))</f>
        <v/>
      </c>
      <c r="CO65" s="84" t="str">
        <f>IF(IFERROR(INDEX('CFBG New Line Form'!$G$9:$EQ$105,MATCH(B65,'CFBG New Line Form'!$B$9:$B$105,0),MATCH(VLOOKUP($CO$11,MAPPING!$H$3:$J$131,3,0),'CFBG New Line Form'!$G$7:$EQ$7,0)),"")=0,"",IFERROR(INDEX('CFBG New Line Form'!$G$9:$EQ$105,MATCH(B65,'CFBG New Line Form'!$B$9:$B$105,0),MATCH(VLOOKUP($CO$11,MAPPING!$H$3:$J$131,3,0),'CFBG New Line Form'!$G$7:$EQ$7,0)),""))</f>
        <v/>
      </c>
      <c r="CP65" s="84" t="str">
        <f>IF(IFERROR(INDEX('CFBG New Line Form'!$G$9:$EQ$105,MATCH(B65,'CFBG New Line Form'!$B$9:$B$105,0),MATCH(VLOOKUP($CP$11,MAPPING!$H$3:$J$131,3,0),'CFBG New Line Form'!$G$7:$EQ$7,0)),"")=0,"",IFERROR(INDEX('CFBG New Line Form'!$G$9:$EQ$105,MATCH(B65,'CFBG New Line Form'!$B$9:$B$105,0),MATCH(VLOOKUP($CP$11,MAPPING!$H$3:$J$131,3,0),'CFBG New Line Form'!$G$7:$EQ$7,0)),""))</f>
        <v/>
      </c>
      <c r="CQ65" s="84" t="str">
        <f>IF(IFERROR(INDEX('CFBG New Line Form'!$G$9:$EQ$105,MATCH(B65,'CFBG New Line Form'!$B$9:$B$105,0),MATCH(VLOOKUP($CQ$11,MAPPING!$H$3:$J$131,3,0),'CFBG New Line Form'!$G$7:$EQ$7,0)),"")=0,"",IFERROR(INDEX('CFBG New Line Form'!$G$9:$EQ$105,MATCH(B65,'CFBG New Line Form'!$B$9:$B$105,0),MATCH(VLOOKUP($CQ$11,MAPPING!$H$3:$J$131,3,0),'CFBG New Line Form'!$G$7:$EQ$7,0)),""))</f>
        <v/>
      </c>
      <c r="CR65" s="84"/>
      <c r="CS65" s="84"/>
      <c r="CT65" s="84"/>
    </row>
    <row r="66" spans="1:98" s="55" customFormat="1">
      <c r="A66" s="84" t="str">
        <f>IF(
IFERROR(INDEX('CFBG New Line Form'!$G$9:$EQ$105,MATCH(B66,'CFBG New Line Form'!$B$9:$B$105,0),MATCH(VLOOKUP($A$11,MAPPING!$H$3:$J$131,3,0),'CFBG New Line Form'!$G$7:$EQ$7,0)),"")=0,"", IFERROR(INDEX('CFBG New Line Form'!$G$9:$EQ$105,MATCH(B66,'CFBG New Line Form'!$B$9:$B$105,0),MATCH(VLOOKUP($A$11,MAPPING!$H$3:$J$131,3,0),'CFBG New Line Form'!$G$7:$EQ$7,0)),""))</f>
        <v/>
      </c>
      <c r="B66" s="84"/>
      <c r="C66" s="84" t="str">
        <f>IF(
IFERROR(INDEX('CFBG New Line Form'!$G$9:$EQ$105,MATCH(B66,'CFBG New Line Form'!$B$9:$B$105,0),MATCH(VLOOKUP($C$11,MAPPING!$H$3:$J$131,3,0),'CFBG New Line Form'!$G$7:$EQ$7,0)),"")=0,"", IFERROR(INDEX('CFBG New Line Form'!$G$9:$EQ$105,MATCH(B66,'CFBG New Line Form'!$B$9:$B$105,0),MATCH(VLOOKUP($C$11,MAPPING!$H$3:$J$131,3,0),'CFBG New Line Form'!$G$7:$EQ$7,0)),""))</f>
        <v/>
      </c>
      <c r="D66" s="84" t="str">
        <f>IF(
IFERROR(INDEX('CFBG New Line Form'!$G$9:$EQ$105,MATCH(B66,'CFBG New Line Form'!$B$9:$B$105,0),MATCH(VLOOKUP($D$11,MAPPING!$H$3:$J$131,3,0),'CFBG New Line Form'!$G$7:$EQ$7,0)),"")=0,"", IFERROR(INDEX('CFBG New Line Form'!$G$9:$EQ$105,MATCH(B66,'CFBG New Line Form'!$B$9:$B$105,0),MATCH(VLOOKUP($D$11,MAPPING!$H$3:$J$131,3,0),'CFBG New Line Form'!$G$7:$EQ$7,0)),""))</f>
        <v/>
      </c>
      <c r="E66" s="84" t="str">
        <f>IF(IFERROR(INDEX('CFBG New Line Form'!$G$9:$EQ$105,MATCH(B66,'CFBG New Line Form'!$B$9:$B$105,0),MATCH(VLOOKUP($E$11,MAPPING!$H$3:$J$131,3,0),'CFBG New Line Form'!$G$7:$EQ$7,0)),"")=0,"",IFERROR(INDEX('CFBG New Line Form'!$G$9:$EQ$105,MATCH(B66,'CFBG New Line Form'!$B$9:$B$105,0),MATCH(VLOOKUP($E$11,MAPPING!$H$3:$J$131,3,0),'CFBG New Line Form'!$G$7:$EQ$7,0)),""))</f>
        <v/>
      </c>
      <c r="F66" s="84" t="str">
        <f>IF(IFERROR(INDEX('CFBG New Line Form'!$G$9:$EQ$105,MATCH(B66,'CFBG New Line Form'!$B$9:$B$105,0),MATCH(VLOOKUP($F$11,MAPPING!$H$3:$J$131,3,0),'CFBG New Line Form'!$G$7:$EQ$7,0)),"")=0,"",IFERROR(INDEX('CFBG New Line Form'!$G$9:$EQ$105,MATCH(B66,'CFBG New Line Form'!$B$9:$B$105,0),MATCH(VLOOKUP($F$11,MAPPING!$H$3:$J$131,3,0),'CFBG New Line Form'!$G$7:$EQ$7,0)),""))</f>
        <v/>
      </c>
      <c r="G66" s="130" t="str">
        <f>IF(IFERROR(INDEX('CFBG New Line Form'!$G$9:$EQ$105,MATCH(B66,'CFBG New Line Form'!$B$9:$B$105,0),MATCH(VLOOKUP($G$11,MAPPING!$H$3:$J$131,3,0),'CFBG New Line Form'!$G$7:$EQ$7,0)),"")=0,"",IFERROR(INDEX('CFBG New Line Form'!$G$9:$EQ$105,MATCH(B66,'CFBG New Line Form'!$B$9:$B$105,0),MATCH(VLOOKUP($G$11,MAPPING!$H$3:$J$131,3,0),'CFBG New Line Form'!$G$7:$EQ$7,0)),""))</f>
        <v/>
      </c>
      <c r="H66" s="160" t="str">
        <f>IF(IFERROR(INDEX('CFBG New Line Form'!$G$9:$EQ$105,MATCH(B66,'CFBG New Line Form'!$B$9:$B$105,0),MATCH(VLOOKUP($H$11,MAPPING!$H$3:$J$131,3,0),'CFBG New Line Form'!$G$7:$EQ$7,0)),"")=0,"",IFERROR(INDEX('CFBG New Line Form'!$G$9:$EQ$105,MATCH(B66,'CFBG New Line Form'!$B$9:$B$105,0),MATCH(VLOOKUP($H$11,MAPPING!$H$3:$J$131,3,0),'CFBG New Line Form'!$G$7:$EQ$7,0)),""))</f>
        <v/>
      </c>
      <c r="I66" s="161" t="str">
        <f>IF(IFERROR(INDEX('CFBG New Line Form'!$G$9:$EQ$105,MATCH(B66,'CFBG New Line Form'!$B$9:$B$105,0),MATCH(VLOOKUP($I$11,MAPPING!$H$3:$J$131,3,0),'CFBG New Line Form'!$G$7:$EQ$7,0)),"")=0,"",IFERROR(INDEX('CFBG New Line Form'!$G$9:$EQ$105,MATCH(B66,'CFBG New Line Form'!$B$9:$B$105,0),MATCH(VLOOKUP($I$11,MAPPING!$H$3:$J$131,3,0),'CFBG New Line Form'!$G$7:$EQ$7,0)),""))</f>
        <v/>
      </c>
      <c r="J66" s="84" t="str">
        <f>IF(IFERROR(INDEX('CFBG New Line Form'!$G$9:$EQ$105,MATCH(B66,'CFBG New Line Form'!$B$9:$B$105,0),MATCH(VLOOKUP($J$11,MAPPING!$H$3:$J$131,3,0),'CFBG New Line Form'!$G$7:$EQ$7,0)),"")=0,"",IFERROR(INDEX('CFBG New Line Form'!$G$9:$EQ$105,MATCH(B66,'CFBG New Line Form'!$B$9:$B$105,0),MATCH(VLOOKUP($J$11,MAPPING!$H$3:$J$131,3,0),'CFBG New Line Form'!$G$7:$EQ$7,0)),""))</f>
        <v/>
      </c>
      <c r="K66" s="84" t="e">
        <v>#N/A</v>
      </c>
      <c r="L66" s="84" t="e">
        <v>#N/A</v>
      </c>
      <c r="M66" s="84" t="e">
        <v>#N/A</v>
      </c>
      <c r="N66" s="84" t="e">
        <v>#N/A</v>
      </c>
      <c r="O66" s="84" t="e">
        <v>#N/A</v>
      </c>
      <c r="P66" s="84" t="e">
        <v>#N/A</v>
      </c>
      <c r="Q66" s="84" t="e">
        <v>#N/A</v>
      </c>
      <c r="R66" s="162" t="str">
        <f>IF(IFERROR(INDEX('CFBG New Line Form'!$G$9:$EQ$105,MATCH(B66,'CFBG New Line Form'!$B$9:$B$105,0),MATCH(VLOOKUP($R$11,MAPPING!$H$3:$J$131,3,0),'CFBG New Line Form'!$G$7:$EQ$7,0)),"")=0,"",IFERROR(INDEX('CFBG New Line Form'!$G$9:$EQ$105,MATCH(B66,'CFBG New Line Form'!$B$9:$B$105,0),MATCH(VLOOKUP($R$11,MAPPING!$H$3:$J$131,3,0),'CFBG New Line Form'!$G$7:$EQ$7,0)),""))</f>
        <v/>
      </c>
      <c r="S66" s="84" t="str">
        <f>IF(IFERROR(INDEX('CFBG New Line Form'!$G$9:$EQ$105,MATCH(B66,'CFBG New Line Form'!$B$9:$B$105,0),MATCH(VLOOKUP($S$11,MAPPING!$H$3:$J$131,3,0),'CFBG New Line Form'!$G$7:$EQ$7,0)),"")=0,"",IFERROR(INDEX('CFBG New Line Form'!$G$9:$EQ$105,MATCH(B66,'CFBG New Line Form'!$B$9:$B$105,0),MATCH(VLOOKUP($S$11,MAPPING!$H$3:$J$131,3,0),'CFBG New Line Form'!$G$7:$EQ$7,0)),""))</f>
        <v/>
      </c>
      <c r="T66" s="84" t="e">
        <v>#N/A</v>
      </c>
      <c r="U66" s="84" t="e">
        <v>#N/A</v>
      </c>
      <c r="V66" s="84" t="e">
        <v>#N/A</v>
      </c>
      <c r="W66" s="84" t="e">
        <v>#N/A</v>
      </c>
      <c r="X66" s="84" t="e">
        <v>#N/A</v>
      </c>
      <c r="Y66" s="84" t="e">
        <v>#N/A</v>
      </c>
      <c r="Z66" s="84" t="e">
        <v>#N/A</v>
      </c>
      <c r="AA66" s="84" t="e">
        <v>#N/A</v>
      </c>
      <c r="AB66" s="84" t="e">
        <v>#N/A</v>
      </c>
      <c r="AC66" s="84" t="e">
        <v>#N/A</v>
      </c>
      <c r="AD66" s="84" t="e">
        <v>#N/A</v>
      </c>
      <c r="AE66" s="160" t="str">
        <f>IF(IFERROR(INDEX('CFBG New Line Form'!$G$9:$EQ$105,MATCH(B66,'CFBG New Line Form'!$B$9:$B$105,0),MATCH(VLOOKUP($AE$11,MAPPING!$H$3:$J$131,3,0),'CFBG New Line Form'!$G$7:$EQ$7,0)),"")=0,"",IFERROR(INDEX('CFBG New Line Form'!$G$9:$EQ$105,MATCH(B66,'CFBG New Line Form'!$B$9:$B$105,0),MATCH(VLOOKUP($AE$11,MAPPING!$H$3:$J$131,3,0),'CFBG New Line Form'!$G$7:$EQ$7,0)),""))</f>
        <v/>
      </c>
      <c r="AF66" s="84" t="e">
        <v>#N/A</v>
      </c>
      <c r="AG66" s="84" t="e">
        <v>#N/A</v>
      </c>
      <c r="AH66" s="84" t="str">
        <f>IF(IFERROR(INDEX('CFBG New Line Form'!$G$9:$EQ$105,MATCH(B66,'CFBG New Line Form'!$B$9:$B$105,0),MATCH(VLOOKUP($AH$11,MAPPING!$H$3:$J$131,3,0),'CFBG New Line Form'!$G$7:$EQ$7,0)),"")=0,"",IFERROR(INDEX('CFBG New Line Form'!$G$9:$EQ$105,MATCH(B66,'CFBG New Line Form'!$B$9:$B$105,0),MATCH(VLOOKUP($AH$11,MAPPING!$H$3:$J$131,3,0),'CFBG New Line Form'!$G$7:$EQ$7,0)),""))</f>
        <v/>
      </c>
      <c r="AI66" s="84" t="str">
        <f>IF(IFERROR(INDEX('CFBG New Line Form'!$G$9:$EQ$105,MATCH(B66,'CFBG New Line Form'!$B$9:$B$105,0),MATCH(VLOOKUP($AI$11,MAPPING!$H$3:$J$131,3,0),'CFBG New Line Form'!$G$7:$EQ$7,0)),"")=0,"",IFERROR(INDEX('CFBG New Line Form'!$G$9:$EQ$105,MATCH(B66,'CFBG New Line Form'!$B$9:$B$105,0),MATCH(VLOOKUP($AI$11,MAPPING!$H$3:$J$131,3,0),'CFBG New Line Form'!$G$7:$EQ$7,0)),""))</f>
        <v/>
      </c>
      <c r="AJ66" s="84" t="str">
        <f>IF(IFERROR(INDEX('CFBG New Line Form'!$G$9:$EQ$105,MATCH(B66,'CFBG New Line Form'!$B$9:$B$105,0),MATCH(VLOOKUP($AJ$11,MAPPING!$H$3:$J$131,3,0),'CFBG New Line Form'!$G$7:$EQ$7,0)),"")=0,"",IFERROR(INDEX('CFBG New Line Form'!$G$9:$EQ$105,MATCH(B66,'CFBG New Line Form'!$B$9:$B$105,0),MATCH(VLOOKUP($AJ$11,MAPPING!$H$3:$J$131,3,0),'CFBG New Line Form'!$G$7:$EQ$7,0)),""))</f>
        <v/>
      </c>
      <c r="AK66" s="84" t="str">
        <f>IF(IFERROR(INDEX('CFBG New Line Form'!$G$9:$EQ$105,MATCH(B66,'CFBG New Line Form'!$B$9:$B$105,0),MATCH(VLOOKUP($AK$11,MAPPING!$H$3:$J$131,3,0),'CFBG New Line Form'!$G$7:$EQ$7,0)),"")=0,"",IFERROR(INDEX('CFBG New Line Form'!$G$9:$EQ$105,MATCH(B66,'CFBG New Line Form'!$B$9:$B$105,0),MATCH(VLOOKUP($AK$11,MAPPING!$H$3:$J$131,3,0),'CFBG New Line Form'!$G$7:$EQ$7,0)),""))</f>
        <v/>
      </c>
      <c r="AL66" s="84" t="str">
        <f>IF(IFERROR(INDEX('CFBG New Line Form'!$G$9:$EQ$105,MATCH(B66,'CFBG New Line Form'!$B$9:$B$105,0),MATCH(VLOOKUP($AL$11,MAPPING!$H$3:$J$131,3,0),'CFBG New Line Form'!$G$7:$EQ$7,0)),"")=0,"",IFERROR(INDEX('CFBG New Line Form'!$G$9:$EQ$105,MATCH(B66,'CFBG New Line Form'!$B$9:$B$105,0),MATCH(VLOOKUP($AL$11,MAPPING!$H$3:$J$131,3,0),'CFBG New Line Form'!$G$7:$EQ$7,0)),""))</f>
        <v/>
      </c>
      <c r="AM66" s="84" t="str">
        <f>IF(IFERROR(INDEX('CFBG New Line Form'!$G$9:$EQ$105,MATCH(B66,'CFBG New Line Form'!$B$9:$B$105,0),MATCH(VLOOKUP($AM$11,MAPPING!$H$3:$J$131,3,0),'CFBG New Line Form'!$G$7:$EQ$7,0)),"")=0,"",IFERROR(INDEX('CFBG New Line Form'!$G$9:$EQ$105,MATCH(B66,'CFBG New Line Form'!$B$9:$B$105,0),MATCH(VLOOKUP($AM$11,MAPPING!$H$3:$J$131,3,0),'CFBG New Line Form'!$G$7:$EQ$7,0)),""))</f>
        <v/>
      </c>
      <c r="AN66" s="84" t="str">
        <f>IF(IFERROR(INDEX('CFBG New Line Form'!$G$9:$EQ$105,MATCH(B66,'CFBG New Line Form'!$B$9:$B$105,0),MATCH(VLOOKUP($AN$11,MAPPING!$H$3:$J$131,3,0),'CFBG New Line Form'!$G$7:$EQ$7,0)),"")=0,"",IFERROR(INDEX('CFBG New Line Form'!$G$9:$EQ$105,MATCH(B66,'CFBG New Line Form'!$B$9:$B$105,0),MATCH(VLOOKUP($AN$11,MAPPING!$H$3:$J$131,3,0),'CFBG New Line Form'!$G$7:$EQ$7,0)),""))</f>
        <v/>
      </c>
      <c r="AO66" s="84" t="str">
        <f>IF(IFERROR(INDEX('CFBG New Line Form'!$G$9:$EQ$105,MATCH(B66,'CFBG New Line Form'!$B$9:$B$105,0),MATCH(VLOOKUP($AO$11,MAPPING!$H$3:$J$131,3,0),'CFBG New Line Form'!$G$7:$EQ$7,0)),"")=0,"",IFERROR(INDEX('CFBG New Line Form'!$G$9:$EQ$105,MATCH(B66,'CFBG New Line Form'!$B$9:$B$105,0),MATCH(VLOOKUP($AO$11,MAPPING!$H$3:$J$131,3,0),'CFBG New Line Form'!$G$7:$EQ$7,0)),""))</f>
        <v/>
      </c>
      <c r="AP66" s="84" t="str">
        <f>IF(IFERROR(INDEX('CFBG New Line Form'!$G$9:$EQ$105,MATCH(B66,'CFBG New Line Form'!$B$9:$B$105,0),MATCH(VLOOKUP($AP$11,MAPPING!$H$3:$J$131,3,0),'CFBG New Line Form'!$G$7:$EQ$7,0)),"")=0,"",IFERROR(INDEX('CFBG New Line Form'!$G$9:$EQ$105,MATCH(B66,'CFBG New Line Form'!$B$9:$B$105,0),MATCH(VLOOKUP($AP$11,MAPPING!$H$3:$J$131,3,0),'CFBG New Line Form'!$G$7:$EQ$7,0)),""))</f>
        <v/>
      </c>
      <c r="AQ66" s="84" t="str">
        <f>IF(IFERROR(INDEX('CFBG New Line Form'!$G$9:$EQ$105,MATCH(B66,'CFBG New Line Form'!$B$9:$B$105,0),MATCH(VLOOKUP($AQ$11,MAPPING!$H$3:$J$131,3,0),'CFBG New Line Form'!$G$7:$EQ$7,0)),"")=0,"",IFERROR(INDEX('CFBG New Line Form'!$G$9:$EQ$105,MATCH(B66,'CFBG New Line Form'!$B$9:$B$105,0),MATCH(VLOOKUP($AQ$11,MAPPING!$H$3:$J$131,3,0),'CFBG New Line Form'!$G$7:$EQ$7,0)),""))</f>
        <v/>
      </c>
      <c r="AR66" s="84" t="str">
        <f>IF(IFERROR(INDEX('CFBG New Line Form'!$G$9:$EQ$105,MATCH(B66,'CFBG New Line Form'!$B$9:$B$105,0),MATCH(VLOOKUP($AR$11,MAPPING!$H$3:$J$131,3,0),'CFBG New Line Form'!$G$7:$EQ$7,0)),"")=0,"",IFERROR(INDEX('CFBG New Line Form'!$G$9:$EQ$105,MATCH(B66,'CFBG New Line Form'!$B$9:$B$105,0),MATCH(VLOOKUP($AR$11,MAPPING!$H$3:$J$131,3,0),'CFBG New Line Form'!$G$7:$EQ$7,0)),""))</f>
        <v/>
      </c>
      <c r="AS66" s="84" t="str">
        <f>IF(IFERROR(INDEX('CFBG New Line Form'!$G$9:$EQ$105,MATCH(B66,'CFBG New Line Form'!$B$9:$B$105,0),MATCH(VLOOKUP($AS$11,MAPPING!$H$3:$J$131,3,0),'CFBG New Line Form'!$G$7:$EQ$7,0)),"")=0,"",IFERROR(INDEX('CFBG New Line Form'!$G$9:$EQ$105,MATCH(B66,'CFBG New Line Form'!$B$9:$B$105,0),MATCH(VLOOKUP($AS$11,MAPPING!$H$3:$J$131,3,0),'CFBG New Line Form'!$G$7:$EQ$7,0)),""))</f>
        <v/>
      </c>
      <c r="AT66" s="84" t="str">
        <f>IF(IFERROR(INDEX('CFBG New Line Form'!$G$9:$EQ$105,MATCH(B66,'CFBG New Line Form'!$B$9:$B$105,0),MATCH(VLOOKUP($AT$11,MAPPING!$H$3:$J$131,3,0),'CFBG New Line Form'!$G$7:$EQ$7,0)),"")=0,"",IFERROR(INDEX('CFBG New Line Form'!$G$9:$EQ$105,MATCH(B66,'CFBG New Line Form'!$B$9:$B$105,0),MATCH(VLOOKUP($AT$11,MAPPING!$H$3:$J$131,3,0),'CFBG New Line Form'!$G$7:$EQ$7,0)),""))</f>
        <v/>
      </c>
      <c r="AU66" s="84" t="str">
        <f>IF(IFERROR(INDEX('CFBG New Line Form'!$G$9:$EQ$105,MATCH(B66,'CFBG New Line Form'!$B$9:$B$105,0),MATCH(VLOOKUP($AU$11,MAPPING!$H$3:$J$131,3,0),'CFBG New Line Form'!$G$7:$EQ$7,0)),"")=0,"",IFERROR(INDEX('CFBG New Line Form'!$G$9:$EQ$105,MATCH(B66,'CFBG New Line Form'!$B$9:$B$105,0),MATCH(VLOOKUP($AU$11,MAPPING!$H$3:$J$131,3,0),'CFBG New Line Form'!$G$7:$EQ$7,0)),""))</f>
        <v/>
      </c>
      <c r="AV66" s="84" t="str">
        <f>IF(IFERROR(INDEX('CFBG New Line Form'!$G$9:$EQ$105,MATCH(B66,'CFBG New Line Form'!$B$9:$B$105,0),MATCH(VLOOKUP($AV$11,MAPPING!$H$3:$J$131,3,0),'CFBG New Line Form'!$G$7:$EQ$7,0)),"")=0,"",IFERROR(INDEX('CFBG New Line Form'!$G$9:$EQ$105,MATCH(B66,'CFBG New Line Form'!$B$9:$B$105,0),MATCH(VLOOKUP($AV$11,MAPPING!$H$3:$J$131,3,0),'CFBG New Line Form'!$G$7:$EQ$7,0)),""))</f>
        <v/>
      </c>
      <c r="AW66" s="84" t="str">
        <f>IF(IFERROR(INDEX('CFBG New Line Form'!$G$9:$EQ$105,MATCH(B66,'CFBG New Line Form'!$B$9:$B$105,0),MATCH(VLOOKUP($AW$11,MAPPING!$H$3:$J$131,3,0),'CFBG New Line Form'!$G$7:$EQ$7,0)),"")=0,"",IFERROR(INDEX('CFBG New Line Form'!$G$9:$EQ$105,MATCH(B66,'CFBG New Line Form'!$B$9:$B$105,0),MATCH(VLOOKUP($AW$11,MAPPING!$H$3:$J$131,3,0),'CFBG New Line Form'!$G$7:$EQ$7,0)),""))</f>
        <v/>
      </c>
      <c r="AX66" s="84" t="str">
        <f>IF(IFERROR(INDEX('CFBG New Line Form'!$G$9:$EQ$105,MATCH(B66,'CFBG New Line Form'!$B$9:$B$105,0),MATCH(VLOOKUP($AX$11,MAPPING!$H$3:$J$131,3,0),'CFBG New Line Form'!$G$7:$EQ$7,0)),"")=0,"",IFERROR(INDEX('CFBG New Line Form'!$G$9:$EQ$105,MATCH(B66,'CFBG New Line Form'!$B$9:$B$105,0),MATCH(VLOOKUP($AX$11,MAPPING!$H$3:$J$131,3,0),'CFBG New Line Form'!$G$7:$EQ$7,0)),""))</f>
        <v/>
      </c>
      <c r="AY66" s="84" t="str">
        <f>IF(IFERROR(INDEX('CFBG New Line Form'!$G$9:$EQ$105,MATCH(B66,'CFBG New Line Form'!$B$9:$B$105,0),MATCH(VLOOKUP($AY$11,MAPPING!$H$3:$J$131,3,0),'CFBG New Line Form'!$G$7:$EQ$7,0)),"")=0,"",IFERROR(INDEX('CFBG New Line Form'!$G$9:$EQ$105,MATCH(B66,'CFBG New Line Form'!$B$9:$B$105,0),MATCH(VLOOKUP($AY$11,MAPPING!$H$3:$J$131,3,0),'CFBG New Line Form'!$G$7:$EQ$7,0)),""))</f>
        <v/>
      </c>
      <c r="AZ66" s="84" t="str">
        <f>IF(IFERROR(INDEX('CFBG New Line Form'!$G$9:$EQ$105,MATCH(B66,'CFBG New Line Form'!$B$9:$B$105,0),MATCH(VLOOKUP($AZ$11,MAPPING!$H$3:$J$131,3,0),'CFBG New Line Form'!$G$7:$EQ$7,0)),"")=0,"",IFERROR(INDEX('CFBG New Line Form'!$G$9:$EQ$105,MATCH(B66,'CFBG New Line Form'!$B$9:$B$105,0),MATCH(VLOOKUP($AZ$11,MAPPING!$H$3:$J$131,3,0),'CFBG New Line Form'!$G$7:$EQ$7,0)),""))</f>
        <v/>
      </c>
      <c r="BA66" s="84" t="str">
        <f>IF(IFERROR(INDEX('CFBG New Line Form'!$G$9:$EQ$105,MATCH(B66,'CFBG New Line Form'!$B$9:$B$105,0),MATCH(VLOOKUP($BA$11,MAPPING!$H$3:$J$131,3,0),'CFBG New Line Form'!$G$7:$EQ$7,0)),"")=0,"",IFERROR(INDEX('CFBG New Line Form'!$G$9:$EQ$105,MATCH(B66,'CFBG New Line Form'!$B$9:$B$105,0),MATCH(VLOOKUP($BA$11,MAPPING!$H$3:$J$131,3,0),'CFBG New Line Form'!$G$7:$EQ$7,0)),""))</f>
        <v/>
      </c>
      <c r="BB66" s="84" t="str">
        <f>IF(IFERROR(INDEX('CFBG New Line Form'!$G$9:$EQ$105,MATCH(B66,'CFBG New Line Form'!$B$9:$B$105,0),MATCH(VLOOKUP($BB$11,MAPPING!$H$3:$J$131,3,0),'CFBG New Line Form'!$G$7:$EQ$7,0)),"")=0,"",IFERROR(INDEX('CFBG New Line Form'!$G$9:$EQ$105,MATCH(B66,'CFBG New Line Form'!$B$9:$B$105,0),MATCH(VLOOKUP($BB$11,MAPPING!$H$3:$J$131,3,0),'CFBG New Line Form'!$G$7:$EQ$7,0)),""))</f>
        <v/>
      </c>
      <c r="BC66" s="84" t="str">
        <f>IF(IFERROR(INDEX('CFBG New Line Form'!$G$9:$EQ$105,MATCH(B66,'CFBG New Line Form'!$B$9:$B$105,0),MATCH(VLOOKUP($BC$11,MAPPING!$H$3:$J$131,3,0),'CFBG New Line Form'!$G$7:$EQ$7,0)),"")=0,"",IFERROR(INDEX('CFBG New Line Form'!$G$9:$EQ$105,MATCH(B66,'CFBG New Line Form'!$B$9:$B$105,0),MATCH(VLOOKUP($BC$11,MAPPING!$H$3:$J$131,3,0),'CFBG New Line Form'!$G$7:$EQ$7,0)),""))</f>
        <v/>
      </c>
      <c r="BD66" s="84" t="str">
        <f>IF(IFERROR(INDEX('CFBG New Line Form'!$G$9:$EQ$105,MATCH(B66,'CFBG New Line Form'!$B$9:$B$105,0),MATCH(VLOOKUP($BD$11,MAPPING!$H$3:$J$131,3,0),'CFBG New Line Form'!$G$7:$EQ$7,0)),"")=0,"",IFERROR(INDEX('CFBG New Line Form'!$G$9:$EQ$105,MATCH(B66,'CFBG New Line Form'!$B$9:$B$105,0),MATCH(VLOOKUP($BD$11,MAPPING!$H$3:$J$131,3,0),'CFBG New Line Form'!$G$7:$EQ$7,0)),""))</f>
        <v/>
      </c>
      <c r="BE66" s="84" t="str">
        <f>IF(IFERROR(INDEX('CFBG New Line Form'!$G$9:$EQ$105,MATCH(B66,'CFBG New Line Form'!$B$9:$B$105,0),MATCH(VLOOKUP($BE$11,MAPPING!$H$3:$J$131,3,0),'CFBG New Line Form'!$G$7:$EQ$7,0)),"")=0,"",IFERROR(INDEX('CFBG New Line Form'!$G$9:$EQ$105,MATCH(B66,'CFBG New Line Form'!$B$9:$B$105,0),MATCH(VLOOKUP($BE$11,MAPPING!$H$3:$J$131,3,0),'CFBG New Line Form'!$G$7:$EQ$7,0)),""))</f>
        <v/>
      </c>
      <c r="BF66" s="84" t="str">
        <f>IF(IFERROR(INDEX('CFBG New Line Form'!$G$9:$EQ$105,MATCH(B66,'CFBG New Line Form'!$B$9:$B$105,0),MATCH(VLOOKUP($BE$11,MAPPING!$H$3:$J$131,3,0),'CFBG New Line Form'!$G$7:$EQ$7,0)),"")=0,"",IFERROR(INDEX('CFBG New Line Form'!$G$9:$EQ$105,MATCH(B66,'CFBG New Line Form'!$B$9:$B$105,0),MATCH(VLOOKUP($BE$11,MAPPING!$H$3:$J$131,3,0),'CFBG New Line Form'!$G$7:$EQ$7,0)),""))</f>
        <v/>
      </c>
      <c r="BG66" s="84" t="str">
        <f>IF(IFERROR(INDEX('CFBG New Line Form'!$G$9:$EQ$105,MATCH(B66,'CFBG New Line Form'!$B$9:$B$105,0),MATCH(VLOOKUP($BG$11,MAPPING!$H$3:$J$131,3,0),'CFBG New Line Form'!$G$7:$EQ$7,0)),"")=0,"",IFERROR(INDEX('CFBG New Line Form'!$G$9:$EQ$105,MATCH(B66,'CFBG New Line Form'!$B$9:$B$105,0),MATCH(VLOOKUP($BG$11,MAPPING!$H$3:$J$131,3,0),'CFBG New Line Form'!$G$7:$EQ$7,0)),""))</f>
        <v/>
      </c>
      <c r="BH66" s="84" t="str">
        <f>IF(IFERROR(INDEX('CFBG New Line Form'!$G$9:$EQ$105,MATCH(B66,'CFBG New Line Form'!$B$9:$B$105,0),MATCH(VLOOKUP($BH$11,MAPPING!$H$3:$J$131,3,0),'CFBG New Line Form'!$G$7:$EQ$7,0)),"")=0,"",IFERROR(INDEX('CFBG New Line Form'!$G$9:$EQ$105,MATCH(B66,'CFBG New Line Form'!$B$9:$B$105,0),MATCH(VLOOKUP($BH$11,MAPPING!$H$3:$J$131,3,0),'CFBG New Line Form'!$G$7:$EQ$7,0)),""))</f>
        <v/>
      </c>
      <c r="BI66" s="84" t="str">
        <f>IF(IFERROR(INDEX('CFBG New Line Form'!$G$9:$EQ$105,MATCH(B66,'CFBG New Line Form'!$B$9:$B$105,0),MATCH(VLOOKUP($BI$11,MAPPING!$H$3:$J$131,3,0),'CFBG New Line Form'!$G$7:$EQ$7,0)),"")=0,"",IFERROR(INDEX('CFBG New Line Form'!$G$9:$EQ$105,MATCH(B66,'CFBG New Line Form'!$B$9:$B$105,0),MATCH(VLOOKUP($BI$11,MAPPING!$H$3:$J$131,3,0),'CFBG New Line Form'!$G$7:$EQ$7,0)),""))</f>
        <v/>
      </c>
      <c r="BJ66" s="84" t="str">
        <f>IF(IFERROR(INDEX('CFBG New Line Form'!$G$9:$EQ$105,MATCH(B66,'CFBG New Line Form'!$B$9:$B$105,0),MATCH(VLOOKUP($BJ$11,MAPPING!$H$3:$J$131,3,0),'CFBG New Line Form'!$G$7:$EQ$7,0)),"")=0,"",IFERROR(INDEX('CFBG New Line Form'!$G$9:$EQ$105,MATCH(B66,'CFBG New Line Form'!$B$9:$B$105,0),MATCH(VLOOKUP($BJ$11,MAPPING!$H$3:$J$131,3,0),'CFBG New Line Form'!$G$7:$EQ$7,0)),""))</f>
        <v/>
      </c>
      <c r="BK66" s="84" t="str">
        <f>IF(IFERROR(INDEX('CFBG New Line Form'!$G$9:$EQ$105,MATCH(B66,'CFBG New Line Form'!$B$9:$B$105,0),MATCH(VLOOKUP($BK$11,MAPPING!$H$3:$J$131,3,0),'CFBG New Line Form'!$G$7:$EQ$7,0)),"")=0,"",IFERROR(INDEX('CFBG New Line Form'!$G$9:$EQ$105,MATCH(B66,'CFBG New Line Form'!$B$9:$B$105,0),MATCH(VLOOKUP($BK$11,MAPPING!$H$3:$J$131,3,0),'CFBG New Line Form'!$G$7:$EQ$7,0)),""))</f>
        <v/>
      </c>
      <c r="BL66" s="84" t="str">
        <f>IF(IFERROR(INDEX('CFBG New Line Form'!$G$9:$EQ$105,MATCH(B66,'CFBG New Line Form'!$B$9:$B$105,0),MATCH(VLOOKUP($BL$11,MAPPING!$H$3:$J$131,3,0),'CFBG New Line Form'!$G$7:$EQ$7,0)),"")=0,"",IFERROR(INDEX('CFBG New Line Form'!$G$9:$EQ$105,MATCH(B66,'CFBG New Line Form'!$B$9:$B$105,0),MATCH(VLOOKUP($BL$11,MAPPING!$H$3:$J$131,3,0),'CFBG New Line Form'!$G$7:$EQ$7,0)),""))</f>
        <v/>
      </c>
      <c r="BM66" s="84" t="str">
        <f>IF(IFERROR(INDEX('CFBG New Line Form'!$G$9:$EQ$105,MATCH(B66,'CFBG New Line Form'!$B$9:$B$105,0),MATCH(VLOOKUP($BM$11,MAPPING!$H$3:$J$131,3,0),'CFBG New Line Form'!$G$7:$EQ$7,0)),"")=0,"",IFERROR(INDEX('CFBG New Line Form'!$G$9:$EQ$105,MATCH(B66,'CFBG New Line Form'!$B$9:$B$105,0),MATCH(VLOOKUP($BM$11,MAPPING!$H$3:$J$131,3,0),'CFBG New Line Form'!$G$7:$EQ$7,0)),""))</f>
        <v/>
      </c>
      <c r="BN66" s="84" t="str">
        <f>IF(IFERROR(INDEX('CFBG New Line Form'!$G$9:$EQ$105,MATCH(B66,'CFBG New Line Form'!$B$9:$B$105,0),MATCH(VLOOKUP($BN$11,MAPPING!$H$3:$J$131,3,0),'CFBG New Line Form'!$G$7:$EQ$7,0)),"")=0,"",IFERROR(INDEX('CFBG New Line Form'!$G$9:$EQ$105,MATCH(B66,'CFBG New Line Form'!$B$9:$B$105,0),MATCH(VLOOKUP($BN$11,MAPPING!$H$3:$J$131,3,0),'CFBG New Line Form'!$G$7:$EQ$7,0)),""))</f>
        <v/>
      </c>
      <c r="BO66" s="84" t="str">
        <f>IF(IFERROR(INDEX('CFBG New Line Form'!$G$9:$EQ$105,MATCH(B66,'CFBG New Line Form'!$B$9:$B$105,0),MATCH(VLOOKUP($BO$11,MAPPING!$H$3:$J$131,3,0),'CFBG New Line Form'!$G$7:$EQ$7,0)),"")=0,"",IFERROR(INDEX('CFBG New Line Form'!$G$9:$EQ$105,MATCH(B66,'CFBG New Line Form'!$B$9:$B$105,0),MATCH(VLOOKUP($BO$11,MAPPING!$H$3:$J$131,3,0),'CFBG New Line Form'!$G$7:$EQ$7,0)),""))</f>
        <v/>
      </c>
      <c r="BP66" s="84" t="str">
        <f>IF(IFERROR(INDEX('CFBG New Line Form'!$G$9:$EQ$105,MATCH(B66,'CFBG New Line Form'!$B$9:$B$105,0),MATCH(VLOOKUP($BP$11,MAPPING!$H$3:$J$131,3,0),'CFBG New Line Form'!$G$7:$EQ$7,0)),"")=0,"",IFERROR(INDEX('CFBG New Line Form'!$G$9:$EQ$105,MATCH(B66,'CFBG New Line Form'!$B$9:$B$105,0),MATCH(VLOOKUP($BP$11,MAPPING!$H$3:$J$131,3,0),'CFBG New Line Form'!$G$7:$EQ$7,0)),""))</f>
        <v/>
      </c>
      <c r="BQ66" s="84" t="str">
        <f>IF(IFERROR(INDEX('CFBG New Line Form'!$G$9:$EQ$105,MATCH(B66,'CFBG New Line Form'!$B$9:$B$105,0),MATCH(VLOOKUP($BQ$11,MAPPING!$H$3:$J$131,3,0),'CFBG New Line Form'!$G$7:$EQ$7,0)),"")=0,"",IFERROR(INDEX('CFBG New Line Form'!$G$9:$EQ$105,MATCH(B66,'CFBG New Line Form'!$B$9:$B$105,0),MATCH(VLOOKUP($BQ$11,MAPPING!$H$3:$J$131,3,0),'CFBG New Line Form'!$G$7:$EQ$7,0)),""))</f>
        <v/>
      </c>
      <c r="BR66" s="84" t="str">
        <f>IF(IFERROR(INDEX('CFBG New Line Form'!$G$9:$EQ$105,MATCH(B66,'CFBG New Line Form'!$B$9:$B$105,0),MATCH(VLOOKUP($BR$11,MAPPING!$H$3:$J$131,3,0),'CFBG New Line Form'!$G$7:$EQ$7,0)),"")=0,"",IFERROR(INDEX('CFBG New Line Form'!$G$9:$EQ$105,MATCH(B66,'CFBG New Line Form'!$B$9:$B$105,0),MATCH(VLOOKUP($BR$11,MAPPING!$H$3:$J$131,3,0),'CFBG New Line Form'!$G$7:$EQ$7,0)),""))</f>
        <v/>
      </c>
      <c r="BS66" s="84" t="str">
        <f>IF(IFERROR(INDEX('CFBG New Line Form'!$G$9:$EQ$105,MATCH(B66,'CFBG New Line Form'!$B$9:$B$105,0),MATCH(VLOOKUP($BS$11,MAPPING!$H$3:$J$131,3,0),'CFBG New Line Form'!$G$7:$EQ$7,0)),"")=0,"",IFERROR(INDEX('CFBG New Line Form'!$G$9:$EQ$105,MATCH(B66,'CFBG New Line Form'!$B$9:$B$105,0),MATCH(VLOOKUP($BS$11,MAPPING!$H$3:$J$131,3,0),'CFBG New Line Form'!$G$7:$EQ$7,0)),""))</f>
        <v/>
      </c>
      <c r="BT66" s="84" t="str">
        <f>IF(IFERROR(INDEX('CFBG New Line Form'!$G$9:$EQ$105,MATCH(B66,'CFBG New Line Form'!$B$9:$B$105,0),MATCH(VLOOKUP($BT$11,MAPPING!$H$3:$J$131,3,0),'CFBG New Line Form'!$G$7:$EQ$7,0)),"")=0,"",IFERROR(INDEX('CFBG New Line Form'!$G$9:$EQ$105,MATCH(B66,'CFBG New Line Form'!$B$9:$B$105,0),MATCH(VLOOKUP($BT$11,MAPPING!$H$3:$J$131,3,0),'CFBG New Line Form'!$G$7:$EQ$7,0)),""))</f>
        <v/>
      </c>
      <c r="BU66" s="84" t="str">
        <f>IF(IFERROR(INDEX('CFBG New Line Form'!$G$9:$EQ$105,MATCH(B66,'CFBG New Line Form'!$B$9:$B$105,0),MATCH(VLOOKUP($BU$11,MAPPING!$H$3:$J$131,3,0),'CFBG New Line Form'!$G$7:$EQ$7,0)),"")=0,"",IFERROR(INDEX('CFBG New Line Form'!$G$9:$EQ$105,MATCH(B66,'CFBG New Line Form'!$B$9:$B$105,0),MATCH(VLOOKUP($BU$11,MAPPING!$H$3:$J$131,3,0),'CFBG New Line Form'!$G$7:$EQ$7,0)),""))</f>
        <v/>
      </c>
      <c r="BV66" s="84" t="str">
        <f>IF(IFERROR(INDEX('CFBG New Line Form'!$G$9:$EQ$105,MATCH(B66,'CFBG New Line Form'!$B$9:$B$105,0),MATCH(VLOOKUP($BV$11,MAPPING!$H$3:$J$131,3,0),'CFBG New Line Form'!$G$7:$EQ$7,0)),"")=0,"",IFERROR(INDEX('CFBG New Line Form'!$G$9:$EQ$105,MATCH(B66,'CFBG New Line Form'!$B$9:$B$105,0),MATCH(VLOOKUP($BV$11,MAPPING!$H$3:$J$131,3,0),'CFBG New Line Form'!$G$7:$EQ$7,0)),""))</f>
        <v/>
      </c>
      <c r="BW66" s="84" t="str">
        <f>IF(IFERROR(INDEX('CFBG New Line Form'!$G$9:$EQ$105,MATCH(B66,'CFBG New Line Form'!$B$9:$B$105,0),MATCH(VLOOKUP($BW$11,MAPPING!$H$3:$J$131,3,0),'CFBG New Line Form'!$G$7:$EQ$7,0)),"")=0,"",IFERROR(INDEX('CFBG New Line Form'!$G$9:$EQ$105,MATCH(B66,'CFBG New Line Form'!$B$9:$B$105,0),MATCH(VLOOKUP($BW$11,MAPPING!$H$3:$J$131,3,0),'CFBG New Line Form'!$G$7:$EQ$7,0)),""))</f>
        <v/>
      </c>
      <c r="BX66" s="84" t="str">
        <f>IF(IFERROR(INDEX('CFBG New Line Form'!$G$9:$EQ$105,MATCH(B66,'CFBG New Line Form'!$B$9:$B$105,0),MATCH(VLOOKUP($BX$11,MAPPING!$H$3:$J$131,3,0),'CFBG New Line Form'!$G$7:$EQ$7,0)),"")=0,"",IFERROR(INDEX('CFBG New Line Form'!$G$9:$EQ$105,MATCH(B66,'CFBG New Line Form'!$B$9:$B$105,0),MATCH(VLOOKUP($BX$11,MAPPING!$H$3:$J$131,3,0),'CFBG New Line Form'!$G$7:$EQ$7,0)),""))</f>
        <v/>
      </c>
      <c r="BY66" s="84" t="str">
        <f>IF(IFERROR(INDEX('CFBG New Line Form'!$G$9:$EQ$105,MATCH(B66,'CFBG New Line Form'!$B$9:$B$105,0),MATCH(VLOOKUP($BY$11,MAPPING!$H$3:$J$131,3,0),'CFBG New Line Form'!$G$7:$EQ$7,0)),"")=0,"",IFERROR(INDEX('CFBG New Line Form'!$G$9:$EQ$105,MATCH(B66,'CFBG New Line Form'!$B$9:$B$105,0),MATCH(VLOOKUP($BY$11,MAPPING!$H$3:$J$131,3,0),'CFBG New Line Form'!$G$7:$EQ$7,0)),""))</f>
        <v/>
      </c>
      <c r="BZ66" s="84" t="str">
        <f>IF(IFERROR(INDEX('CFBG New Line Form'!$G$9:$EQ$105,MATCH(B66,'CFBG New Line Form'!$B$9:$B$105,0),MATCH(VLOOKUP($BZ$11,MAPPING!$H$3:$J$131,3,0),'CFBG New Line Form'!$G$7:$EQ$7,0)),"")=0,"",IFERROR(INDEX('CFBG New Line Form'!$G$9:$EQ$105,MATCH(B66,'CFBG New Line Form'!$B$9:$B$105,0),MATCH(VLOOKUP($BZ$11,MAPPING!$H$3:$J$131,3,0),'CFBG New Line Form'!$G$7:$EQ$7,0)),""))</f>
        <v/>
      </c>
      <c r="CA66" s="84" t="str">
        <f>IF(IFERROR(INDEX('CFBG New Line Form'!$G$9:$EQ$105,MATCH(B66,'CFBG New Line Form'!$B$9:$B$105,0),MATCH(VLOOKUP($CA$11,MAPPING!$H$3:$J$131,3,0),'CFBG New Line Form'!$G$7:$EQ$7,0)),"")=0,"",IFERROR(INDEX('CFBG New Line Form'!$G$9:$EQ$105,MATCH(B66,'CFBG New Line Form'!$B$9:$B$105,0),MATCH(VLOOKUP($CA$11,MAPPING!$H$3:$J$131,3,0),'CFBG New Line Form'!$G$7:$EQ$7,0)),""))</f>
        <v/>
      </c>
      <c r="CB66" s="84" t="str">
        <f>IF(IFERROR(INDEX('CFBG New Line Form'!$G$9:$EQ$105,MATCH(B66,'CFBG New Line Form'!$B$9:$B$105,0),MATCH(VLOOKUP($CB$11,MAPPING!$H$3:$J$131,3,0),'CFBG New Line Form'!$G$7:$EQ$7,0)),"")=0,"",IFERROR(INDEX('CFBG New Line Form'!$G$9:$EQ$105,MATCH(B66,'CFBG New Line Form'!$B$9:$B$105,0),MATCH(VLOOKUP($CB$11,MAPPING!$H$3:$J$131,3,0),'CFBG New Line Form'!$G$7:$EQ$7,0)),""))</f>
        <v/>
      </c>
      <c r="CC66" s="84" t="str">
        <f>IF(IFERROR(INDEX('CFBG New Line Form'!$G$9:$EQ$105,MATCH(B66,'CFBG New Line Form'!$B$9:$B$105,0),MATCH(VLOOKUP($CC$11,MAPPING!$H$3:$J$131,3,0),'CFBG New Line Form'!$G$7:$EQ$7,0)),"")=0,"",IFERROR(INDEX('CFBG New Line Form'!$G$9:$EQ$105,MATCH(B66,'CFBG New Line Form'!$B$9:$B$105,0),MATCH(VLOOKUP($CC$11,MAPPING!$H$3:$J$131,3,0),'CFBG New Line Form'!$G$7:$EQ$7,0)),""))</f>
        <v/>
      </c>
      <c r="CD66" s="84" t="str">
        <f>IF(IFERROR(INDEX('CFBG New Line Form'!$G$9:$EQ$105,MATCH(B66,'CFBG New Line Form'!$B$9:$B$105,0),MATCH(VLOOKUP($CD$11,MAPPING!$H$3:$J$131,3,0),'CFBG New Line Form'!$G$7:$EQ$7,0)),"")=0,"",IFERROR(INDEX('CFBG New Line Form'!$G$9:$EQ$105,MATCH(B66,'CFBG New Line Form'!$B$9:$B$105,0),MATCH(VLOOKUP($CD$11,MAPPING!$H$3:$J$131,3,0),'CFBG New Line Form'!$G$7:$EQ$7,0)),""))</f>
        <v/>
      </c>
      <c r="CE66" s="84" t="str">
        <f>IF(IFERROR(INDEX('CFBG New Line Form'!$G$9:$EQ$105,MATCH(B66,'CFBG New Line Form'!$B$9:$B$105,0),MATCH(VLOOKUP($CE$11,MAPPING!$H$3:$J$131,3,0),'CFBG New Line Form'!$G$7:$EQ$7,0)),"")=0,"",IFERROR(INDEX('CFBG New Line Form'!$G$9:$EQ$105,MATCH(B66,'CFBG New Line Form'!$B$9:$B$105,0),MATCH(VLOOKUP($CE$11,MAPPING!$H$3:$J$131,3,0),'CFBG New Line Form'!$G$7:$EQ$7,0)),""))</f>
        <v/>
      </c>
      <c r="CF66" s="84" t="str">
        <f>IF(IFERROR(INDEX('CFBG New Line Form'!$G$9:$EQ$105,MATCH(B66,'CFBG New Line Form'!$B$9:$B$105,0),MATCH(VLOOKUP($CF$11,MAPPING!$H$3:$J$131,3,0),'CFBG New Line Form'!$G$7:$EQ$7,0)),"")=0,"",IFERROR(INDEX('CFBG New Line Form'!$G$9:$EQ$105,MATCH(B66,'CFBG New Line Form'!$B$9:$B$105,0),MATCH(VLOOKUP($CF$11,MAPPING!$H$3:$J$131,3,0),'CFBG New Line Form'!$G$7:$EQ$7,0)),""))</f>
        <v/>
      </c>
      <c r="CG66" s="84" t="str">
        <f>IF(IFERROR(INDEX('CFBG New Line Form'!$G$9:$EQ$105,MATCH(B66,'CFBG New Line Form'!$B$9:$B$105,0),MATCH(VLOOKUP($CG$11,MAPPING!$H$3:$J$131,3,0),'CFBG New Line Form'!$G$7:$EQ$7,0)),"")=0,"",IFERROR(INDEX('CFBG New Line Form'!$G$9:$EQ$105,MATCH(B66,'CFBG New Line Form'!$B$9:$B$105,0),MATCH(VLOOKUP($CG$11,MAPPING!$H$3:$J$131,3,0),'CFBG New Line Form'!$G$7:$EQ$7,0)),""))</f>
        <v/>
      </c>
      <c r="CH66" s="84" t="str">
        <f>IF(IFERROR(INDEX('CFBG New Line Form'!$G$9:$EQ$105,MATCH(B66,'CFBG New Line Form'!$B$9:$B$105,0),MATCH(VLOOKUP($CH$11,MAPPING!$H$3:$J$131,3,0),'CFBG New Line Form'!$G$7:$EQ$7,0)),"")=0,"",IFERROR(INDEX('CFBG New Line Form'!$G$9:$EQ$105,MATCH(B66,'CFBG New Line Form'!$B$9:$B$105,0),MATCH(VLOOKUP($CH$11,MAPPING!$H$3:$J$131,3,0),'CFBG New Line Form'!$G$7:$EQ$7,0)),""))</f>
        <v/>
      </c>
      <c r="CI66" s="84" t="str">
        <f>IF(IFERROR(INDEX('CFBG New Line Form'!$G$9:$EQ$105,MATCH(B66,'CFBG New Line Form'!$B$9:$B$105,0),MATCH(VLOOKUP($CI$11,MAPPING!$H$3:$J$131,3,0),'CFBG New Line Form'!$G$7:$EQ$7,0)),"")=0,"",IFERROR(INDEX('CFBG New Line Form'!$G$9:$EQ$105,MATCH(B66,'CFBG New Line Form'!$B$9:$B$105,0),MATCH(VLOOKUP($CI$11,MAPPING!$H$3:$J$131,3,0),'CFBG New Line Form'!$G$7:$EQ$7,0)),""))</f>
        <v/>
      </c>
      <c r="CJ66" s="84" t="str">
        <f>IF(IFERROR(INDEX('CFBG New Line Form'!$G$9:$EQ$105,MATCH(B66,'CFBG New Line Form'!$B$9:$B$105,0),MATCH(VLOOKUP($CJ$11,MAPPING!$H$3:$J$131,3,0),'CFBG New Line Form'!$G$7:$EQ$7,0)),"")=0,"",IFERROR(INDEX('CFBG New Line Form'!$G$9:$EQ$105,MATCH(B66,'CFBG New Line Form'!$B$9:$B$105,0),MATCH(VLOOKUP($CJ$11,MAPPING!$H$3:$J$131,3,0),'CFBG New Line Form'!$G$7:$EQ$7,0)),""))</f>
        <v/>
      </c>
      <c r="CK66" s="84" t="str">
        <f>IF(IFERROR(INDEX('CFBG New Line Form'!$G$9:$EQ$105,MATCH(B66,'CFBG New Line Form'!$B$9:$B$105,0),MATCH(VLOOKUP($CK$11,MAPPING!$H$3:$J$131,3,0),'CFBG New Line Form'!$G$7:$EQ$7,0)),"")=0,"",IFERROR(INDEX('CFBG New Line Form'!$G$9:$EQ$105,MATCH(B66,'CFBG New Line Form'!$B$9:$B$105,0),MATCH(VLOOKUP($CK$11,MAPPING!$H$3:$J$131,3,0),'CFBG New Line Form'!$G$7:$EQ$7,0)),""))</f>
        <v/>
      </c>
      <c r="CL66" s="84" t="str">
        <f>IF(IFERROR(INDEX('CFBG New Line Form'!$G$9:$EQ$105,MATCH(B66,'CFBG New Line Form'!$B$9:$B$105,0),MATCH(VLOOKUP($CL$11,MAPPING!$H$3:$J$131,3,0),'CFBG New Line Form'!$G$7:$EQ$7,0)),"")=0,"",IFERROR(INDEX('CFBG New Line Form'!$G$9:$EQ$105,MATCH(B66,'CFBG New Line Form'!$B$9:$B$105,0),MATCH(VLOOKUP($CL$11,MAPPING!$H$3:$J$131,3,0),'CFBG New Line Form'!$G$7:$EQ$7,0)),""))</f>
        <v/>
      </c>
      <c r="CM66" s="84" t="str">
        <f>IF(IFERROR(INDEX('CFBG New Line Form'!$G$9:$EQ$105,MATCH(B66,'CFBG New Line Form'!$B$9:$B$105,0),MATCH(VLOOKUP($CM$11,MAPPING!$H$3:$J$131,3,0),'CFBG New Line Form'!$G$7:$EQ$7,0)),"")=0,"",IFERROR(INDEX('CFBG New Line Form'!$G$9:$EQ$105,MATCH(B66,'CFBG New Line Form'!$B$9:$B$105,0),MATCH(VLOOKUP($CM$11,MAPPING!$H$3:$J$131,3,0),'CFBG New Line Form'!$G$7:$EQ$7,0)),""))</f>
        <v/>
      </c>
      <c r="CN66" s="84" t="str">
        <f>IF(IFERROR(INDEX('CFBG New Line Form'!$G$9:$EQ$105,MATCH(B66,'CFBG New Line Form'!$B$9:$B$105,0),MATCH(VLOOKUP($CN$11,MAPPING!$H$3:$J$131,3,0),'CFBG New Line Form'!$G$7:$EQ$7,0)),"")=0,"",IFERROR(INDEX('CFBG New Line Form'!$G$9:$EQ$105,MATCH(B66,'CFBG New Line Form'!$B$9:$B$105,0),MATCH(VLOOKUP($CN$11,MAPPING!$H$3:$J$131,3,0),'CFBG New Line Form'!$G$7:$EQ$7,0)),""))</f>
        <v/>
      </c>
      <c r="CO66" s="84" t="str">
        <f>IF(IFERROR(INDEX('CFBG New Line Form'!$G$9:$EQ$105,MATCH(B66,'CFBG New Line Form'!$B$9:$B$105,0),MATCH(VLOOKUP($CO$11,MAPPING!$H$3:$J$131,3,0),'CFBG New Line Form'!$G$7:$EQ$7,0)),"")=0,"",IFERROR(INDEX('CFBG New Line Form'!$G$9:$EQ$105,MATCH(B66,'CFBG New Line Form'!$B$9:$B$105,0),MATCH(VLOOKUP($CO$11,MAPPING!$H$3:$J$131,3,0),'CFBG New Line Form'!$G$7:$EQ$7,0)),""))</f>
        <v/>
      </c>
      <c r="CP66" s="84" t="str">
        <f>IF(IFERROR(INDEX('CFBG New Line Form'!$G$9:$EQ$105,MATCH(B66,'CFBG New Line Form'!$B$9:$B$105,0),MATCH(VLOOKUP($CP$11,MAPPING!$H$3:$J$131,3,0),'CFBG New Line Form'!$G$7:$EQ$7,0)),"")=0,"",IFERROR(INDEX('CFBG New Line Form'!$G$9:$EQ$105,MATCH(B66,'CFBG New Line Form'!$B$9:$B$105,0),MATCH(VLOOKUP($CP$11,MAPPING!$H$3:$J$131,3,0),'CFBG New Line Form'!$G$7:$EQ$7,0)),""))</f>
        <v/>
      </c>
      <c r="CQ66" s="84" t="str">
        <f>IF(IFERROR(INDEX('CFBG New Line Form'!$G$9:$EQ$105,MATCH(B66,'CFBG New Line Form'!$B$9:$B$105,0),MATCH(VLOOKUP($CQ$11,MAPPING!$H$3:$J$131,3,0),'CFBG New Line Form'!$G$7:$EQ$7,0)),"")=0,"",IFERROR(INDEX('CFBG New Line Form'!$G$9:$EQ$105,MATCH(B66,'CFBG New Line Form'!$B$9:$B$105,0),MATCH(VLOOKUP($CQ$11,MAPPING!$H$3:$J$131,3,0),'CFBG New Line Form'!$G$7:$EQ$7,0)),""))</f>
        <v/>
      </c>
      <c r="CR66" s="84"/>
      <c r="CS66" s="84"/>
      <c r="CT66" s="84"/>
    </row>
    <row r="67" spans="1:98" s="55" customFormat="1">
      <c r="A67" s="84" t="str">
        <f>IF(
IFERROR(INDEX('CFBG New Line Form'!$G$9:$EQ$105,MATCH(B67,'CFBG New Line Form'!$B$9:$B$105,0),MATCH(VLOOKUP($A$11,MAPPING!$H$3:$J$131,3,0),'CFBG New Line Form'!$G$7:$EQ$7,0)),"")=0,"", IFERROR(INDEX('CFBG New Line Form'!$G$9:$EQ$105,MATCH(B67,'CFBG New Line Form'!$B$9:$B$105,0),MATCH(VLOOKUP($A$11,MAPPING!$H$3:$J$131,3,0),'CFBG New Line Form'!$G$7:$EQ$7,0)),""))</f>
        <v/>
      </c>
      <c r="B67" s="84"/>
      <c r="C67" s="84" t="str">
        <f>IF(
IFERROR(INDEX('CFBG New Line Form'!$G$9:$EQ$105,MATCH(B67,'CFBG New Line Form'!$B$9:$B$105,0),MATCH(VLOOKUP($C$11,MAPPING!$H$3:$J$131,3,0),'CFBG New Line Form'!$G$7:$EQ$7,0)),"")=0,"", IFERROR(INDEX('CFBG New Line Form'!$G$9:$EQ$105,MATCH(B67,'CFBG New Line Form'!$B$9:$B$105,0),MATCH(VLOOKUP($C$11,MAPPING!$H$3:$J$131,3,0),'CFBG New Line Form'!$G$7:$EQ$7,0)),""))</f>
        <v/>
      </c>
      <c r="D67" s="84" t="str">
        <f>IF(
IFERROR(INDEX('CFBG New Line Form'!$G$9:$EQ$105,MATCH(B67,'CFBG New Line Form'!$B$9:$B$105,0),MATCH(VLOOKUP($D$11,MAPPING!$H$3:$J$131,3,0),'CFBG New Line Form'!$G$7:$EQ$7,0)),"")=0,"", IFERROR(INDEX('CFBG New Line Form'!$G$9:$EQ$105,MATCH(B67,'CFBG New Line Form'!$B$9:$B$105,0),MATCH(VLOOKUP($D$11,MAPPING!$H$3:$J$131,3,0),'CFBG New Line Form'!$G$7:$EQ$7,0)),""))</f>
        <v/>
      </c>
      <c r="E67" s="84" t="str">
        <f>IF(IFERROR(INDEX('CFBG New Line Form'!$G$9:$EQ$105,MATCH(B67,'CFBG New Line Form'!$B$9:$B$105,0),MATCH(VLOOKUP($E$11,MAPPING!$H$3:$J$131,3,0),'CFBG New Line Form'!$G$7:$EQ$7,0)),"")=0,"",IFERROR(INDEX('CFBG New Line Form'!$G$9:$EQ$105,MATCH(B67,'CFBG New Line Form'!$B$9:$B$105,0),MATCH(VLOOKUP($E$11,MAPPING!$H$3:$J$131,3,0),'CFBG New Line Form'!$G$7:$EQ$7,0)),""))</f>
        <v/>
      </c>
      <c r="F67" s="84" t="str">
        <f>IF(IFERROR(INDEX('CFBG New Line Form'!$G$9:$EQ$105,MATCH(B67,'CFBG New Line Form'!$B$9:$B$105,0),MATCH(VLOOKUP($F$11,MAPPING!$H$3:$J$131,3,0),'CFBG New Line Form'!$G$7:$EQ$7,0)),"")=0,"",IFERROR(INDEX('CFBG New Line Form'!$G$9:$EQ$105,MATCH(B67,'CFBG New Line Form'!$B$9:$B$105,0),MATCH(VLOOKUP($F$11,MAPPING!$H$3:$J$131,3,0),'CFBG New Line Form'!$G$7:$EQ$7,0)),""))</f>
        <v/>
      </c>
      <c r="G67" s="130" t="str">
        <f>IF(IFERROR(INDEX('CFBG New Line Form'!$G$9:$EQ$105,MATCH(B67,'CFBG New Line Form'!$B$9:$B$105,0),MATCH(VLOOKUP($G$11,MAPPING!$H$3:$J$131,3,0),'CFBG New Line Form'!$G$7:$EQ$7,0)),"")=0,"",IFERROR(INDEX('CFBG New Line Form'!$G$9:$EQ$105,MATCH(B67,'CFBG New Line Form'!$B$9:$B$105,0),MATCH(VLOOKUP($G$11,MAPPING!$H$3:$J$131,3,0),'CFBG New Line Form'!$G$7:$EQ$7,0)),""))</f>
        <v/>
      </c>
      <c r="H67" s="160" t="str">
        <f>IF(IFERROR(INDEX('CFBG New Line Form'!$G$9:$EQ$105,MATCH(B67,'CFBG New Line Form'!$B$9:$B$105,0),MATCH(VLOOKUP($H$11,MAPPING!$H$3:$J$131,3,0),'CFBG New Line Form'!$G$7:$EQ$7,0)),"")=0,"",IFERROR(INDEX('CFBG New Line Form'!$G$9:$EQ$105,MATCH(B67,'CFBG New Line Form'!$B$9:$B$105,0),MATCH(VLOOKUP($H$11,MAPPING!$H$3:$J$131,3,0),'CFBG New Line Form'!$G$7:$EQ$7,0)),""))</f>
        <v/>
      </c>
      <c r="I67" s="161" t="str">
        <f>IF(IFERROR(INDEX('CFBG New Line Form'!$G$9:$EQ$105,MATCH(B67,'CFBG New Line Form'!$B$9:$B$105,0),MATCH(VLOOKUP($I$11,MAPPING!$H$3:$J$131,3,0),'CFBG New Line Form'!$G$7:$EQ$7,0)),"")=0,"",IFERROR(INDEX('CFBG New Line Form'!$G$9:$EQ$105,MATCH(B67,'CFBG New Line Form'!$B$9:$B$105,0),MATCH(VLOOKUP($I$11,MAPPING!$H$3:$J$131,3,0),'CFBG New Line Form'!$G$7:$EQ$7,0)),""))</f>
        <v/>
      </c>
      <c r="J67" s="84" t="str">
        <f>IF(IFERROR(INDEX('CFBG New Line Form'!$G$9:$EQ$105,MATCH(B67,'CFBG New Line Form'!$B$9:$B$105,0),MATCH(VLOOKUP($J$11,MAPPING!$H$3:$J$131,3,0),'CFBG New Line Form'!$G$7:$EQ$7,0)),"")=0,"",IFERROR(INDEX('CFBG New Line Form'!$G$9:$EQ$105,MATCH(B67,'CFBG New Line Form'!$B$9:$B$105,0),MATCH(VLOOKUP($J$11,MAPPING!$H$3:$J$131,3,0),'CFBG New Line Form'!$G$7:$EQ$7,0)),""))</f>
        <v/>
      </c>
      <c r="K67" s="84" t="e">
        <v>#N/A</v>
      </c>
      <c r="L67" s="84" t="e">
        <v>#N/A</v>
      </c>
      <c r="M67" s="84" t="e">
        <v>#N/A</v>
      </c>
      <c r="N67" s="84" t="e">
        <v>#N/A</v>
      </c>
      <c r="O67" s="84" t="e">
        <v>#N/A</v>
      </c>
      <c r="P67" s="84" t="e">
        <v>#N/A</v>
      </c>
      <c r="Q67" s="84" t="e">
        <v>#N/A</v>
      </c>
      <c r="R67" s="162" t="str">
        <f>IF(IFERROR(INDEX('CFBG New Line Form'!$G$9:$EQ$105,MATCH(B67,'CFBG New Line Form'!$B$9:$B$105,0),MATCH(VLOOKUP($R$11,MAPPING!$H$3:$J$131,3,0),'CFBG New Line Form'!$G$7:$EQ$7,0)),"")=0,"",IFERROR(INDEX('CFBG New Line Form'!$G$9:$EQ$105,MATCH(B67,'CFBG New Line Form'!$B$9:$B$105,0),MATCH(VLOOKUP($R$11,MAPPING!$H$3:$J$131,3,0),'CFBG New Line Form'!$G$7:$EQ$7,0)),""))</f>
        <v/>
      </c>
      <c r="S67" s="84" t="str">
        <f>IF(IFERROR(INDEX('CFBG New Line Form'!$G$9:$EQ$105,MATCH(B67,'CFBG New Line Form'!$B$9:$B$105,0),MATCH(VLOOKUP($S$11,MAPPING!$H$3:$J$131,3,0),'CFBG New Line Form'!$G$7:$EQ$7,0)),"")=0,"",IFERROR(INDEX('CFBG New Line Form'!$G$9:$EQ$105,MATCH(B67,'CFBG New Line Form'!$B$9:$B$105,0),MATCH(VLOOKUP($S$11,MAPPING!$H$3:$J$131,3,0),'CFBG New Line Form'!$G$7:$EQ$7,0)),""))</f>
        <v/>
      </c>
      <c r="T67" s="84" t="e">
        <v>#N/A</v>
      </c>
      <c r="U67" s="84" t="e">
        <v>#N/A</v>
      </c>
      <c r="V67" s="84" t="e">
        <v>#N/A</v>
      </c>
      <c r="W67" s="84" t="e">
        <v>#N/A</v>
      </c>
      <c r="X67" s="84" t="e">
        <v>#N/A</v>
      </c>
      <c r="Y67" s="84" t="e">
        <v>#N/A</v>
      </c>
      <c r="Z67" s="84" t="e">
        <v>#N/A</v>
      </c>
      <c r="AA67" s="84" t="e">
        <v>#N/A</v>
      </c>
      <c r="AB67" s="84" t="e">
        <v>#N/A</v>
      </c>
      <c r="AC67" s="84" t="e">
        <v>#N/A</v>
      </c>
      <c r="AD67" s="84" t="e">
        <v>#N/A</v>
      </c>
      <c r="AE67" s="160" t="str">
        <f>IF(IFERROR(INDEX('CFBG New Line Form'!$G$9:$EQ$105,MATCH(B67,'CFBG New Line Form'!$B$9:$B$105,0),MATCH(VLOOKUP($AE$11,MAPPING!$H$3:$J$131,3,0),'CFBG New Line Form'!$G$7:$EQ$7,0)),"")=0,"",IFERROR(INDEX('CFBG New Line Form'!$G$9:$EQ$105,MATCH(B67,'CFBG New Line Form'!$B$9:$B$105,0),MATCH(VLOOKUP($AE$11,MAPPING!$H$3:$J$131,3,0),'CFBG New Line Form'!$G$7:$EQ$7,0)),""))</f>
        <v/>
      </c>
      <c r="AF67" s="84" t="e">
        <v>#N/A</v>
      </c>
      <c r="AG67" s="84" t="e">
        <v>#N/A</v>
      </c>
      <c r="AH67" s="84" t="str">
        <f>IF(IFERROR(INDEX('CFBG New Line Form'!$G$9:$EQ$105,MATCH(B67,'CFBG New Line Form'!$B$9:$B$105,0),MATCH(VLOOKUP($AH$11,MAPPING!$H$3:$J$131,3,0),'CFBG New Line Form'!$G$7:$EQ$7,0)),"")=0,"",IFERROR(INDEX('CFBG New Line Form'!$G$9:$EQ$105,MATCH(B67,'CFBG New Line Form'!$B$9:$B$105,0),MATCH(VLOOKUP($AH$11,MAPPING!$H$3:$J$131,3,0),'CFBG New Line Form'!$G$7:$EQ$7,0)),""))</f>
        <v/>
      </c>
      <c r="AI67" s="84" t="str">
        <f>IF(IFERROR(INDEX('CFBG New Line Form'!$G$9:$EQ$105,MATCH(B67,'CFBG New Line Form'!$B$9:$B$105,0),MATCH(VLOOKUP($AI$11,MAPPING!$H$3:$J$131,3,0),'CFBG New Line Form'!$G$7:$EQ$7,0)),"")=0,"",IFERROR(INDEX('CFBG New Line Form'!$G$9:$EQ$105,MATCH(B67,'CFBG New Line Form'!$B$9:$B$105,0),MATCH(VLOOKUP($AI$11,MAPPING!$H$3:$J$131,3,0),'CFBG New Line Form'!$G$7:$EQ$7,0)),""))</f>
        <v/>
      </c>
      <c r="AJ67" s="84" t="str">
        <f>IF(IFERROR(INDEX('CFBG New Line Form'!$G$9:$EQ$105,MATCH(B67,'CFBG New Line Form'!$B$9:$B$105,0),MATCH(VLOOKUP($AJ$11,MAPPING!$H$3:$J$131,3,0),'CFBG New Line Form'!$G$7:$EQ$7,0)),"")=0,"",IFERROR(INDEX('CFBG New Line Form'!$G$9:$EQ$105,MATCH(B67,'CFBG New Line Form'!$B$9:$B$105,0),MATCH(VLOOKUP($AJ$11,MAPPING!$H$3:$J$131,3,0),'CFBG New Line Form'!$G$7:$EQ$7,0)),""))</f>
        <v/>
      </c>
      <c r="AK67" s="84" t="str">
        <f>IF(IFERROR(INDEX('CFBG New Line Form'!$G$9:$EQ$105,MATCH(B67,'CFBG New Line Form'!$B$9:$B$105,0),MATCH(VLOOKUP($AK$11,MAPPING!$H$3:$J$131,3,0),'CFBG New Line Form'!$G$7:$EQ$7,0)),"")=0,"",IFERROR(INDEX('CFBG New Line Form'!$G$9:$EQ$105,MATCH(B67,'CFBG New Line Form'!$B$9:$B$105,0),MATCH(VLOOKUP($AK$11,MAPPING!$H$3:$J$131,3,0),'CFBG New Line Form'!$G$7:$EQ$7,0)),""))</f>
        <v/>
      </c>
      <c r="AL67" s="84" t="str">
        <f>IF(IFERROR(INDEX('CFBG New Line Form'!$G$9:$EQ$105,MATCH(B67,'CFBG New Line Form'!$B$9:$B$105,0),MATCH(VLOOKUP($AL$11,MAPPING!$H$3:$J$131,3,0),'CFBG New Line Form'!$G$7:$EQ$7,0)),"")=0,"",IFERROR(INDEX('CFBG New Line Form'!$G$9:$EQ$105,MATCH(B67,'CFBG New Line Form'!$B$9:$B$105,0),MATCH(VLOOKUP($AL$11,MAPPING!$H$3:$J$131,3,0),'CFBG New Line Form'!$G$7:$EQ$7,0)),""))</f>
        <v/>
      </c>
      <c r="AM67" s="84" t="str">
        <f>IF(IFERROR(INDEX('CFBG New Line Form'!$G$9:$EQ$105,MATCH(B67,'CFBG New Line Form'!$B$9:$B$105,0),MATCH(VLOOKUP($AM$11,MAPPING!$H$3:$J$131,3,0),'CFBG New Line Form'!$G$7:$EQ$7,0)),"")=0,"",IFERROR(INDEX('CFBG New Line Form'!$G$9:$EQ$105,MATCH(B67,'CFBG New Line Form'!$B$9:$B$105,0),MATCH(VLOOKUP($AM$11,MAPPING!$H$3:$J$131,3,0),'CFBG New Line Form'!$G$7:$EQ$7,0)),""))</f>
        <v/>
      </c>
      <c r="AN67" s="84" t="str">
        <f>IF(IFERROR(INDEX('CFBG New Line Form'!$G$9:$EQ$105,MATCH(B67,'CFBG New Line Form'!$B$9:$B$105,0),MATCH(VLOOKUP($AN$11,MAPPING!$H$3:$J$131,3,0),'CFBG New Line Form'!$G$7:$EQ$7,0)),"")=0,"",IFERROR(INDEX('CFBG New Line Form'!$G$9:$EQ$105,MATCH(B67,'CFBG New Line Form'!$B$9:$B$105,0),MATCH(VLOOKUP($AN$11,MAPPING!$H$3:$J$131,3,0),'CFBG New Line Form'!$G$7:$EQ$7,0)),""))</f>
        <v/>
      </c>
      <c r="AO67" s="84" t="str">
        <f>IF(IFERROR(INDEX('CFBG New Line Form'!$G$9:$EQ$105,MATCH(B67,'CFBG New Line Form'!$B$9:$B$105,0),MATCH(VLOOKUP($AO$11,MAPPING!$H$3:$J$131,3,0),'CFBG New Line Form'!$G$7:$EQ$7,0)),"")=0,"",IFERROR(INDEX('CFBG New Line Form'!$G$9:$EQ$105,MATCH(B67,'CFBG New Line Form'!$B$9:$B$105,0),MATCH(VLOOKUP($AO$11,MAPPING!$H$3:$J$131,3,0),'CFBG New Line Form'!$G$7:$EQ$7,0)),""))</f>
        <v/>
      </c>
      <c r="AP67" s="84" t="str">
        <f>IF(IFERROR(INDEX('CFBG New Line Form'!$G$9:$EQ$105,MATCH(B67,'CFBG New Line Form'!$B$9:$B$105,0),MATCH(VLOOKUP($AP$11,MAPPING!$H$3:$J$131,3,0),'CFBG New Line Form'!$G$7:$EQ$7,0)),"")=0,"",IFERROR(INDEX('CFBG New Line Form'!$G$9:$EQ$105,MATCH(B67,'CFBG New Line Form'!$B$9:$B$105,0),MATCH(VLOOKUP($AP$11,MAPPING!$H$3:$J$131,3,0),'CFBG New Line Form'!$G$7:$EQ$7,0)),""))</f>
        <v/>
      </c>
      <c r="AQ67" s="84" t="str">
        <f>IF(IFERROR(INDEX('CFBG New Line Form'!$G$9:$EQ$105,MATCH(B67,'CFBG New Line Form'!$B$9:$B$105,0),MATCH(VLOOKUP($AQ$11,MAPPING!$H$3:$J$131,3,0),'CFBG New Line Form'!$G$7:$EQ$7,0)),"")=0,"",IFERROR(INDEX('CFBG New Line Form'!$G$9:$EQ$105,MATCH(B67,'CFBG New Line Form'!$B$9:$B$105,0),MATCH(VLOOKUP($AQ$11,MAPPING!$H$3:$J$131,3,0),'CFBG New Line Form'!$G$7:$EQ$7,0)),""))</f>
        <v/>
      </c>
      <c r="AR67" s="84" t="str">
        <f>IF(IFERROR(INDEX('CFBG New Line Form'!$G$9:$EQ$105,MATCH(B67,'CFBG New Line Form'!$B$9:$B$105,0),MATCH(VLOOKUP($AR$11,MAPPING!$H$3:$J$131,3,0),'CFBG New Line Form'!$G$7:$EQ$7,0)),"")=0,"",IFERROR(INDEX('CFBG New Line Form'!$G$9:$EQ$105,MATCH(B67,'CFBG New Line Form'!$B$9:$B$105,0),MATCH(VLOOKUP($AR$11,MAPPING!$H$3:$J$131,3,0),'CFBG New Line Form'!$G$7:$EQ$7,0)),""))</f>
        <v/>
      </c>
      <c r="AS67" s="84" t="str">
        <f>IF(IFERROR(INDEX('CFBG New Line Form'!$G$9:$EQ$105,MATCH(B67,'CFBG New Line Form'!$B$9:$B$105,0),MATCH(VLOOKUP($AS$11,MAPPING!$H$3:$J$131,3,0),'CFBG New Line Form'!$G$7:$EQ$7,0)),"")=0,"",IFERROR(INDEX('CFBG New Line Form'!$G$9:$EQ$105,MATCH(B67,'CFBG New Line Form'!$B$9:$B$105,0),MATCH(VLOOKUP($AS$11,MAPPING!$H$3:$J$131,3,0),'CFBG New Line Form'!$G$7:$EQ$7,0)),""))</f>
        <v/>
      </c>
      <c r="AT67" s="84" t="str">
        <f>IF(IFERROR(INDEX('CFBG New Line Form'!$G$9:$EQ$105,MATCH(B67,'CFBG New Line Form'!$B$9:$B$105,0),MATCH(VLOOKUP($AT$11,MAPPING!$H$3:$J$131,3,0),'CFBG New Line Form'!$G$7:$EQ$7,0)),"")=0,"",IFERROR(INDEX('CFBG New Line Form'!$G$9:$EQ$105,MATCH(B67,'CFBG New Line Form'!$B$9:$B$105,0),MATCH(VLOOKUP($AT$11,MAPPING!$H$3:$J$131,3,0),'CFBG New Line Form'!$G$7:$EQ$7,0)),""))</f>
        <v/>
      </c>
      <c r="AU67" s="84" t="str">
        <f>IF(IFERROR(INDEX('CFBG New Line Form'!$G$9:$EQ$105,MATCH(B67,'CFBG New Line Form'!$B$9:$B$105,0),MATCH(VLOOKUP($AU$11,MAPPING!$H$3:$J$131,3,0),'CFBG New Line Form'!$G$7:$EQ$7,0)),"")=0,"",IFERROR(INDEX('CFBG New Line Form'!$G$9:$EQ$105,MATCH(B67,'CFBG New Line Form'!$B$9:$B$105,0),MATCH(VLOOKUP($AU$11,MAPPING!$H$3:$J$131,3,0),'CFBG New Line Form'!$G$7:$EQ$7,0)),""))</f>
        <v/>
      </c>
      <c r="AV67" s="84" t="str">
        <f>IF(IFERROR(INDEX('CFBG New Line Form'!$G$9:$EQ$105,MATCH(B67,'CFBG New Line Form'!$B$9:$B$105,0),MATCH(VLOOKUP($AV$11,MAPPING!$H$3:$J$131,3,0),'CFBG New Line Form'!$G$7:$EQ$7,0)),"")=0,"",IFERROR(INDEX('CFBG New Line Form'!$G$9:$EQ$105,MATCH(B67,'CFBG New Line Form'!$B$9:$B$105,0),MATCH(VLOOKUP($AV$11,MAPPING!$H$3:$J$131,3,0),'CFBG New Line Form'!$G$7:$EQ$7,0)),""))</f>
        <v/>
      </c>
      <c r="AW67" s="84" t="str">
        <f>IF(IFERROR(INDEX('CFBG New Line Form'!$G$9:$EQ$105,MATCH(B67,'CFBG New Line Form'!$B$9:$B$105,0),MATCH(VLOOKUP($AW$11,MAPPING!$H$3:$J$131,3,0),'CFBG New Line Form'!$G$7:$EQ$7,0)),"")=0,"",IFERROR(INDEX('CFBG New Line Form'!$G$9:$EQ$105,MATCH(B67,'CFBG New Line Form'!$B$9:$B$105,0),MATCH(VLOOKUP($AW$11,MAPPING!$H$3:$J$131,3,0),'CFBG New Line Form'!$G$7:$EQ$7,0)),""))</f>
        <v/>
      </c>
      <c r="AX67" s="84" t="str">
        <f>IF(IFERROR(INDEX('CFBG New Line Form'!$G$9:$EQ$105,MATCH(B67,'CFBG New Line Form'!$B$9:$B$105,0),MATCH(VLOOKUP($AX$11,MAPPING!$H$3:$J$131,3,0),'CFBG New Line Form'!$G$7:$EQ$7,0)),"")=0,"",IFERROR(INDEX('CFBG New Line Form'!$G$9:$EQ$105,MATCH(B67,'CFBG New Line Form'!$B$9:$B$105,0),MATCH(VLOOKUP($AX$11,MAPPING!$H$3:$J$131,3,0),'CFBG New Line Form'!$G$7:$EQ$7,0)),""))</f>
        <v/>
      </c>
      <c r="AY67" s="84" t="str">
        <f>IF(IFERROR(INDEX('CFBG New Line Form'!$G$9:$EQ$105,MATCH(B67,'CFBG New Line Form'!$B$9:$B$105,0),MATCH(VLOOKUP($AY$11,MAPPING!$H$3:$J$131,3,0),'CFBG New Line Form'!$G$7:$EQ$7,0)),"")=0,"",IFERROR(INDEX('CFBG New Line Form'!$G$9:$EQ$105,MATCH(B67,'CFBG New Line Form'!$B$9:$B$105,0),MATCH(VLOOKUP($AY$11,MAPPING!$H$3:$J$131,3,0),'CFBG New Line Form'!$G$7:$EQ$7,0)),""))</f>
        <v/>
      </c>
      <c r="AZ67" s="84" t="str">
        <f>IF(IFERROR(INDEX('CFBG New Line Form'!$G$9:$EQ$105,MATCH(B67,'CFBG New Line Form'!$B$9:$B$105,0),MATCH(VLOOKUP($AZ$11,MAPPING!$H$3:$J$131,3,0),'CFBG New Line Form'!$G$7:$EQ$7,0)),"")=0,"",IFERROR(INDEX('CFBG New Line Form'!$G$9:$EQ$105,MATCH(B67,'CFBG New Line Form'!$B$9:$B$105,0),MATCH(VLOOKUP($AZ$11,MAPPING!$H$3:$J$131,3,0),'CFBG New Line Form'!$G$7:$EQ$7,0)),""))</f>
        <v/>
      </c>
      <c r="BA67" s="84" t="str">
        <f>IF(IFERROR(INDEX('CFBG New Line Form'!$G$9:$EQ$105,MATCH(B67,'CFBG New Line Form'!$B$9:$B$105,0),MATCH(VLOOKUP($BA$11,MAPPING!$H$3:$J$131,3,0),'CFBG New Line Form'!$G$7:$EQ$7,0)),"")=0,"",IFERROR(INDEX('CFBG New Line Form'!$G$9:$EQ$105,MATCH(B67,'CFBG New Line Form'!$B$9:$B$105,0),MATCH(VLOOKUP($BA$11,MAPPING!$H$3:$J$131,3,0),'CFBG New Line Form'!$G$7:$EQ$7,0)),""))</f>
        <v/>
      </c>
      <c r="BB67" s="84" t="str">
        <f>IF(IFERROR(INDEX('CFBG New Line Form'!$G$9:$EQ$105,MATCH(B67,'CFBG New Line Form'!$B$9:$B$105,0),MATCH(VLOOKUP($BB$11,MAPPING!$H$3:$J$131,3,0),'CFBG New Line Form'!$G$7:$EQ$7,0)),"")=0,"",IFERROR(INDEX('CFBG New Line Form'!$G$9:$EQ$105,MATCH(B67,'CFBG New Line Form'!$B$9:$B$105,0),MATCH(VLOOKUP($BB$11,MAPPING!$H$3:$J$131,3,0),'CFBG New Line Form'!$G$7:$EQ$7,0)),""))</f>
        <v/>
      </c>
      <c r="BC67" s="84" t="str">
        <f>IF(IFERROR(INDEX('CFBG New Line Form'!$G$9:$EQ$105,MATCH(B67,'CFBG New Line Form'!$B$9:$B$105,0),MATCH(VLOOKUP($BC$11,MAPPING!$H$3:$J$131,3,0),'CFBG New Line Form'!$G$7:$EQ$7,0)),"")=0,"",IFERROR(INDEX('CFBG New Line Form'!$G$9:$EQ$105,MATCH(B67,'CFBG New Line Form'!$B$9:$B$105,0),MATCH(VLOOKUP($BC$11,MAPPING!$H$3:$J$131,3,0),'CFBG New Line Form'!$G$7:$EQ$7,0)),""))</f>
        <v/>
      </c>
      <c r="BD67" s="84" t="str">
        <f>IF(IFERROR(INDEX('CFBG New Line Form'!$G$9:$EQ$105,MATCH(B67,'CFBG New Line Form'!$B$9:$B$105,0),MATCH(VLOOKUP($BD$11,MAPPING!$H$3:$J$131,3,0),'CFBG New Line Form'!$G$7:$EQ$7,0)),"")=0,"",IFERROR(INDEX('CFBG New Line Form'!$G$9:$EQ$105,MATCH(B67,'CFBG New Line Form'!$B$9:$B$105,0),MATCH(VLOOKUP($BD$11,MAPPING!$H$3:$J$131,3,0),'CFBG New Line Form'!$G$7:$EQ$7,0)),""))</f>
        <v/>
      </c>
      <c r="BE67" s="84" t="str">
        <f>IF(IFERROR(INDEX('CFBG New Line Form'!$G$9:$EQ$105,MATCH(B67,'CFBG New Line Form'!$B$9:$B$105,0),MATCH(VLOOKUP($BE$11,MAPPING!$H$3:$J$131,3,0),'CFBG New Line Form'!$G$7:$EQ$7,0)),"")=0,"",IFERROR(INDEX('CFBG New Line Form'!$G$9:$EQ$105,MATCH(B67,'CFBG New Line Form'!$B$9:$B$105,0),MATCH(VLOOKUP($BE$11,MAPPING!$H$3:$J$131,3,0),'CFBG New Line Form'!$G$7:$EQ$7,0)),""))</f>
        <v/>
      </c>
      <c r="BF67" s="84" t="str">
        <f>IF(IFERROR(INDEX('CFBG New Line Form'!$G$9:$EQ$105,MATCH(B67,'CFBG New Line Form'!$B$9:$B$105,0),MATCH(VLOOKUP($BE$11,MAPPING!$H$3:$J$131,3,0),'CFBG New Line Form'!$G$7:$EQ$7,0)),"")=0,"",IFERROR(INDEX('CFBG New Line Form'!$G$9:$EQ$105,MATCH(B67,'CFBG New Line Form'!$B$9:$B$105,0),MATCH(VLOOKUP($BE$11,MAPPING!$H$3:$J$131,3,0),'CFBG New Line Form'!$G$7:$EQ$7,0)),""))</f>
        <v/>
      </c>
      <c r="BG67" s="84" t="str">
        <f>IF(IFERROR(INDEX('CFBG New Line Form'!$G$9:$EQ$105,MATCH(B67,'CFBG New Line Form'!$B$9:$B$105,0),MATCH(VLOOKUP($BG$11,MAPPING!$H$3:$J$131,3,0),'CFBG New Line Form'!$G$7:$EQ$7,0)),"")=0,"",IFERROR(INDEX('CFBG New Line Form'!$G$9:$EQ$105,MATCH(B67,'CFBG New Line Form'!$B$9:$B$105,0),MATCH(VLOOKUP($BG$11,MAPPING!$H$3:$J$131,3,0),'CFBG New Line Form'!$G$7:$EQ$7,0)),""))</f>
        <v/>
      </c>
      <c r="BH67" s="84" t="str">
        <f>IF(IFERROR(INDEX('CFBG New Line Form'!$G$9:$EQ$105,MATCH(B67,'CFBG New Line Form'!$B$9:$B$105,0),MATCH(VLOOKUP($BH$11,MAPPING!$H$3:$J$131,3,0),'CFBG New Line Form'!$G$7:$EQ$7,0)),"")=0,"",IFERROR(INDEX('CFBG New Line Form'!$G$9:$EQ$105,MATCH(B67,'CFBG New Line Form'!$B$9:$B$105,0),MATCH(VLOOKUP($BH$11,MAPPING!$H$3:$J$131,3,0),'CFBG New Line Form'!$G$7:$EQ$7,0)),""))</f>
        <v/>
      </c>
      <c r="BI67" s="84" t="str">
        <f>IF(IFERROR(INDEX('CFBG New Line Form'!$G$9:$EQ$105,MATCH(B67,'CFBG New Line Form'!$B$9:$B$105,0),MATCH(VLOOKUP($BI$11,MAPPING!$H$3:$J$131,3,0),'CFBG New Line Form'!$G$7:$EQ$7,0)),"")=0,"",IFERROR(INDEX('CFBG New Line Form'!$G$9:$EQ$105,MATCH(B67,'CFBG New Line Form'!$B$9:$B$105,0),MATCH(VLOOKUP($BI$11,MAPPING!$H$3:$J$131,3,0),'CFBG New Line Form'!$G$7:$EQ$7,0)),""))</f>
        <v/>
      </c>
      <c r="BJ67" s="84" t="str">
        <f>IF(IFERROR(INDEX('CFBG New Line Form'!$G$9:$EQ$105,MATCH(B67,'CFBG New Line Form'!$B$9:$B$105,0),MATCH(VLOOKUP($BJ$11,MAPPING!$H$3:$J$131,3,0),'CFBG New Line Form'!$G$7:$EQ$7,0)),"")=0,"",IFERROR(INDEX('CFBG New Line Form'!$G$9:$EQ$105,MATCH(B67,'CFBG New Line Form'!$B$9:$B$105,0),MATCH(VLOOKUP($BJ$11,MAPPING!$H$3:$J$131,3,0),'CFBG New Line Form'!$G$7:$EQ$7,0)),""))</f>
        <v/>
      </c>
      <c r="BK67" s="84" t="str">
        <f>IF(IFERROR(INDEX('CFBG New Line Form'!$G$9:$EQ$105,MATCH(B67,'CFBG New Line Form'!$B$9:$B$105,0),MATCH(VLOOKUP($BK$11,MAPPING!$H$3:$J$131,3,0),'CFBG New Line Form'!$G$7:$EQ$7,0)),"")=0,"",IFERROR(INDEX('CFBG New Line Form'!$G$9:$EQ$105,MATCH(B67,'CFBG New Line Form'!$B$9:$B$105,0),MATCH(VLOOKUP($BK$11,MAPPING!$H$3:$J$131,3,0),'CFBG New Line Form'!$G$7:$EQ$7,0)),""))</f>
        <v/>
      </c>
      <c r="BL67" s="84" t="str">
        <f>IF(IFERROR(INDEX('CFBG New Line Form'!$G$9:$EQ$105,MATCH(B67,'CFBG New Line Form'!$B$9:$B$105,0),MATCH(VLOOKUP($BL$11,MAPPING!$H$3:$J$131,3,0),'CFBG New Line Form'!$G$7:$EQ$7,0)),"")=0,"",IFERROR(INDEX('CFBG New Line Form'!$G$9:$EQ$105,MATCH(B67,'CFBG New Line Form'!$B$9:$B$105,0),MATCH(VLOOKUP($BL$11,MAPPING!$H$3:$J$131,3,0),'CFBG New Line Form'!$G$7:$EQ$7,0)),""))</f>
        <v/>
      </c>
      <c r="BM67" s="84" t="str">
        <f>IF(IFERROR(INDEX('CFBG New Line Form'!$G$9:$EQ$105,MATCH(B67,'CFBG New Line Form'!$B$9:$B$105,0),MATCH(VLOOKUP($BM$11,MAPPING!$H$3:$J$131,3,0),'CFBG New Line Form'!$G$7:$EQ$7,0)),"")=0,"",IFERROR(INDEX('CFBG New Line Form'!$G$9:$EQ$105,MATCH(B67,'CFBG New Line Form'!$B$9:$B$105,0),MATCH(VLOOKUP($BM$11,MAPPING!$H$3:$J$131,3,0),'CFBG New Line Form'!$G$7:$EQ$7,0)),""))</f>
        <v/>
      </c>
      <c r="BN67" s="84" t="str">
        <f>IF(IFERROR(INDEX('CFBG New Line Form'!$G$9:$EQ$105,MATCH(B67,'CFBG New Line Form'!$B$9:$B$105,0),MATCH(VLOOKUP($BN$11,MAPPING!$H$3:$J$131,3,0),'CFBG New Line Form'!$G$7:$EQ$7,0)),"")=0,"",IFERROR(INDEX('CFBG New Line Form'!$G$9:$EQ$105,MATCH(B67,'CFBG New Line Form'!$B$9:$B$105,0),MATCH(VLOOKUP($BN$11,MAPPING!$H$3:$J$131,3,0),'CFBG New Line Form'!$G$7:$EQ$7,0)),""))</f>
        <v/>
      </c>
      <c r="BO67" s="84" t="str">
        <f>IF(IFERROR(INDEX('CFBG New Line Form'!$G$9:$EQ$105,MATCH(B67,'CFBG New Line Form'!$B$9:$B$105,0),MATCH(VLOOKUP($BO$11,MAPPING!$H$3:$J$131,3,0),'CFBG New Line Form'!$G$7:$EQ$7,0)),"")=0,"",IFERROR(INDEX('CFBG New Line Form'!$G$9:$EQ$105,MATCH(B67,'CFBG New Line Form'!$B$9:$B$105,0),MATCH(VLOOKUP($BO$11,MAPPING!$H$3:$J$131,3,0),'CFBG New Line Form'!$G$7:$EQ$7,0)),""))</f>
        <v/>
      </c>
      <c r="BP67" s="84" t="str">
        <f>IF(IFERROR(INDEX('CFBG New Line Form'!$G$9:$EQ$105,MATCH(B67,'CFBG New Line Form'!$B$9:$B$105,0),MATCH(VLOOKUP($BP$11,MAPPING!$H$3:$J$131,3,0),'CFBG New Line Form'!$G$7:$EQ$7,0)),"")=0,"",IFERROR(INDEX('CFBG New Line Form'!$G$9:$EQ$105,MATCH(B67,'CFBG New Line Form'!$B$9:$B$105,0),MATCH(VLOOKUP($BP$11,MAPPING!$H$3:$J$131,3,0),'CFBG New Line Form'!$G$7:$EQ$7,0)),""))</f>
        <v/>
      </c>
      <c r="BQ67" s="84" t="str">
        <f>IF(IFERROR(INDEX('CFBG New Line Form'!$G$9:$EQ$105,MATCH(B67,'CFBG New Line Form'!$B$9:$B$105,0),MATCH(VLOOKUP($BQ$11,MAPPING!$H$3:$J$131,3,0),'CFBG New Line Form'!$G$7:$EQ$7,0)),"")=0,"",IFERROR(INDEX('CFBG New Line Form'!$G$9:$EQ$105,MATCH(B67,'CFBG New Line Form'!$B$9:$B$105,0),MATCH(VLOOKUP($BQ$11,MAPPING!$H$3:$J$131,3,0),'CFBG New Line Form'!$G$7:$EQ$7,0)),""))</f>
        <v/>
      </c>
      <c r="BR67" s="84" t="str">
        <f>IF(IFERROR(INDEX('CFBG New Line Form'!$G$9:$EQ$105,MATCH(B67,'CFBG New Line Form'!$B$9:$B$105,0),MATCH(VLOOKUP($BR$11,MAPPING!$H$3:$J$131,3,0),'CFBG New Line Form'!$G$7:$EQ$7,0)),"")=0,"",IFERROR(INDEX('CFBG New Line Form'!$G$9:$EQ$105,MATCH(B67,'CFBG New Line Form'!$B$9:$B$105,0),MATCH(VLOOKUP($BR$11,MAPPING!$H$3:$J$131,3,0),'CFBG New Line Form'!$G$7:$EQ$7,0)),""))</f>
        <v/>
      </c>
      <c r="BS67" s="84" t="str">
        <f>IF(IFERROR(INDEX('CFBG New Line Form'!$G$9:$EQ$105,MATCH(B67,'CFBG New Line Form'!$B$9:$B$105,0),MATCH(VLOOKUP($BS$11,MAPPING!$H$3:$J$131,3,0),'CFBG New Line Form'!$G$7:$EQ$7,0)),"")=0,"",IFERROR(INDEX('CFBG New Line Form'!$G$9:$EQ$105,MATCH(B67,'CFBG New Line Form'!$B$9:$B$105,0),MATCH(VLOOKUP($BS$11,MAPPING!$H$3:$J$131,3,0),'CFBG New Line Form'!$G$7:$EQ$7,0)),""))</f>
        <v/>
      </c>
      <c r="BT67" s="84" t="str">
        <f>IF(IFERROR(INDEX('CFBG New Line Form'!$G$9:$EQ$105,MATCH(B67,'CFBG New Line Form'!$B$9:$B$105,0),MATCH(VLOOKUP($BT$11,MAPPING!$H$3:$J$131,3,0),'CFBG New Line Form'!$G$7:$EQ$7,0)),"")=0,"",IFERROR(INDEX('CFBG New Line Form'!$G$9:$EQ$105,MATCH(B67,'CFBG New Line Form'!$B$9:$B$105,0),MATCH(VLOOKUP($BT$11,MAPPING!$H$3:$J$131,3,0),'CFBG New Line Form'!$G$7:$EQ$7,0)),""))</f>
        <v/>
      </c>
      <c r="BU67" s="84" t="str">
        <f>IF(IFERROR(INDEX('CFBG New Line Form'!$G$9:$EQ$105,MATCH(B67,'CFBG New Line Form'!$B$9:$B$105,0),MATCH(VLOOKUP($BU$11,MAPPING!$H$3:$J$131,3,0),'CFBG New Line Form'!$G$7:$EQ$7,0)),"")=0,"",IFERROR(INDEX('CFBG New Line Form'!$G$9:$EQ$105,MATCH(B67,'CFBG New Line Form'!$B$9:$B$105,0),MATCH(VLOOKUP($BU$11,MAPPING!$H$3:$J$131,3,0),'CFBG New Line Form'!$G$7:$EQ$7,0)),""))</f>
        <v/>
      </c>
      <c r="BV67" s="84" t="str">
        <f>IF(IFERROR(INDEX('CFBG New Line Form'!$G$9:$EQ$105,MATCH(B67,'CFBG New Line Form'!$B$9:$B$105,0),MATCH(VLOOKUP($BV$11,MAPPING!$H$3:$J$131,3,0),'CFBG New Line Form'!$G$7:$EQ$7,0)),"")=0,"",IFERROR(INDEX('CFBG New Line Form'!$G$9:$EQ$105,MATCH(B67,'CFBG New Line Form'!$B$9:$B$105,0),MATCH(VLOOKUP($BV$11,MAPPING!$H$3:$J$131,3,0),'CFBG New Line Form'!$G$7:$EQ$7,0)),""))</f>
        <v/>
      </c>
      <c r="BW67" s="84" t="str">
        <f>IF(IFERROR(INDEX('CFBG New Line Form'!$G$9:$EQ$105,MATCH(B67,'CFBG New Line Form'!$B$9:$B$105,0),MATCH(VLOOKUP($BW$11,MAPPING!$H$3:$J$131,3,0),'CFBG New Line Form'!$G$7:$EQ$7,0)),"")=0,"",IFERROR(INDEX('CFBG New Line Form'!$G$9:$EQ$105,MATCH(B67,'CFBG New Line Form'!$B$9:$B$105,0),MATCH(VLOOKUP($BW$11,MAPPING!$H$3:$J$131,3,0),'CFBG New Line Form'!$G$7:$EQ$7,0)),""))</f>
        <v/>
      </c>
      <c r="BX67" s="84" t="str">
        <f>IF(IFERROR(INDEX('CFBG New Line Form'!$G$9:$EQ$105,MATCH(B67,'CFBG New Line Form'!$B$9:$B$105,0),MATCH(VLOOKUP($BX$11,MAPPING!$H$3:$J$131,3,0),'CFBG New Line Form'!$G$7:$EQ$7,0)),"")=0,"",IFERROR(INDEX('CFBG New Line Form'!$G$9:$EQ$105,MATCH(B67,'CFBG New Line Form'!$B$9:$B$105,0),MATCH(VLOOKUP($BX$11,MAPPING!$H$3:$J$131,3,0),'CFBG New Line Form'!$G$7:$EQ$7,0)),""))</f>
        <v/>
      </c>
      <c r="BY67" s="84" t="str">
        <f>IF(IFERROR(INDEX('CFBG New Line Form'!$G$9:$EQ$105,MATCH(B67,'CFBG New Line Form'!$B$9:$B$105,0),MATCH(VLOOKUP($BY$11,MAPPING!$H$3:$J$131,3,0),'CFBG New Line Form'!$G$7:$EQ$7,0)),"")=0,"",IFERROR(INDEX('CFBG New Line Form'!$G$9:$EQ$105,MATCH(B67,'CFBG New Line Form'!$B$9:$B$105,0),MATCH(VLOOKUP($BY$11,MAPPING!$H$3:$J$131,3,0),'CFBG New Line Form'!$G$7:$EQ$7,0)),""))</f>
        <v/>
      </c>
      <c r="BZ67" s="84" t="str">
        <f>IF(IFERROR(INDEX('CFBG New Line Form'!$G$9:$EQ$105,MATCH(B67,'CFBG New Line Form'!$B$9:$B$105,0),MATCH(VLOOKUP($BZ$11,MAPPING!$H$3:$J$131,3,0),'CFBG New Line Form'!$G$7:$EQ$7,0)),"")=0,"",IFERROR(INDEX('CFBG New Line Form'!$G$9:$EQ$105,MATCH(B67,'CFBG New Line Form'!$B$9:$B$105,0),MATCH(VLOOKUP($BZ$11,MAPPING!$H$3:$J$131,3,0),'CFBG New Line Form'!$G$7:$EQ$7,0)),""))</f>
        <v/>
      </c>
      <c r="CA67" s="84" t="str">
        <f>IF(IFERROR(INDEX('CFBG New Line Form'!$G$9:$EQ$105,MATCH(B67,'CFBG New Line Form'!$B$9:$B$105,0),MATCH(VLOOKUP($CA$11,MAPPING!$H$3:$J$131,3,0),'CFBG New Line Form'!$G$7:$EQ$7,0)),"")=0,"",IFERROR(INDEX('CFBG New Line Form'!$G$9:$EQ$105,MATCH(B67,'CFBG New Line Form'!$B$9:$B$105,0),MATCH(VLOOKUP($CA$11,MAPPING!$H$3:$J$131,3,0),'CFBG New Line Form'!$G$7:$EQ$7,0)),""))</f>
        <v/>
      </c>
      <c r="CB67" s="84" t="str">
        <f>IF(IFERROR(INDEX('CFBG New Line Form'!$G$9:$EQ$105,MATCH(B67,'CFBG New Line Form'!$B$9:$B$105,0),MATCH(VLOOKUP($CB$11,MAPPING!$H$3:$J$131,3,0),'CFBG New Line Form'!$G$7:$EQ$7,0)),"")=0,"",IFERROR(INDEX('CFBG New Line Form'!$G$9:$EQ$105,MATCH(B67,'CFBG New Line Form'!$B$9:$B$105,0),MATCH(VLOOKUP($CB$11,MAPPING!$H$3:$J$131,3,0),'CFBG New Line Form'!$G$7:$EQ$7,0)),""))</f>
        <v/>
      </c>
      <c r="CC67" s="84" t="str">
        <f>IF(IFERROR(INDEX('CFBG New Line Form'!$G$9:$EQ$105,MATCH(B67,'CFBG New Line Form'!$B$9:$B$105,0),MATCH(VLOOKUP($CC$11,MAPPING!$H$3:$J$131,3,0),'CFBG New Line Form'!$G$7:$EQ$7,0)),"")=0,"",IFERROR(INDEX('CFBG New Line Form'!$G$9:$EQ$105,MATCH(B67,'CFBG New Line Form'!$B$9:$B$105,0),MATCH(VLOOKUP($CC$11,MAPPING!$H$3:$J$131,3,0),'CFBG New Line Form'!$G$7:$EQ$7,0)),""))</f>
        <v/>
      </c>
      <c r="CD67" s="84" t="str">
        <f>IF(IFERROR(INDEX('CFBG New Line Form'!$G$9:$EQ$105,MATCH(B67,'CFBG New Line Form'!$B$9:$B$105,0),MATCH(VLOOKUP($CD$11,MAPPING!$H$3:$J$131,3,0),'CFBG New Line Form'!$G$7:$EQ$7,0)),"")=0,"",IFERROR(INDEX('CFBG New Line Form'!$G$9:$EQ$105,MATCH(B67,'CFBG New Line Form'!$B$9:$B$105,0),MATCH(VLOOKUP($CD$11,MAPPING!$H$3:$J$131,3,0),'CFBG New Line Form'!$G$7:$EQ$7,0)),""))</f>
        <v/>
      </c>
      <c r="CE67" s="84" t="str">
        <f>IF(IFERROR(INDEX('CFBG New Line Form'!$G$9:$EQ$105,MATCH(B67,'CFBG New Line Form'!$B$9:$B$105,0),MATCH(VLOOKUP($CE$11,MAPPING!$H$3:$J$131,3,0),'CFBG New Line Form'!$G$7:$EQ$7,0)),"")=0,"",IFERROR(INDEX('CFBG New Line Form'!$G$9:$EQ$105,MATCH(B67,'CFBG New Line Form'!$B$9:$B$105,0),MATCH(VLOOKUP($CE$11,MAPPING!$H$3:$J$131,3,0),'CFBG New Line Form'!$G$7:$EQ$7,0)),""))</f>
        <v/>
      </c>
      <c r="CF67" s="84" t="str">
        <f>IF(IFERROR(INDEX('CFBG New Line Form'!$G$9:$EQ$105,MATCH(B67,'CFBG New Line Form'!$B$9:$B$105,0),MATCH(VLOOKUP($CF$11,MAPPING!$H$3:$J$131,3,0),'CFBG New Line Form'!$G$7:$EQ$7,0)),"")=0,"",IFERROR(INDEX('CFBG New Line Form'!$G$9:$EQ$105,MATCH(B67,'CFBG New Line Form'!$B$9:$B$105,0),MATCH(VLOOKUP($CF$11,MAPPING!$H$3:$J$131,3,0),'CFBG New Line Form'!$G$7:$EQ$7,0)),""))</f>
        <v/>
      </c>
      <c r="CG67" s="84" t="str">
        <f>IF(IFERROR(INDEX('CFBG New Line Form'!$G$9:$EQ$105,MATCH(B67,'CFBG New Line Form'!$B$9:$B$105,0),MATCH(VLOOKUP($CG$11,MAPPING!$H$3:$J$131,3,0),'CFBG New Line Form'!$G$7:$EQ$7,0)),"")=0,"",IFERROR(INDEX('CFBG New Line Form'!$G$9:$EQ$105,MATCH(B67,'CFBG New Line Form'!$B$9:$B$105,0),MATCH(VLOOKUP($CG$11,MAPPING!$H$3:$J$131,3,0),'CFBG New Line Form'!$G$7:$EQ$7,0)),""))</f>
        <v/>
      </c>
      <c r="CH67" s="84" t="str">
        <f>IF(IFERROR(INDEX('CFBG New Line Form'!$G$9:$EQ$105,MATCH(B67,'CFBG New Line Form'!$B$9:$B$105,0),MATCH(VLOOKUP($CH$11,MAPPING!$H$3:$J$131,3,0),'CFBG New Line Form'!$G$7:$EQ$7,0)),"")=0,"",IFERROR(INDEX('CFBG New Line Form'!$G$9:$EQ$105,MATCH(B67,'CFBG New Line Form'!$B$9:$B$105,0),MATCH(VLOOKUP($CH$11,MAPPING!$H$3:$J$131,3,0),'CFBG New Line Form'!$G$7:$EQ$7,0)),""))</f>
        <v/>
      </c>
      <c r="CI67" s="84" t="str">
        <f>IF(IFERROR(INDEX('CFBG New Line Form'!$G$9:$EQ$105,MATCH(B67,'CFBG New Line Form'!$B$9:$B$105,0),MATCH(VLOOKUP($CI$11,MAPPING!$H$3:$J$131,3,0),'CFBG New Line Form'!$G$7:$EQ$7,0)),"")=0,"",IFERROR(INDEX('CFBG New Line Form'!$G$9:$EQ$105,MATCH(B67,'CFBG New Line Form'!$B$9:$B$105,0),MATCH(VLOOKUP($CI$11,MAPPING!$H$3:$J$131,3,0),'CFBG New Line Form'!$G$7:$EQ$7,0)),""))</f>
        <v/>
      </c>
      <c r="CJ67" s="84" t="str">
        <f>IF(IFERROR(INDEX('CFBG New Line Form'!$G$9:$EQ$105,MATCH(B67,'CFBG New Line Form'!$B$9:$B$105,0),MATCH(VLOOKUP($CJ$11,MAPPING!$H$3:$J$131,3,0),'CFBG New Line Form'!$G$7:$EQ$7,0)),"")=0,"",IFERROR(INDEX('CFBG New Line Form'!$G$9:$EQ$105,MATCH(B67,'CFBG New Line Form'!$B$9:$B$105,0),MATCH(VLOOKUP($CJ$11,MAPPING!$H$3:$J$131,3,0),'CFBG New Line Form'!$G$7:$EQ$7,0)),""))</f>
        <v/>
      </c>
      <c r="CK67" s="84" t="str">
        <f>IF(IFERROR(INDEX('CFBG New Line Form'!$G$9:$EQ$105,MATCH(B67,'CFBG New Line Form'!$B$9:$B$105,0),MATCH(VLOOKUP($CK$11,MAPPING!$H$3:$J$131,3,0),'CFBG New Line Form'!$G$7:$EQ$7,0)),"")=0,"",IFERROR(INDEX('CFBG New Line Form'!$G$9:$EQ$105,MATCH(B67,'CFBG New Line Form'!$B$9:$B$105,0),MATCH(VLOOKUP($CK$11,MAPPING!$H$3:$J$131,3,0),'CFBG New Line Form'!$G$7:$EQ$7,0)),""))</f>
        <v/>
      </c>
      <c r="CL67" s="84" t="str">
        <f>IF(IFERROR(INDEX('CFBG New Line Form'!$G$9:$EQ$105,MATCH(B67,'CFBG New Line Form'!$B$9:$B$105,0),MATCH(VLOOKUP($CL$11,MAPPING!$H$3:$J$131,3,0),'CFBG New Line Form'!$G$7:$EQ$7,0)),"")=0,"",IFERROR(INDEX('CFBG New Line Form'!$G$9:$EQ$105,MATCH(B67,'CFBG New Line Form'!$B$9:$B$105,0),MATCH(VLOOKUP($CL$11,MAPPING!$H$3:$J$131,3,0),'CFBG New Line Form'!$G$7:$EQ$7,0)),""))</f>
        <v/>
      </c>
      <c r="CM67" s="84" t="str">
        <f>IF(IFERROR(INDEX('CFBG New Line Form'!$G$9:$EQ$105,MATCH(B67,'CFBG New Line Form'!$B$9:$B$105,0),MATCH(VLOOKUP($CM$11,MAPPING!$H$3:$J$131,3,0),'CFBG New Line Form'!$G$7:$EQ$7,0)),"")=0,"",IFERROR(INDEX('CFBG New Line Form'!$G$9:$EQ$105,MATCH(B67,'CFBG New Line Form'!$B$9:$B$105,0),MATCH(VLOOKUP($CM$11,MAPPING!$H$3:$J$131,3,0),'CFBG New Line Form'!$G$7:$EQ$7,0)),""))</f>
        <v/>
      </c>
      <c r="CN67" s="84" t="str">
        <f>IF(IFERROR(INDEX('CFBG New Line Form'!$G$9:$EQ$105,MATCH(B67,'CFBG New Line Form'!$B$9:$B$105,0),MATCH(VLOOKUP($CN$11,MAPPING!$H$3:$J$131,3,0),'CFBG New Line Form'!$G$7:$EQ$7,0)),"")=0,"",IFERROR(INDEX('CFBG New Line Form'!$G$9:$EQ$105,MATCH(B67,'CFBG New Line Form'!$B$9:$B$105,0),MATCH(VLOOKUP($CN$11,MAPPING!$H$3:$J$131,3,0),'CFBG New Line Form'!$G$7:$EQ$7,0)),""))</f>
        <v/>
      </c>
      <c r="CO67" s="84" t="str">
        <f>IF(IFERROR(INDEX('CFBG New Line Form'!$G$9:$EQ$105,MATCH(B67,'CFBG New Line Form'!$B$9:$B$105,0),MATCH(VLOOKUP($CO$11,MAPPING!$H$3:$J$131,3,0),'CFBG New Line Form'!$G$7:$EQ$7,0)),"")=0,"",IFERROR(INDEX('CFBG New Line Form'!$G$9:$EQ$105,MATCH(B67,'CFBG New Line Form'!$B$9:$B$105,0),MATCH(VLOOKUP($CO$11,MAPPING!$H$3:$J$131,3,0),'CFBG New Line Form'!$G$7:$EQ$7,0)),""))</f>
        <v/>
      </c>
      <c r="CP67" s="84" t="str">
        <f>IF(IFERROR(INDEX('CFBG New Line Form'!$G$9:$EQ$105,MATCH(B67,'CFBG New Line Form'!$B$9:$B$105,0),MATCH(VLOOKUP($CP$11,MAPPING!$H$3:$J$131,3,0),'CFBG New Line Form'!$G$7:$EQ$7,0)),"")=0,"",IFERROR(INDEX('CFBG New Line Form'!$G$9:$EQ$105,MATCH(B67,'CFBG New Line Form'!$B$9:$B$105,0),MATCH(VLOOKUP($CP$11,MAPPING!$H$3:$J$131,3,0),'CFBG New Line Form'!$G$7:$EQ$7,0)),""))</f>
        <v/>
      </c>
      <c r="CQ67" s="84" t="str">
        <f>IF(IFERROR(INDEX('CFBG New Line Form'!$G$9:$EQ$105,MATCH(B67,'CFBG New Line Form'!$B$9:$B$105,0),MATCH(VLOOKUP($CQ$11,MAPPING!$H$3:$J$131,3,0),'CFBG New Line Form'!$G$7:$EQ$7,0)),"")=0,"",IFERROR(INDEX('CFBG New Line Form'!$G$9:$EQ$105,MATCH(B67,'CFBG New Line Form'!$B$9:$B$105,0),MATCH(VLOOKUP($CQ$11,MAPPING!$H$3:$J$131,3,0),'CFBG New Line Form'!$G$7:$EQ$7,0)),""))</f>
        <v/>
      </c>
      <c r="CR67" s="84"/>
      <c r="CS67" s="84"/>
      <c r="CT67" s="84"/>
    </row>
    <row r="68" spans="1:98" s="55" customFormat="1">
      <c r="A68" s="84" t="str">
        <f>IF(
IFERROR(INDEX('CFBG New Line Form'!$G$9:$EQ$105,MATCH(B68,'CFBG New Line Form'!$B$9:$B$105,0),MATCH(VLOOKUP($A$11,MAPPING!$H$3:$J$131,3,0),'CFBG New Line Form'!$G$7:$EQ$7,0)),"")=0,"", IFERROR(INDEX('CFBG New Line Form'!$G$9:$EQ$105,MATCH(B68,'CFBG New Line Form'!$B$9:$B$105,0),MATCH(VLOOKUP($A$11,MAPPING!$H$3:$J$131,3,0),'CFBG New Line Form'!$G$7:$EQ$7,0)),""))</f>
        <v/>
      </c>
      <c r="B68" s="84"/>
      <c r="C68" s="84" t="str">
        <f>IF(
IFERROR(INDEX('CFBG New Line Form'!$G$9:$EQ$105,MATCH(B68,'CFBG New Line Form'!$B$9:$B$105,0),MATCH(VLOOKUP($C$11,MAPPING!$H$3:$J$131,3,0),'CFBG New Line Form'!$G$7:$EQ$7,0)),"")=0,"", IFERROR(INDEX('CFBG New Line Form'!$G$9:$EQ$105,MATCH(B68,'CFBG New Line Form'!$B$9:$B$105,0),MATCH(VLOOKUP($C$11,MAPPING!$H$3:$J$131,3,0),'CFBG New Line Form'!$G$7:$EQ$7,0)),""))</f>
        <v/>
      </c>
      <c r="D68" s="84" t="str">
        <f>IF(
IFERROR(INDEX('CFBG New Line Form'!$G$9:$EQ$105,MATCH(B68,'CFBG New Line Form'!$B$9:$B$105,0),MATCH(VLOOKUP($D$11,MAPPING!$H$3:$J$131,3,0),'CFBG New Line Form'!$G$7:$EQ$7,0)),"")=0,"", IFERROR(INDEX('CFBG New Line Form'!$G$9:$EQ$105,MATCH(B68,'CFBG New Line Form'!$B$9:$B$105,0),MATCH(VLOOKUP($D$11,MAPPING!$H$3:$J$131,3,0),'CFBG New Line Form'!$G$7:$EQ$7,0)),""))</f>
        <v/>
      </c>
      <c r="E68" s="84" t="str">
        <f>IF(IFERROR(INDEX('CFBG New Line Form'!$G$9:$EQ$105,MATCH(B68,'CFBG New Line Form'!$B$9:$B$105,0),MATCH(VLOOKUP($E$11,MAPPING!$H$3:$J$131,3,0),'CFBG New Line Form'!$G$7:$EQ$7,0)),"")=0,"",IFERROR(INDEX('CFBG New Line Form'!$G$9:$EQ$105,MATCH(B68,'CFBG New Line Form'!$B$9:$B$105,0),MATCH(VLOOKUP($E$11,MAPPING!$H$3:$J$131,3,0),'CFBG New Line Form'!$G$7:$EQ$7,0)),""))</f>
        <v/>
      </c>
      <c r="F68" s="84" t="str">
        <f>IF(IFERROR(INDEX('CFBG New Line Form'!$G$9:$EQ$105,MATCH(B68,'CFBG New Line Form'!$B$9:$B$105,0),MATCH(VLOOKUP($F$11,MAPPING!$H$3:$J$131,3,0),'CFBG New Line Form'!$G$7:$EQ$7,0)),"")=0,"",IFERROR(INDEX('CFBG New Line Form'!$G$9:$EQ$105,MATCH(B68,'CFBG New Line Form'!$B$9:$B$105,0),MATCH(VLOOKUP($F$11,MAPPING!$H$3:$J$131,3,0),'CFBG New Line Form'!$G$7:$EQ$7,0)),""))</f>
        <v/>
      </c>
      <c r="G68" s="130" t="str">
        <f>IF(IFERROR(INDEX('CFBG New Line Form'!$G$9:$EQ$105,MATCH(B68,'CFBG New Line Form'!$B$9:$B$105,0),MATCH(VLOOKUP($G$11,MAPPING!$H$3:$J$131,3,0),'CFBG New Line Form'!$G$7:$EQ$7,0)),"")=0,"",IFERROR(INDEX('CFBG New Line Form'!$G$9:$EQ$105,MATCH(B68,'CFBG New Line Form'!$B$9:$B$105,0),MATCH(VLOOKUP($G$11,MAPPING!$H$3:$J$131,3,0),'CFBG New Line Form'!$G$7:$EQ$7,0)),""))</f>
        <v/>
      </c>
      <c r="H68" s="160" t="str">
        <f>IF(IFERROR(INDEX('CFBG New Line Form'!$G$9:$EQ$105,MATCH(B68,'CFBG New Line Form'!$B$9:$B$105,0),MATCH(VLOOKUP($H$11,MAPPING!$H$3:$J$131,3,0),'CFBG New Line Form'!$G$7:$EQ$7,0)),"")=0,"",IFERROR(INDEX('CFBG New Line Form'!$G$9:$EQ$105,MATCH(B68,'CFBG New Line Form'!$B$9:$B$105,0),MATCH(VLOOKUP($H$11,MAPPING!$H$3:$J$131,3,0),'CFBG New Line Form'!$G$7:$EQ$7,0)),""))</f>
        <v/>
      </c>
      <c r="I68" s="161" t="str">
        <f>IF(IFERROR(INDEX('CFBG New Line Form'!$G$9:$EQ$105,MATCH(B68,'CFBG New Line Form'!$B$9:$B$105,0),MATCH(VLOOKUP($I$11,MAPPING!$H$3:$J$131,3,0),'CFBG New Line Form'!$G$7:$EQ$7,0)),"")=0,"",IFERROR(INDEX('CFBG New Line Form'!$G$9:$EQ$105,MATCH(B68,'CFBG New Line Form'!$B$9:$B$105,0),MATCH(VLOOKUP($I$11,MAPPING!$H$3:$J$131,3,0),'CFBG New Line Form'!$G$7:$EQ$7,0)),""))</f>
        <v/>
      </c>
      <c r="J68" s="84" t="str">
        <f>IF(IFERROR(INDEX('CFBG New Line Form'!$G$9:$EQ$105,MATCH(B68,'CFBG New Line Form'!$B$9:$B$105,0),MATCH(VLOOKUP($J$11,MAPPING!$H$3:$J$131,3,0),'CFBG New Line Form'!$G$7:$EQ$7,0)),"")=0,"",IFERROR(INDEX('CFBG New Line Form'!$G$9:$EQ$105,MATCH(B68,'CFBG New Line Form'!$B$9:$B$105,0),MATCH(VLOOKUP($J$11,MAPPING!$H$3:$J$131,3,0),'CFBG New Line Form'!$G$7:$EQ$7,0)),""))</f>
        <v/>
      </c>
      <c r="K68" s="84" t="e">
        <v>#N/A</v>
      </c>
      <c r="L68" s="84" t="e">
        <v>#N/A</v>
      </c>
      <c r="M68" s="84" t="e">
        <v>#N/A</v>
      </c>
      <c r="N68" s="84" t="e">
        <v>#N/A</v>
      </c>
      <c r="O68" s="84" t="e">
        <v>#N/A</v>
      </c>
      <c r="P68" s="84" t="e">
        <v>#N/A</v>
      </c>
      <c r="Q68" s="84" t="e">
        <v>#N/A</v>
      </c>
      <c r="R68" s="162" t="str">
        <f>IF(IFERROR(INDEX('CFBG New Line Form'!$G$9:$EQ$105,MATCH(B68,'CFBG New Line Form'!$B$9:$B$105,0),MATCH(VLOOKUP($R$11,MAPPING!$H$3:$J$131,3,0),'CFBG New Line Form'!$G$7:$EQ$7,0)),"")=0,"",IFERROR(INDEX('CFBG New Line Form'!$G$9:$EQ$105,MATCH(B68,'CFBG New Line Form'!$B$9:$B$105,0),MATCH(VLOOKUP($R$11,MAPPING!$H$3:$J$131,3,0),'CFBG New Line Form'!$G$7:$EQ$7,0)),""))</f>
        <v/>
      </c>
      <c r="S68" s="84" t="str">
        <f>IF(IFERROR(INDEX('CFBG New Line Form'!$G$9:$EQ$105,MATCH(B68,'CFBG New Line Form'!$B$9:$B$105,0),MATCH(VLOOKUP($S$11,MAPPING!$H$3:$J$131,3,0),'CFBG New Line Form'!$G$7:$EQ$7,0)),"")=0,"",IFERROR(INDEX('CFBG New Line Form'!$G$9:$EQ$105,MATCH(B68,'CFBG New Line Form'!$B$9:$B$105,0),MATCH(VLOOKUP($S$11,MAPPING!$H$3:$J$131,3,0),'CFBG New Line Form'!$G$7:$EQ$7,0)),""))</f>
        <v/>
      </c>
      <c r="T68" s="84" t="e">
        <v>#N/A</v>
      </c>
      <c r="U68" s="84" t="e">
        <v>#N/A</v>
      </c>
      <c r="V68" s="84" t="e">
        <v>#N/A</v>
      </c>
      <c r="W68" s="84" t="e">
        <v>#N/A</v>
      </c>
      <c r="X68" s="84" t="e">
        <v>#N/A</v>
      </c>
      <c r="Y68" s="84" t="e">
        <v>#N/A</v>
      </c>
      <c r="Z68" s="84" t="e">
        <v>#N/A</v>
      </c>
      <c r="AA68" s="84" t="e">
        <v>#N/A</v>
      </c>
      <c r="AB68" s="84" t="e">
        <v>#N/A</v>
      </c>
      <c r="AC68" s="84" t="e">
        <v>#N/A</v>
      </c>
      <c r="AD68" s="84" t="e">
        <v>#N/A</v>
      </c>
      <c r="AE68" s="160" t="str">
        <f>IF(IFERROR(INDEX('CFBG New Line Form'!$G$9:$EQ$105,MATCH(B68,'CFBG New Line Form'!$B$9:$B$105,0),MATCH(VLOOKUP($AE$11,MAPPING!$H$3:$J$131,3,0),'CFBG New Line Form'!$G$7:$EQ$7,0)),"")=0,"",IFERROR(INDEX('CFBG New Line Form'!$G$9:$EQ$105,MATCH(B68,'CFBG New Line Form'!$B$9:$B$105,0),MATCH(VLOOKUP($AE$11,MAPPING!$H$3:$J$131,3,0),'CFBG New Line Form'!$G$7:$EQ$7,0)),""))</f>
        <v/>
      </c>
      <c r="AF68" s="84" t="e">
        <v>#N/A</v>
      </c>
      <c r="AG68" s="84" t="e">
        <v>#N/A</v>
      </c>
      <c r="AH68" s="84" t="str">
        <f>IF(IFERROR(INDEX('CFBG New Line Form'!$G$9:$EQ$105,MATCH(B68,'CFBG New Line Form'!$B$9:$B$105,0),MATCH(VLOOKUP($AH$11,MAPPING!$H$3:$J$131,3,0),'CFBG New Line Form'!$G$7:$EQ$7,0)),"")=0,"",IFERROR(INDEX('CFBG New Line Form'!$G$9:$EQ$105,MATCH(B68,'CFBG New Line Form'!$B$9:$B$105,0),MATCH(VLOOKUP($AH$11,MAPPING!$H$3:$J$131,3,0),'CFBG New Line Form'!$G$7:$EQ$7,0)),""))</f>
        <v/>
      </c>
      <c r="AI68" s="84" t="str">
        <f>IF(IFERROR(INDEX('CFBG New Line Form'!$G$9:$EQ$105,MATCH(B68,'CFBG New Line Form'!$B$9:$B$105,0),MATCH(VLOOKUP($AI$11,MAPPING!$H$3:$J$131,3,0),'CFBG New Line Form'!$G$7:$EQ$7,0)),"")=0,"",IFERROR(INDEX('CFBG New Line Form'!$G$9:$EQ$105,MATCH(B68,'CFBG New Line Form'!$B$9:$B$105,0),MATCH(VLOOKUP($AI$11,MAPPING!$H$3:$J$131,3,0),'CFBG New Line Form'!$G$7:$EQ$7,0)),""))</f>
        <v/>
      </c>
      <c r="AJ68" s="84" t="str">
        <f>IF(IFERROR(INDEX('CFBG New Line Form'!$G$9:$EQ$105,MATCH(B68,'CFBG New Line Form'!$B$9:$B$105,0),MATCH(VLOOKUP($AJ$11,MAPPING!$H$3:$J$131,3,0),'CFBG New Line Form'!$G$7:$EQ$7,0)),"")=0,"",IFERROR(INDEX('CFBG New Line Form'!$G$9:$EQ$105,MATCH(B68,'CFBG New Line Form'!$B$9:$B$105,0),MATCH(VLOOKUP($AJ$11,MAPPING!$H$3:$J$131,3,0),'CFBG New Line Form'!$G$7:$EQ$7,0)),""))</f>
        <v/>
      </c>
      <c r="AK68" s="84" t="str">
        <f>IF(IFERROR(INDEX('CFBG New Line Form'!$G$9:$EQ$105,MATCH(B68,'CFBG New Line Form'!$B$9:$B$105,0),MATCH(VLOOKUP($AK$11,MAPPING!$H$3:$J$131,3,0),'CFBG New Line Form'!$G$7:$EQ$7,0)),"")=0,"",IFERROR(INDEX('CFBG New Line Form'!$G$9:$EQ$105,MATCH(B68,'CFBG New Line Form'!$B$9:$B$105,0),MATCH(VLOOKUP($AK$11,MAPPING!$H$3:$J$131,3,0),'CFBG New Line Form'!$G$7:$EQ$7,0)),""))</f>
        <v/>
      </c>
      <c r="AL68" s="84" t="str">
        <f>IF(IFERROR(INDEX('CFBG New Line Form'!$G$9:$EQ$105,MATCH(B68,'CFBG New Line Form'!$B$9:$B$105,0),MATCH(VLOOKUP($AL$11,MAPPING!$H$3:$J$131,3,0),'CFBG New Line Form'!$G$7:$EQ$7,0)),"")=0,"",IFERROR(INDEX('CFBG New Line Form'!$G$9:$EQ$105,MATCH(B68,'CFBG New Line Form'!$B$9:$B$105,0),MATCH(VLOOKUP($AL$11,MAPPING!$H$3:$J$131,3,0),'CFBG New Line Form'!$G$7:$EQ$7,0)),""))</f>
        <v/>
      </c>
      <c r="AM68" s="84" t="str">
        <f>IF(IFERROR(INDEX('CFBG New Line Form'!$G$9:$EQ$105,MATCH(B68,'CFBG New Line Form'!$B$9:$B$105,0),MATCH(VLOOKUP($AM$11,MAPPING!$H$3:$J$131,3,0),'CFBG New Line Form'!$G$7:$EQ$7,0)),"")=0,"",IFERROR(INDEX('CFBG New Line Form'!$G$9:$EQ$105,MATCH(B68,'CFBG New Line Form'!$B$9:$B$105,0),MATCH(VLOOKUP($AM$11,MAPPING!$H$3:$J$131,3,0),'CFBG New Line Form'!$G$7:$EQ$7,0)),""))</f>
        <v/>
      </c>
      <c r="AN68" s="84" t="str">
        <f>IF(IFERROR(INDEX('CFBG New Line Form'!$G$9:$EQ$105,MATCH(B68,'CFBG New Line Form'!$B$9:$B$105,0),MATCH(VLOOKUP($AN$11,MAPPING!$H$3:$J$131,3,0),'CFBG New Line Form'!$G$7:$EQ$7,0)),"")=0,"",IFERROR(INDEX('CFBG New Line Form'!$G$9:$EQ$105,MATCH(B68,'CFBG New Line Form'!$B$9:$B$105,0),MATCH(VLOOKUP($AN$11,MAPPING!$H$3:$J$131,3,0),'CFBG New Line Form'!$G$7:$EQ$7,0)),""))</f>
        <v/>
      </c>
      <c r="AO68" s="84" t="str">
        <f>IF(IFERROR(INDEX('CFBG New Line Form'!$G$9:$EQ$105,MATCH(B68,'CFBG New Line Form'!$B$9:$B$105,0),MATCH(VLOOKUP($AO$11,MAPPING!$H$3:$J$131,3,0),'CFBG New Line Form'!$G$7:$EQ$7,0)),"")=0,"",IFERROR(INDEX('CFBG New Line Form'!$G$9:$EQ$105,MATCH(B68,'CFBG New Line Form'!$B$9:$B$105,0),MATCH(VLOOKUP($AO$11,MAPPING!$H$3:$J$131,3,0),'CFBG New Line Form'!$G$7:$EQ$7,0)),""))</f>
        <v/>
      </c>
      <c r="AP68" s="84" t="str">
        <f>IF(IFERROR(INDEX('CFBG New Line Form'!$G$9:$EQ$105,MATCH(B68,'CFBG New Line Form'!$B$9:$B$105,0),MATCH(VLOOKUP($AP$11,MAPPING!$H$3:$J$131,3,0),'CFBG New Line Form'!$G$7:$EQ$7,0)),"")=0,"",IFERROR(INDEX('CFBG New Line Form'!$G$9:$EQ$105,MATCH(B68,'CFBG New Line Form'!$B$9:$B$105,0),MATCH(VLOOKUP($AP$11,MAPPING!$H$3:$J$131,3,0),'CFBG New Line Form'!$G$7:$EQ$7,0)),""))</f>
        <v/>
      </c>
      <c r="AQ68" s="84" t="str">
        <f>IF(IFERROR(INDEX('CFBG New Line Form'!$G$9:$EQ$105,MATCH(B68,'CFBG New Line Form'!$B$9:$B$105,0),MATCH(VLOOKUP($AQ$11,MAPPING!$H$3:$J$131,3,0),'CFBG New Line Form'!$G$7:$EQ$7,0)),"")=0,"",IFERROR(INDEX('CFBG New Line Form'!$G$9:$EQ$105,MATCH(B68,'CFBG New Line Form'!$B$9:$B$105,0),MATCH(VLOOKUP($AQ$11,MAPPING!$H$3:$J$131,3,0),'CFBG New Line Form'!$G$7:$EQ$7,0)),""))</f>
        <v/>
      </c>
      <c r="AR68" s="84" t="str">
        <f>IF(IFERROR(INDEX('CFBG New Line Form'!$G$9:$EQ$105,MATCH(B68,'CFBG New Line Form'!$B$9:$B$105,0),MATCH(VLOOKUP($AR$11,MAPPING!$H$3:$J$131,3,0),'CFBG New Line Form'!$G$7:$EQ$7,0)),"")=0,"",IFERROR(INDEX('CFBG New Line Form'!$G$9:$EQ$105,MATCH(B68,'CFBG New Line Form'!$B$9:$B$105,0),MATCH(VLOOKUP($AR$11,MAPPING!$H$3:$J$131,3,0),'CFBG New Line Form'!$G$7:$EQ$7,0)),""))</f>
        <v/>
      </c>
      <c r="AS68" s="84" t="str">
        <f>IF(IFERROR(INDEX('CFBG New Line Form'!$G$9:$EQ$105,MATCH(B68,'CFBG New Line Form'!$B$9:$B$105,0),MATCH(VLOOKUP($AS$11,MAPPING!$H$3:$J$131,3,0),'CFBG New Line Form'!$G$7:$EQ$7,0)),"")=0,"",IFERROR(INDEX('CFBG New Line Form'!$G$9:$EQ$105,MATCH(B68,'CFBG New Line Form'!$B$9:$B$105,0),MATCH(VLOOKUP($AS$11,MAPPING!$H$3:$J$131,3,0),'CFBG New Line Form'!$G$7:$EQ$7,0)),""))</f>
        <v/>
      </c>
      <c r="AT68" s="84" t="str">
        <f>IF(IFERROR(INDEX('CFBG New Line Form'!$G$9:$EQ$105,MATCH(B68,'CFBG New Line Form'!$B$9:$B$105,0),MATCH(VLOOKUP($AT$11,MAPPING!$H$3:$J$131,3,0),'CFBG New Line Form'!$G$7:$EQ$7,0)),"")=0,"",IFERROR(INDEX('CFBG New Line Form'!$G$9:$EQ$105,MATCH(B68,'CFBG New Line Form'!$B$9:$B$105,0),MATCH(VLOOKUP($AT$11,MAPPING!$H$3:$J$131,3,0),'CFBG New Line Form'!$G$7:$EQ$7,0)),""))</f>
        <v/>
      </c>
      <c r="AU68" s="84" t="str">
        <f>IF(IFERROR(INDEX('CFBG New Line Form'!$G$9:$EQ$105,MATCH(B68,'CFBG New Line Form'!$B$9:$B$105,0),MATCH(VLOOKUP($AU$11,MAPPING!$H$3:$J$131,3,0),'CFBG New Line Form'!$G$7:$EQ$7,0)),"")=0,"",IFERROR(INDEX('CFBG New Line Form'!$G$9:$EQ$105,MATCH(B68,'CFBG New Line Form'!$B$9:$B$105,0),MATCH(VLOOKUP($AU$11,MAPPING!$H$3:$J$131,3,0),'CFBG New Line Form'!$G$7:$EQ$7,0)),""))</f>
        <v/>
      </c>
      <c r="AV68" s="84" t="str">
        <f>IF(IFERROR(INDEX('CFBG New Line Form'!$G$9:$EQ$105,MATCH(B68,'CFBG New Line Form'!$B$9:$B$105,0),MATCH(VLOOKUP($AV$11,MAPPING!$H$3:$J$131,3,0),'CFBG New Line Form'!$G$7:$EQ$7,0)),"")=0,"",IFERROR(INDEX('CFBG New Line Form'!$G$9:$EQ$105,MATCH(B68,'CFBG New Line Form'!$B$9:$B$105,0),MATCH(VLOOKUP($AV$11,MAPPING!$H$3:$J$131,3,0),'CFBG New Line Form'!$G$7:$EQ$7,0)),""))</f>
        <v/>
      </c>
      <c r="AW68" s="84" t="str">
        <f>IF(IFERROR(INDEX('CFBG New Line Form'!$G$9:$EQ$105,MATCH(B68,'CFBG New Line Form'!$B$9:$B$105,0),MATCH(VLOOKUP($AW$11,MAPPING!$H$3:$J$131,3,0),'CFBG New Line Form'!$G$7:$EQ$7,0)),"")=0,"",IFERROR(INDEX('CFBG New Line Form'!$G$9:$EQ$105,MATCH(B68,'CFBG New Line Form'!$B$9:$B$105,0),MATCH(VLOOKUP($AW$11,MAPPING!$H$3:$J$131,3,0),'CFBG New Line Form'!$G$7:$EQ$7,0)),""))</f>
        <v/>
      </c>
      <c r="AX68" s="84" t="str">
        <f>IF(IFERROR(INDEX('CFBG New Line Form'!$G$9:$EQ$105,MATCH(B68,'CFBG New Line Form'!$B$9:$B$105,0),MATCH(VLOOKUP($AX$11,MAPPING!$H$3:$J$131,3,0),'CFBG New Line Form'!$G$7:$EQ$7,0)),"")=0,"",IFERROR(INDEX('CFBG New Line Form'!$G$9:$EQ$105,MATCH(B68,'CFBG New Line Form'!$B$9:$B$105,0),MATCH(VLOOKUP($AX$11,MAPPING!$H$3:$J$131,3,0),'CFBG New Line Form'!$G$7:$EQ$7,0)),""))</f>
        <v/>
      </c>
      <c r="AY68" s="84" t="str">
        <f>IF(IFERROR(INDEX('CFBG New Line Form'!$G$9:$EQ$105,MATCH(B68,'CFBG New Line Form'!$B$9:$B$105,0),MATCH(VLOOKUP($AY$11,MAPPING!$H$3:$J$131,3,0),'CFBG New Line Form'!$G$7:$EQ$7,0)),"")=0,"",IFERROR(INDEX('CFBG New Line Form'!$G$9:$EQ$105,MATCH(B68,'CFBG New Line Form'!$B$9:$B$105,0),MATCH(VLOOKUP($AY$11,MAPPING!$H$3:$J$131,3,0),'CFBG New Line Form'!$G$7:$EQ$7,0)),""))</f>
        <v/>
      </c>
      <c r="AZ68" s="84" t="str">
        <f>IF(IFERROR(INDEX('CFBG New Line Form'!$G$9:$EQ$105,MATCH(B68,'CFBG New Line Form'!$B$9:$B$105,0),MATCH(VLOOKUP($AZ$11,MAPPING!$H$3:$J$131,3,0),'CFBG New Line Form'!$G$7:$EQ$7,0)),"")=0,"",IFERROR(INDEX('CFBG New Line Form'!$G$9:$EQ$105,MATCH(B68,'CFBG New Line Form'!$B$9:$B$105,0),MATCH(VLOOKUP($AZ$11,MAPPING!$H$3:$J$131,3,0),'CFBG New Line Form'!$G$7:$EQ$7,0)),""))</f>
        <v/>
      </c>
      <c r="BA68" s="84" t="str">
        <f>IF(IFERROR(INDEX('CFBG New Line Form'!$G$9:$EQ$105,MATCH(B68,'CFBG New Line Form'!$B$9:$B$105,0),MATCH(VLOOKUP($BA$11,MAPPING!$H$3:$J$131,3,0),'CFBG New Line Form'!$G$7:$EQ$7,0)),"")=0,"",IFERROR(INDEX('CFBG New Line Form'!$G$9:$EQ$105,MATCH(B68,'CFBG New Line Form'!$B$9:$B$105,0),MATCH(VLOOKUP($BA$11,MAPPING!$H$3:$J$131,3,0),'CFBG New Line Form'!$G$7:$EQ$7,0)),""))</f>
        <v/>
      </c>
      <c r="BB68" s="84" t="str">
        <f>IF(IFERROR(INDEX('CFBG New Line Form'!$G$9:$EQ$105,MATCH(B68,'CFBG New Line Form'!$B$9:$B$105,0),MATCH(VLOOKUP($BB$11,MAPPING!$H$3:$J$131,3,0),'CFBG New Line Form'!$G$7:$EQ$7,0)),"")=0,"",IFERROR(INDEX('CFBG New Line Form'!$G$9:$EQ$105,MATCH(B68,'CFBG New Line Form'!$B$9:$B$105,0),MATCH(VLOOKUP($BB$11,MAPPING!$H$3:$J$131,3,0),'CFBG New Line Form'!$G$7:$EQ$7,0)),""))</f>
        <v/>
      </c>
      <c r="BC68" s="84" t="str">
        <f>IF(IFERROR(INDEX('CFBG New Line Form'!$G$9:$EQ$105,MATCH(B68,'CFBG New Line Form'!$B$9:$B$105,0),MATCH(VLOOKUP($BC$11,MAPPING!$H$3:$J$131,3,0),'CFBG New Line Form'!$G$7:$EQ$7,0)),"")=0,"",IFERROR(INDEX('CFBG New Line Form'!$G$9:$EQ$105,MATCH(B68,'CFBG New Line Form'!$B$9:$B$105,0),MATCH(VLOOKUP($BC$11,MAPPING!$H$3:$J$131,3,0),'CFBG New Line Form'!$G$7:$EQ$7,0)),""))</f>
        <v/>
      </c>
      <c r="BD68" s="84" t="str">
        <f>IF(IFERROR(INDEX('CFBG New Line Form'!$G$9:$EQ$105,MATCH(B68,'CFBG New Line Form'!$B$9:$B$105,0),MATCH(VLOOKUP($BD$11,MAPPING!$H$3:$J$131,3,0),'CFBG New Line Form'!$G$7:$EQ$7,0)),"")=0,"",IFERROR(INDEX('CFBG New Line Form'!$G$9:$EQ$105,MATCH(B68,'CFBG New Line Form'!$B$9:$B$105,0),MATCH(VLOOKUP($BD$11,MAPPING!$H$3:$J$131,3,0),'CFBG New Line Form'!$G$7:$EQ$7,0)),""))</f>
        <v/>
      </c>
      <c r="BE68" s="84" t="str">
        <f>IF(IFERROR(INDEX('CFBG New Line Form'!$G$9:$EQ$105,MATCH(B68,'CFBG New Line Form'!$B$9:$B$105,0),MATCH(VLOOKUP($BE$11,MAPPING!$H$3:$J$131,3,0),'CFBG New Line Form'!$G$7:$EQ$7,0)),"")=0,"",IFERROR(INDEX('CFBG New Line Form'!$G$9:$EQ$105,MATCH(B68,'CFBG New Line Form'!$B$9:$B$105,0),MATCH(VLOOKUP($BE$11,MAPPING!$H$3:$J$131,3,0),'CFBG New Line Form'!$G$7:$EQ$7,0)),""))</f>
        <v/>
      </c>
      <c r="BF68" s="84" t="str">
        <f>IF(IFERROR(INDEX('CFBG New Line Form'!$G$9:$EQ$105,MATCH(B68,'CFBG New Line Form'!$B$9:$B$105,0),MATCH(VLOOKUP($BE$11,MAPPING!$H$3:$J$131,3,0),'CFBG New Line Form'!$G$7:$EQ$7,0)),"")=0,"",IFERROR(INDEX('CFBG New Line Form'!$G$9:$EQ$105,MATCH(B68,'CFBG New Line Form'!$B$9:$B$105,0),MATCH(VLOOKUP($BE$11,MAPPING!$H$3:$J$131,3,0),'CFBG New Line Form'!$G$7:$EQ$7,0)),""))</f>
        <v/>
      </c>
      <c r="BG68" s="84" t="str">
        <f>IF(IFERROR(INDEX('CFBG New Line Form'!$G$9:$EQ$105,MATCH(B68,'CFBG New Line Form'!$B$9:$B$105,0),MATCH(VLOOKUP($BG$11,MAPPING!$H$3:$J$131,3,0),'CFBG New Line Form'!$G$7:$EQ$7,0)),"")=0,"",IFERROR(INDEX('CFBG New Line Form'!$G$9:$EQ$105,MATCH(B68,'CFBG New Line Form'!$B$9:$B$105,0),MATCH(VLOOKUP($BG$11,MAPPING!$H$3:$J$131,3,0),'CFBG New Line Form'!$G$7:$EQ$7,0)),""))</f>
        <v/>
      </c>
      <c r="BH68" s="84" t="str">
        <f>IF(IFERROR(INDEX('CFBG New Line Form'!$G$9:$EQ$105,MATCH(B68,'CFBG New Line Form'!$B$9:$B$105,0),MATCH(VLOOKUP($BH$11,MAPPING!$H$3:$J$131,3,0),'CFBG New Line Form'!$G$7:$EQ$7,0)),"")=0,"",IFERROR(INDEX('CFBG New Line Form'!$G$9:$EQ$105,MATCH(B68,'CFBG New Line Form'!$B$9:$B$105,0),MATCH(VLOOKUP($BH$11,MAPPING!$H$3:$J$131,3,0),'CFBG New Line Form'!$G$7:$EQ$7,0)),""))</f>
        <v/>
      </c>
      <c r="BI68" s="84" t="str">
        <f>IF(IFERROR(INDEX('CFBG New Line Form'!$G$9:$EQ$105,MATCH(B68,'CFBG New Line Form'!$B$9:$B$105,0),MATCH(VLOOKUP($BI$11,MAPPING!$H$3:$J$131,3,0),'CFBG New Line Form'!$G$7:$EQ$7,0)),"")=0,"",IFERROR(INDEX('CFBG New Line Form'!$G$9:$EQ$105,MATCH(B68,'CFBG New Line Form'!$B$9:$B$105,0),MATCH(VLOOKUP($BI$11,MAPPING!$H$3:$J$131,3,0),'CFBG New Line Form'!$G$7:$EQ$7,0)),""))</f>
        <v/>
      </c>
      <c r="BJ68" s="84" t="str">
        <f>IF(IFERROR(INDEX('CFBG New Line Form'!$G$9:$EQ$105,MATCH(B68,'CFBG New Line Form'!$B$9:$B$105,0),MATCH(VLOOKUP($BJ$11,MAPPING!$H$3:$J$131,3,0),'CFBG New Line Form'!$G$7:$EQ$7,0)),"")=0,"",IFERROR(INDEX('CFBG New Line Form'!$G$9:$EQ$105,MATCH(B68,'CFBG New Line Form'!$B$9:$B$105,0),MATCH(VLOOKUP($BJ$11,MAPPING!$H$3:$J$131,3,0),'CFBG New Line Form'!$G$7:$EQ$7,0)),""))</f>
        <v/>
      </c>
      <c r="BK68" s="84" t="str">
        <f>IF(IFERROR(INDEX('CFBG New Line Form'!$G$9:$EQ$105,MATCH(B68,'CFBG New Line Form'!$B$9:$B$105,0),MATCH(VLOOKUP($BK$11,MAPPING!$H$3:$J$131,3,0),'CFBG New Line Form'!$G$7:$EQ$7,0)),"")=0,"",IFERROR(INDEX('CFBG New Line Form'!$G$9:$EQ$105,MATCH(B68,'CFBG New Line Form'!$B$9:$B$105,0),MATCH(VLOOKUP($BK$11,MAPPING!$H$3:$J$131,3,0),'CFBG New Line Form'!$G$7:$EQ$7,0)),""))</f>
        <v/>
      </c>
      <c r="BL68" s="84" t="str">
        <f>IF(IFERROR(INDEX('CFBG New Line Form'!$G$9:$EQ$105,MATCH(B68,'CFBG New Line Form'!$B$9:$B$105,0),MATCH(VLOOKUP($BL$11,MAPPING!$H$3:$J$131,3,0),'CFBG New Line Form'!$G$7:$EQ$7,0)),"")=0,"",IFERROR(INDEX('CFBG New Line Form'!$G$9:$EQ$105,MATCH(B68,'CFBG New Line Form'!$B$9:$B$105,0),MATCH(VLOOKUP($BL$11,MAPPING!$H$3:$J$131,3,0),'CFBG New Line Form'!$G$7:$EQ$7,0)),""))</f>
        <v/>
      </c>
      <c r="BM68" s="84" t="str">
        <f>IF(IFERROR(INDEX('CFBG New Line Form'!$G$9:$EQ$105,MATCH(B68,'CFBG New Line Form'!$B$9:$B$105,0),MATCH(VLOOKUP($BM$11,MAPPING!$H$3:$J$131,3,0),'CFBG New Line Form'!$G$7:$EQ$7,0)),"")=0,"",IFERROR(INDEX('CFBG New Line Form'!$G$9:$EQ$105,MATCH(B68,'CFBG New Line Form'!$B$9:$B$105,0),MATCH(VLOOKUP($BM$11,MAPPING!$H$3:$J$131,3,0),'CFBG New Line Form'!$G$7:$EQ$7,0)),""))</f>
        <v/>
      </c>
      <c r="BN68" s="84" t="str">
        <f>IF(IFERROR(INDEX('CFBG New Line Form'!$G$9:$EQ$105,MATCH(B68,'CFBG New Line Form'!$B$9:$B$105,0),MATCH(VLOOKUP($BN$11,MAPPING!$H$3:$J$131,3,0),'CFBG New Line Form'!$G$7:$EQ$7,0)),"")=0,"",IFERROR(INDEX('CFBG New Line Form'!$G$9:$EQ$105,MATCH(B68,'CFBG New Line Form'!$B$9:$B$105,0),MATCH(VLOOKUP($BN$11,MAPPING!$H$3:$J$131,3,0),'CFBG New Line Form'!$G$7:$EQ$7,0)),""))</f>
        <v/>
      </c>
      <c r="BO68" s="84" t="str">
        <f>IF(IFERROR(INDEX('CFBG New Line Form'!$G$9:$EQ$105,MATCH(B68,'CFBG New Line Form'!$B$9:$B$105,0),MATCH(VLOOKUP($BO$11,MAPPING!$H$3:$J$131,3,0),'CFBG New Line Form'!$G$7:$EQ$7,0)),"")=0,"",IFERROR(INDEX('CFBG New Line Form'!$G$9:$EQ$105,MATCH(B68,'CFBG New Line Form'!$B$9:$B$105,0),MATCH(VLOOKUP($BO$11,MAPPING!$H$3:$J$131,3,0),'CFBG New Line Form'!$G$7:$EQ$7,0)),""))</f>
        <v/>
      </c>
      <c r="BP68" s="84" t="str">
        <f>IF(IFERROR(INDEX('CFBG New Line Form'!$G$9:$EQ$105,MATCH(B68,'CFBG New Line Form'!$B$9:$B$105,0),MATCH(VLOOKUP($BP$11,MAPPING!$H$3:$J$131,3,0),'CFBG New Line Form'!$G$7:$EQ$7,0)),"")=0,"",IFERROR(INDEX('CFBG New Line Form'!$G$9:$EQ$105,MATCH(B68,'CFBG New Line Form'!$B$9:$B$105,0),MATCH(VLOOKUP($BP$11,MAPPING!$H$3:$J$131,3,0),'CFBG New Line Form'!$G$7:$EQ$7,0)),""))</f>
        <v/>
      </c>
      <c r="BQ68" s="84" t="str">
        <f>IF(IFERROR(INDEX('CFBG New Line Form'!$G$9:$EQ$105,MATCH(B68,'CFBG New Line Form'!$B$9:$B$105,0),MATCH(VLOOKUP($BQ$11,MAPPING!$H$3:$J$131,3,0),'CFBG New Line Form'!$G$7:$EQ$7,0)),"")=0,"",IFERROR(INDEX('CFBG New Line Form'!$G$9:$EQ$105,MATCH(B68,'CFBG New Line Form'!$B$9:$B$105,0),MATCH(VLOOKUP($BQ$11,MAPPING!$H$3:$J$131,3,0),'CFBG New Line Form'!$G$7:$EQ$7,0)),""))</f>
        <v/>
      </c>
      <c r="BR68" s="84" t="str">
        <f>IF(IFERROR(INDEX('CFBG New Line Form'!$G$9:$EQ$105,MATCH(B68,'CFBG New Line Form'!$B$9:$B$105,0),MATCH(VLOOKUP($BR$11,MAPPING!$H$3:$J$131,3,0),'CFBG New Line Form'!$G$7:$EQ$7,0)),"")=0,"",IFERROR(INDEX('CFBG New Line Form'!$G$9:$EQ$105,MATCH(B68,'CFBG New Line Form'!$B$9:$B$105,0),MATCH(VLOOKUP($BR$11,MAPPING!$H$3:$J$131,3,0),'CFBG New Line Form'!$G$7:$EQ$7,0)),""))</f>
        <v/>
      </c>
      <c r="BS68" s="84" t="str">
        <f>IF(IFERROR(INDEX('CFBG New Line Form'!$G$9:$EQ$105,MATCH(B68,'CFBG New Line Form'!$B$9:$B$105,0),MATCH(VLOOKUP($BS$11,MAPPING!$H$3:$J$131,3,0),'CFBG New Line Form'!$G$7:$EQ$7,0)),"")=0,"",IFERROR(INDEX('CFBG New Line Form'!$G$9:$EQ$105,MATCH(B68,'CFBG New Line Form'!$B$9:$B$105,0),MATCH(VLOOKUP($BS$11,MAPPING!$H$3:$J$131,3,0),'CFBG New Line Form'!$G$7:$EQ$7,0)),""))</f>
        <v/>
      </c>
      <c r="BT68" s="84" t="str">
        <f>IF(IFERROR(INDEX('CFBG New Line Form'!$G$9:$EQ$105,MATCH(B68,'CFBG New Line Form'!$B$9:$B$105,0),MATCH(VLOOKUP($BT$11,MAPPING!$H$3:$J$131,3,0),'CFBG New Line Form'!$G$7:$EQ$7,0)),"")=0,"",IFERROR(INDEX('CFBG New Line Form'!$G$9:$EQ$105,MATCH(B68,'CFBG New Line Form'!$B$9:$B$105,0),MATCH(VLOOKUP($BT$11,MAPPING!$H$3:$J$131,3,0),'CFBG New Line Form'!$G$7:$EQ$7,0)),""))</f>
        <v/>
      </c>
      <c r="BU68" s="84" t="str">
        <f>IF(IFERROR(INDEX('CFBG New Line Form'!$G$9:$EQ$105,MATCH(B68,'CFBG New Line Form'!$B$9:$B$105,0),MATCH(VLOOKUP($BU$11,MAPPING!$H$3:$J$131,3,0),'CFBG New Line Form'!$G$7:$EQ$7,0)),"")=0,"",IFERROR(INDEX('CFBG New Line Form'!$G$9:$EQ$105,MATCH(B68,'CFBG New Line Form'!$B$9:$B$105,0),MATCH(VLOOKUP($BU$11,MAPPING!$H$3:$J$131,3,0),'CFBG New Line Form'!$G$7:$EQ$7,0)),""))</f>
        <v/>
      </c>
      <c r="BV68" s="84" t="str">
        <f>IF(IFERROR(INDEX('CFBG New Line Form'!$G$9:$EQ$105,MATCH(B68,'CFBG New Line Form'!$B$9:$B$105,0),MATCH(VLOOKUP($BV$11,MAPPING!$H$3:$J$131,3,0),'CFBG New Line Form'!$G$7:$EQ$7,0)),"")=0,"",IFERROR(INDEX('CFBG New Line Form'!$G$9:$EQ$105,MATCH(B68,'CFBG New Line Form'!$B$9:$B$105,0),MATCH(VLOOKUP($BV$11,MAPPING!$H$3:$J$131,3,0),'CFBG New Line Form'!$G$7:$EQ$7,0)),""))</f>
        <v/>
      </c>
      <c r="BW68" s="84" t="str">
        <f>IF(IFERROR(INDEX('CFBG New Line Form'!$G$9:$EQ$105,MATCH(B68,'CFBG New Line Form'!$B$9:$B$105,0),MATCH(VLOOKUP($BW$11,MAPPING!$H$3:$J$131,3,0),'CFBG New Line Form'!$G$7:$EQ$7,0)),"")=0,"",IFERROR(INDEX('CFBG New Line Form'!$G$9:$EQ$105,MATCH(B68,'CFBG New Line Form'!$B$9:$B$105,0),MATCH(VLOOKUP($BW$11,MAPPING!$H$3:$J$131,3,0),'CFBG New Line Form'!$G$7:$EQ$7,0)),""))</f>
        <v/>
      </c>
      <c r="BX68" s="84" t="str">
        <f>IF(IFERROR(INDEX('CFBG New Line Form'!$G$9:$EQ$105,MATCH(B68,'CFBG New Line Form'!$B$9:$B$105,0),MATCH(VLOOKUP($BX$11,MAPPING!$H$3:$J$131,3,0),'CFBG New Line Form'!$G$7:$EQ$7,0)),"")=0,"",IFERROR(INDEX('CFBG New Line Form'!$G$9:$EQ$105,MATCH(B68,'CFBG New Line Form'!$B$9:$B$105,0),MATCH(VLOOKUP($BX$11,MAPPING!$H$3:$J$131,3,0),'CFBG New Line Form'!$G$7:$EQ$7,0)),""))</f>
        <v/>
      </c>
      <c r="BY68" s="84" t="str">
        <f>IF(IFERROR(INDEX('CFBG New Line Form'!$G$9:$EQ$105,MATCH(B68,'CFBG New Line Form'!$B$9:$B$105,0),MATCH(VLOOKUP($BY$11,MAPPING!$H$3:$J$131,3,0),'CFBG New Line Form'!$G$7:$EQ$7,0)),"")=0,"",IFERROR(INDEX('CFBG New Line Form'!$G$9:$EQ$105,MATCH(B68,'CFBG New Line Form'!$B$9:$B$105,0),MATCH(VLOOKUP($BY$11,MAPPING!$H$3:$J$131,3,0),'CFBG New Line Form'!$G$7:$EQ$7,0)),""))</f>
        <v/>
      </c>
      <c r="BZ68" s="84" t="str">
        <f>IF(IFERROR(INDEX('CFBG New Line Form'!$G$9:$EQ$105,MATCH(B68,'CFBG New Line Form'!$B$9:$B$105,0),MATCH(VLOOKUP($BZ$11,MAPPING!$H$3:$J$131,3,0),'CFBG New Line Form'!$G$7:$EQ$7,0)),"")=0,"",IFERROR(INDEX('CFBG New Line Form'!$G$9:$EQ$105,MATCH(B68,'CFBG New Line Form'!$B$9:$B$105,0),MATCH(VLOOKUP($BZ$11,MAPPING!$H$3:$J$131,3,0),'CFBG New Line Form'!$G$7:$EQ$7,0)),""))</f>
        <v/>
      </c>
      <c r="CA68" s="84" t="str">
        <f>IF(IFERROR(INDEX('CFBG New Line Form'!$G$9:$EQ$105,MATCH(B68,'CFBG New Line Form'!$B$9:$B$105,0),MATCH(VLOOKUP($CA$11,MAPPING!$H$3:$J$131,3,0),'CFBG New Line Form'!$G$7:$EQ$7,0)),"")=0,"",IFERROR(INDEX('CFBG New Line Form'!$G$9:$EQ$105,MATCH(B68,'CFBG New Line Form'!$B$9:$B$105,0),MATCH(VLOOKUP($CA$11,MAPPING!$H$3:$J$131,3,0),'CFBG New Line Form'!$G$7:$EQ$7,0)),""))</f>
        <v/>
      </c>
      <c r="CB68" s="84" t="str">
        <f>IF(IFERROR(INDEX('CFBG New Line Form'!$G$9:$EQ$105,MATCH(B68,'CFBG New Line Form'!$B$9:$B$105,0),MATCH(VLOOKUP($CB$11,MAPPING!$H$3:$J$131,3,0),'CFBG New Line Form'!$G$7:$EQ$7,0)),"")=0,"",IFERROR(INDEX('CFBG New Line Form'!$G$9:$EQ$105,MATCH(B68,'CFBG New Line Form'!$B$9:$B$105,0),MATCH(VLOOKUP($CB$11,MAPPING!$H$3:$J$131,3,0),'CFBG New Line Form'!$G$7:$EQ$7,0)),""))</f>
        <v/>
      </c>
      <c r="CC68" s="84" t="str">
        <f>IF(IFERROR(INDEX('CFBG New Line Form'!$G$9:$EQ$105,MATCH(B68,'CFBG New Line Form'!$B$9:$B$105,0),MATCH(VLOOKUP($CC$11,MAPPING!$H$3:$J$131,3,0),'CFBG New Line Form'!$G$7:$EQ$7,0)),"")=0,"",IFERROR(INDEX('CFBG New Line Form'!$G$9:$EQ$105,MATCH(B68,'CFBG New Line Form'!$B$9:$B$105,0),MATCH(VLOOKUP($CC$11,MAPPING!$H$3:$J$131,3,0),'CFBG New Line Form'!$G$7:$EQ$7,0)),""))</f>
        <v/>
      </c>
      <c r="CD68" s="84" t="str">
        <f>IF(IFERROR(INDEX('CFBG New Line Form'!$G$9:$EQ$105,MATCH(B68,'CFBG New Line Form'!$B$9:$B$105,0),MATCH(VLOOKUP($CD$11,MAPPING!$H$3:$J$131,3,0),'CFBG New Line Form'!$G$7:$EQ$7,0)),"")=0,"",IFERROR(INDEX('CFBG New Line Form'!$G$9:$EQ$105,MATCH(B68,'CFBG New Line Form'!$B$9:$B$105,0),MATCH(VLOOKUP($CD$11,MAPPING!$H$3:$J$131,3,0),'CFBG New Line Form'!$G$7:$EQ$7,0)),""))</f>
        <v/>
      </c>
      <c r="CE68" s="84" t="str">
        <f>IF(IFERROR(INDEX('CFBG New Line Form'!$G$9:$EQ$105,MATCH(B68,'CFBG New Line Form'!$B$9:$B$105,0),MATCH(VLOOKUP($CE$11,MAPPING!$H$3:$J$131,3,0),'CFBG New Line Form'!$G$7:$EQ$7,0)),"")=0,"",IFERROR(INDEX('CFBG New Line Form'!$G$9:$EQ$105,MATCH(B68,'CFBG New Line Form'!$B$9:$B$105,0),MATCH(VLOOKUP($CE$11,MAPPING!$H$3:$J$131,3,0),'CFBG New Line Form'!$G$7:$EQ$7,0)),""))</f>
        <v/>
      </c>
      <c r="CF68" s="84" t="str">
        <f>IF(IFERROR(INDEX('CFBG New Line Form'!$G$9:$EQ$105,MATCH(B68,'CFBG New Line Form'!$B$9:$B$105,0),MATCH(VLOOKUP($CF$11,MAPPING!$H$3:$J$131,3,0),'CFBG New Line Form'!$G$7:$EQ$7,0)),"")=0,"",IFERROR(INDEX('CFBG New Line Form'!$G$9:$EQ$105,MATCH(B68,'CFBG New Line Form'!$B$9:$B$105,0),MATCH(VLOOKUP($CF$11,MAPPING!$H$3:$J$131,3,0),'CFBG New Line Form'!$G$7:$EQ$7,0)),""))</f>
        <v/>
      </c>
      <c r="CG68" s="84" t="str">
        <f>IF(IFERROR(INDEX('CFBG New Line Form'!$G$9:$EQ$105,MATCH(B68,'CFBG New Line Form'!$B$9:$B$105,0),MATCH(VLOOKUP($CG$11,MAPPING!$H$3:$J$131,3,0),'CFBG New Line Form'!$G$7:$EQ$7,0)),"")=0,"",IFERROR(INDEX('CFBG New Line Form'!$G$9:$EQ$105,MATCH(B68,'CFBG New Line Form'!$B$9:$B$105,0),MATCH(VLOOKUP($CG$11,MAPPING!$H$3:$J$131,3,0),'CFBG New Line Form'!$G$7:$EQ$7,0)),""))</f>
        <v/>
      </c>
      <c r="CH68" s="84" t="str">
        <f>IF(IFERROR(INDEX('CFBG New Line Form'!$G$9:$EQ$105,MATCH(B68,'CFBG New Line Form'!$B$9:$B$105,0),MATCH(VLOOKUP($CH$11,MAPPING!$H$3:$J$131,3,0),'CFBG New Line Form'!$G$7:$EQ$7,0)),"")=0,"",IFERROR(INDEX('CFBG New Line Form'!$G$9:$EQ$105,MATCH(B68,'CFBG New Line Form'!$B$9:$B$105,0),MATCH(VLOOKUP($CH$11,MAPPING!$H$3:$J$131,3,0),'CFBG New Line Form'!$G$7:$EQ$7,0)),""))</f>
        <v/>
      </c>
      <c r="CI68" s="84" t="str">
        <f>IF(IFERROR(INDEX('CFBG New Line Form'!$G$9:$EQ$105,MATCH(B68,'CFBG New Line Form'!$B$9:$B$105,0),MATCH(VLOOKUP($CI$11,MAPPING!$H$3:$J$131,3,0),'CFBG New Line Form'!$G$7:$EQ$7,0)),"")=0,"",IFERROR(INDEX('CFBG New Line Form'!$G$9:$EQ$105,MATCH(B68,'CFBG New Line Form'!$B$9:$B$105,0),MATCH(VLOOKUP($CI$11,MAPPING!$H$3:$J$131,3,0),'CFBG New Line Form'!$G$7:$EQ$7,0)),""))</f>
        <v/>
      </c>
      <c r="CJ68" s="84" t="str">
        <f>IF(IFERROR(INDEX('CFBG New Line Form'!$G$9:$EQ$105,MATCH(B68,'CFBG New Line Form'!$B$9:$B$105,0),MATCH(VLOOKUP($CJ$11,MAPPING!$H$3:$J$131,3,0),'CFBG New Line Form'!$G$7:$EQ$7,0)),"")=0,"",IFERROR(INDEX('CFBG New Line Form'!$G$9:$EQ$105,MATCH(B68,'CFBG New Line Form'!$B$9:$B$105,0),MATCH(VLOOKUP($CJ$11,MAPPING!$H$3:$J$131,3,0),'CFBG New Line Form'!$G$7:$EQ$7,0)),""))</f>
        <v/>
      </c>
      <c r="CK68" s="84" t="str">
        <f>IF(IFERROR(INDEX('CFBG New Line Form'!$G$9:$EQ$105,MATCH(B68,'CFBG New Line Form'!$B$9:$B$105,0),MATCH(VLOOKUP($CK$11,MAPPING!$H$3:$J$131,3,0),'CFBG New Line Form'!$G$7:$EQ$7,0)),"")=0,"",IFERROR(INDEX('CFBG New Line Form'!$G$9:$EQ$105,MATCH(B68,'CFBG New Line Form'!$B$9:$B$105,0),MATCH(VLOOKUP($CK$11,MAPPING!$H$3:$J$131,3,0),'CFBG New Line Form'!$G$7:$EQ$7,0)),""))</f>
        <v/>
      </c>
      <c r="CL68" s="84" t="str">
        <f>IF(IFERROR(INDEX('CFBG New Line Form'!$G$9:$EQ$105,MATCH(B68,'CFBG New Line Form'!$B$9:$B$105,0),MATCH(VLOOKUP($CL$11,MAPPING!$H$3:$J$131,3,0),'CFBG New Line Form'!$G$7:$EQ$7,0)),"")=0,"",IFERROR(INDEX('CFBG New Line Form'!$G$9:$EQ$105,MATCH(B68,'CFBG New Line Form'!$B$9:$B$105,0),MATCH(VLOOKUP($CL$11,MAPPING!$H$3:$J$131,3,0),'CFBG New Line Form'!$G$7:$EQ$7,0)),""))</f>
        <v/>
      </c>
      <c r="CM68" s="84" t="str">
        <f>IF(IFERROR(INDEX('CFBG New Line Form'!$G$9:$EQ$105,MATCH(B68,'CFBG New Line Form'!$B$9:$B$105,0),MATCH(VLOOKUP($CM$11,MAPPING!$H$3:$J$131,3,0),'CFBG New Line Form'!$G$7:$EQ$7,0)),"")=0,"",IFERROR(INDEX('CFBG New Line Form'!$G$9:$EQ$105,MATCH(B68,'CFBG New Line Form'!$B$9:$B$105,0),MATCH(VLOOKUP($CM$11,MAPPING!$H$3:$J$131,3,0),'CFBG New Line Form'!$G$7:$EQ$7,0)),""))</f>
        <v/>
      </c>
      <c r="CN68" s="84" t="str">
        <f>IF(IFERROR(INDEX('CFBG New Line Form'!$G$9:$EQ$105,MATCH(B68,'CFBG New Line Form'!$B$9:$B$105,0),MATCH(VLOOKUP($CN$11,MAPPING!$H$3:$J$131,3,0),'CFBG New Line Form'!$G$7:$EQ$7,0)),"")=0,"",IFERROR(INDEX('CFBG New Line Form'!$G$9:$EQ$105,MATCH(B68,'CFBG New Line Form'!$B$9:$B$105,0),MATCH(VLOOKUP($CN$11,MAPPING!$H$3:$J$131,3,0),'CFBG New Line Form'!$G$7:$EQ$7,0)),""))</f>
        <v/>
      </c>
      <c r="CO68" s="84" t="str">
        <f>IF(IFERROR(INDEX('CFBG New Line Form'!$G$9:$EQ$105,MATCH(B68,'CFBG New Line Form'!$B$9:$B$105,0),MATCH(VLOOKUP($CO$11,MAPPING!$H$3:$J$131,3,0),'CFBG New Line Form'!$G$7:$EQ$7,0)),"")=0,"",IFERROR(INDEX('CFBG New Line Form'!$G$9:$EQ$105,MATCH(B68,'CFBG New Line Form'!$B$9:$B$105,0),MATCH(VLOOKUP($CO$11,MAPPING!$H$3:$J$131,3,0),'CFBG New Line Form'!$G$7:$EQ$7,0)),""))</f>
        <v/>
      </c>
      <c r="CP68" s="84" t="str">
        <f>IF(IFERROR(INDEX('CFBG New Line Form'!$G$9:$EQ$105,MATCH(B68,'CFBG New Line Form'!$B$9:$B$105,0),MATCH(VLOOKUP($CP$11,MAPPING!$H$3:$J$131,3,0),'CFBG New Line Form'!$G$7:$EQ$7,0)),"")=0,"",IFERROR(INDEX('CFBG New Line Form'!$G$9:$EQ$105,MATCH(B68,'CFBG New Line Form'!$B$9:$B$105,0),MATCH(VLOOKUP($CP$11,MAPPING!$H$3:$J$131,3,0),'CFBG New Line Form'!$G$7:$EQ$7,0)),""))</f>
        <v/>
      </c>
      <c r="CQ68" s="84" t="str">
        <f>IF(IFERROR(INDEX('CFBG New Line Form'!$G$9:$EQ$105,MATCH(B68,'CFBG New Line Form'!$B$9:$B$105,0),MATCH(VLOOKUP($CQ$11,MAPPING!$H$3:$J$131,3,0),'CFBG New Line Form'!$G$7:$EQ$7,0)),"")=0,"",IFERROR(INDEX('CFBG New Line Form'!$G$9:$EQ$105,MATCH(B68,'CFBG New Line Form'!$B$9:$B$105,0),MATCH(VLOOKUP($CQ$11,MAPPING!$H$3:$J$131,3,0),'CFBG New Line Form'!$G$7:$EQ$7,0)),""))</f>
        <v/>
      </c>
      <c r="CR68" s="84"/>
      <c r="CS68" s="84"/>
      <c r="CT68" s="84"/>
    </row>
    <row r="69" spans="1:98" s="55" customFormat="1">
      <c r="A69" s="84" t="str">
        <f>IF(
IFERROR(INDEX('CFBG New Line Form'!$G$9:$EQ$105,MATCH(B69,'CFBG New Line Form'!$B$9:$B$105,0),MATCH(VLOOKUP($A$11,MAPPING!$H$3:$J$131,3,0),'CFBG New Line Form'!$G$7:$EQ$7,0)),"")=0,"", IFERROR(INDEX('CFBG New Line Form'!$G$9:$EQ$105,MATCH(B69,'CFBG New Line Form'!$B$9:$B$105,0),MATCH(VLOOKUP($A$11,MAPPING!$H$3:$J$131,3,0),'CFBG New Line Form'!$G$7:$EQ$7,0)),""))</f>
        <v/>
      </c>
      <c r="B69" s="84"/>
      <c r="C69" s="84" t="str">
        <f>IF(
IFERROR(INDEX('CFBG New Line Form'!$G$9:$EQ$105,MATCH(B69,'CFBG New Line Form'!$B$9:$B$105,0),MATCH(VLOOKUP($C$11,MAPPING!$H$3:$J$131,3,0),'CFBG New Line Form'!$G$7:$EQ$7,0)),"")=0,"", IFERROR(INDEX('CFBG New Line Form'!$G$9:$EQ$105,MATCH(B69,'CFBG New Line Form'!$B$9:$B$105,0),MATCH(VLOOKUP($C$11,MAPPING!$H$3:$J$131,3,0),'CFBG New Line Form'!$G$7:$EQ$7,0)),""))</f>
        <v/>
      </c>
      <c r="D69" s="84" t="str">
        <f>IF(
IFERROR(INDEX('CFBG New Line Form'!$G$9:$EQ$105,MATCH(B69,'CFBG New Line Form'!$B$9:$B$105,0),MATCH(VLOOKUP($D$11,MAPPING!$H$3:$J$131,3,0),'CFBG New Line Form'!$G$7:$EQ$7,0)),"")=0,"", IFERROR(INDEX('CFBG New Line Form'!$G$9:$EQ$105,MATCH(B69,'CFBG New Line Form'!$B$9:$B$105,0),MATCH(VLOOKUP($D$11,MAPPING!$H$3:$J$131,3,0),'CFBG New Line Form'!$G$7:$EQ$7,0)),""))</f>
        <v/>
      </c>
      <c r="E69" s="84" t="str">
        <f>IF(IFERROR(INDEX('CFBG New Line Form'!$G$9:$EQ$105,MATCH(B69,'CFBG New Line Form'!$B$9:$B$105,0),MATCH(VLOOKUP($E$11,MAPPING!$H$3:$J$131,3,0),'CFBG New Line Form'!$G$7:$EQ$7,0)),"")=0,"",IFERROR(INDEX('CFBG New Line Form'!$G$9:$EQ$105,MATCH(B69,'CFBG New Line Form'!$B$9:$B$105,0),MATCH(VLOOKUP($E$11,MAPPING!$H$3:$J$131,3,0),'CFBG New Line Form'!$G$7:$EQ$7,0)),""))</f>
        <v/>
      </c>
      <c r="F69" s="84" t="str">
        <f>IF(IFERROR(INDEX('CFBG New Line Form'!$G$9:$EQ$105,MATCH(B69,'CFBG New Line Form'!$B$9:$B$105,0),MATCH(VLOOKUP($F$11,MAPPING!$H$3:$J$131,3,0),'CFBG New Line Form'!$G$7:$EQ$7,0)),"")=0,"",IFERROR(INDEX('CFBG New Line Form'!$G$9:$EQ$105,MATCH(B69,'CFBG New Line Form'!$B$9:$B$105,0),MATCH(VLOOKUP($F$11,MAPPING!$H$3:$J$131,3,0),'CFBG New Line Form'!$G$7:$EQ$7,0)),""))</f>
        <v/>
      </c>
      <c r="G69" s="130" t="str">
        <f>IF(IFERROR(INDEX('CFBG New Line Form'!$G$9:$EQ$105,MATCH(B69,'CFBG New Line Form'!$B$9:$B$105,0),MATCH(VLOOKUP($G$11,MAPPING!$H$3:$J$131,3,0),'CFBG New Line Form'!$G$7:$EQ$7,0)),"")=0,"",IFERROR(INDEX('CFBG New Line Form'!$G$9:$EQ$105,MATCH(B69,'CFBG New Line Form'!$B$9:$B$105,0),MATCH(VLOOKUP($G$11,MAPPING!$H$3:$J$131,3,0),'CFBG New Line Form'!$G$7:$EQ$7,0)),""))</f>
        <v/>
      </c>
      <c r="H69" s="160" t="str">
        <f>IF(IFERROR(INDEX('CFBG New Line Form'!$G$9:$EQ$105,MATCH(B69,'CFBG New Line Form'!$B$9:$B$105,0),MATCH(VLOOKUP($H$11,MAPPING!$H$3:$J$131,3,0),'CFBG New Line Form'!$G$7:$EQ$7,0)),"")=0,"",IFERROR(INDEX('CFBG New Line Form'!$G$9:$EQ$105,MATCH(B69,'CFBG New Line Form'!$B$9:$B$105,0),MATCH(VLOOKUP($H$11,MAPPING!$H$3:$J$131,3,0),'CFBG New Line Form'!$G$7:$EQ$7,0)),""))</f>
        <v/>
      </c>
      <c r="I69" s="161" t="str">
        <f>IF(IFERROR(INDEX('CFBG New Line Form'!$G$9:$EQ$105,MATCH(B69,'CFBG New Line Form'!$B$9:$B$105,0),MATCH(VLOOKUP($I$11,MAPPING!$H$3:$J$131,3,0),'CFBG New Line Form'!$G$7:$EQ$7,0)),"")=0,"",IFERROR(INDEX('CFBG New Line Form'!$G$9:$EQ$105,MATCH(B69,'CFBG New Line Form'!$B$9:$B$105,0),MATCH(VLOOKUP($I$11,MAPPING!$H$3:$J$131,3,0),'CFBG New Line Form'!$G$7:$EQ$7,0)),""))</f>
        <v/>
      </c>
      <c r="J69" s="84" t="str">
        <f>IF(IFERROR(INDEX('CFBG New Line Form'!$G$9:$EQ$105,MATCH(B69,'CFBG New Line Form'!$B$9:$B$105,0),MATCH(VLOOKUP($J$11,MAPPING!$H$3:$J$131,3,0),'CFBG New Line Form'!$G$7:$EQ$7,0)),"")=0,"",IFERROR(INDEX('CFBG New Line Form'!$G$9:$EQ$105,MATCH(B69,'CFBG New Line Form'!$B$9:$B$105,0),MATCH(VLOOKUP($J$11,MAPPING!$H$3:$J$131,3,0),'CFBG New Line Form'!$G$7:$EQ$7,0)),""))</f>
        <v/>
      </c>
      <c r="K69" s="84" t="e">
        <v>#N/A</v>
      </c>
      <c r="L69" s="84" t="e">
        <v>#N/A</v>
      </c>
      <c r="M69" s="84" t="e">
        <v>#N/A</v>
      </c>
      <c r="N69" s="84" t="e">
        <v>#N/A</v>
      </c>
      <c r="O69" s="84" t="e">
        <v>#N/A</v>
      </c>
      <c r="P69" s="84" t="e">
        <v>#N/A</v>
      </c>
      <c r="Q69" s="84" t="e">
        <v>#N/A</v>
      </c>
      <c r="R69" s="162" t="str">
        <f>IF(IFERROR(INDEX('CFBG New Line Form'!$G$9:$EQ$105,MATCH(B69,'CFBG New Line Form'!$B$9:$B$105,0),MATCH(VLOOKUP($R$11,MAPPING!$H$3:$J$131,3,0),'CFBG New Line Form'!$G$7:$EQ$7,0)),"")=0,"",IFERROR(INDEX('CFBG New Line Form'!$G$9:$EQ$105,MATCH(B69,'CFBG New Line Form'!$B$9:$B$105,0),MATCH(VLOOKUP($R$11,MAPPING!$H$3:$J$131,3,0),'CFBG New Line Form'!$G$7:$EQ$7,0)),""))</f>
        <v/>
      </c>
      <c r="S69" s="84" t="str">
        <f>IF(IFERROR(INDEX('CFBG New Line Form'!$G$9:$EQ$105,MATCH(B69,'CFBG New Line Form'!$B$9:$B$105,0),MATCH(VLOOKUP($S$11,MAPPING!$H$3:$J$131,3,0),'CFBG New Line Form'!$G$7:$EQ$7,0)),"")=0,"",IFERROR(INDEX('CFBG New Line Form'!$G$9:$EQ$105,MATCH(B69,'CFBG New Line Form'!$B$9:$B$105,0),MATCH(VLOOKUP($S$11,MAPPING!$H$3:$J$131,3,0),'CFBG New Line Form'!$G$7:$EQ$7,0)),""))</f>
        <v/>
      </c>
      <c r="T69" s="84" t="e">
        <v>#N/A</v>
      </c>
      <c r="U69" s="84" t="e">
        <v>#N/A</v>
      </c>
      <c r="V69" s="84" t="e">
        <v>#N/A</v>
      </c>
      <c r="W69" s="84" t="e">
        <v>#N/A</v>
      </c>
      <c r="X69" s="84" t="e">
        <v>#N/A</v>
      </c>
      <c r="Y69" s="84" t="e">
        <v>#N/A</v>
      </c>
      <c r="Z69" s="84" t="e">
        <v>#N/A</v>
      </c>
      <c r="AA69" s="84" t="e">
        <v>#N/A</v>
      </c>
      <c r="AB69" s="84" t="e">
        <v>#N/A</v>
      </c>
      <c r="AC69" s="84" t="e">
        <v>#N/A</v>
      </c>
      <c r="AD69" s="84" t="e">
        <v>#N/A</v>
      </c>
      <c r="AE69" s="160" t="str">
        <f>IF(IFERROR(INDEX('CFBG New Line Form'!$G$9:$EQ$105,MATCH(B69,'CFBG New Line Form'!$B$9:$B$105,0),MATCH(VLOOKUP($AE$11,MAPPING!$H$3:$J$131,3,0),'CFBG New Line Form'!$G$7:$EQ$7,0)),"")=0,"",IFERROR(INDEX('CFBG New Line Form'!$G$9:$EQ$105,MATCH(B69,'CFBG New Line Form'!$B$9:$B$105,0),MATCH(VLOOKUP($AE$11,MAPPING!$H$3:$J$131,3,0),'CFBG New Line Form'!$G$7:$EQ$7,0)),""))</f>
        <v/>
      </c>
      <c r="AF69" s="84" t="e">
        <v>#N/A</v>
      </c>
      <c r="AG69" s="84" t="e">
        <v>#N/A</v>
      </c>
      <c r="AH69" s="84" t="str">
        <f>IF(IFERROR(INDEX('CFBG New Line Form'!$G$9:$EQ$105,MATCH(B69,'CFBG New Line Form'!$B$9:$B$105,0),MATCH(VLOOKUP($AH$11,MAPPING!$H$3:$J$131,3,0),'CFBG New Line Form'!$G$7:$EQ$7,0)),"")=0,"",IFERROR(INDEX('CFBG New Line Form'!$G$9:$EQ$105,MATCH(B69,'CFBG New Line Form'!$B$9:$B$105,0),MATCH(VLOOKUP($AH$11,MAPPING!$H$3:$J$131,3,0),'CFBG New Line Form'!$G$7:$EQ$7,0)),""))</f>
        <v/>
      </c>
      <c r="AI69" s="84" t="str">
        <f>IF(IFERROR(INDEX('CFBG New Line Form'!$G$9:$EQ$105,MATCH(B69,'CFBG New Line Form'!$B$9:$B$105,0),MATCH(VLOOKUP($AI$11,MAPPING!$H$3:$J$131,3,0),'CFBG New Line Form'!$G$7:$EQ$7,0)),"")=0,"",IFERROR(INDEX('CFBG New Line Form'!$G$9:$EQ$105,MATCH(B69,'CFBG New Line Form'!$B$9:$B$105,0),MATCH(VLOOKUP($AI$11,MAPPING!$H$3:$J$131,3,0),'CFBG New Line Form'!$G$7:$EQ$7,0)),""))</f>
        <v/>
      </c>
      <c r="AJ69" s="84" t="str">
        <f>IF(IFERROR(INDEX('CFBG New Line Form'!$G$9:$EQ$105,MATCH(B69,'CFBG New Line Form'!$B$9:$B$105,0),MATCH(VLOOKUP($AJ$11,MAPPING!$H$3:$J$131,3,0),'CFBG New Line Form'!$G$7:$EQ$7,0)),"")=0,"",IFERROR(INDEX('CFBG New Line Form'!$G$9:$EQ$105,MATCH(B69,'CFBG New Line Form'!$B$9:$B$105,0),MATCH(VLOOKUP($AJ$11,MAPPING!$H$3:$J$131,3,0),'CFBG New Line Form'!$G$7:$EQ$7,0)),""))</f>
        <v/>
      </c>
      <c r="AK69" s="84" t="str">
        <f>IF(IFERROR(INDEX('CFBG New Line Form'!$G$9:$EQ$105,MATCH(B69,'CFBG New Line Form'!$B$9:$B$105,0),MATCH(VLOOKUP($AK$11,MAPPING!$H$3:$J$131,3,0),'CFBG New Line Form'!$G$7:$EQ$7,0)),"")=0,"",IFERROR(INDEX('CFBG New Line Form'!$G$9:$EQ$105,MATCH(B69,'CFBG New Line Form'!$B$9:$B$105,0),MATCH(VLOOKUP($AK$11,MAPPING!$H$3:$J$131,3,0),'CFBG New Line Form'!$G$7:$EQ$7,0)),""))</f>
        <v/>
      </c>
      <c r="AL69" s="84" t="str">
        <f>IF(IFERROR(INDEX('CFBG New Line Form'!$G$9:$EQ$105,MATCH(B69,'CFBG New Line Form'!$B$9:$B$105,0),MATCH(VLOOKUP($AL$11,MAPPING!$H$3:$J$131,3,0),'CFBG New Line Form'!$G$7:$EQ$7,0)),"")=0,"",IFERROR(INDEX('CFBG New Line Form'!$G$9:$EQ$105,MATCH(B69,'CFBG New Line Form'!$B$9:$B$105,0),MATCH(VLOOKUP($AL$11,MAPPING!$H$3:$J$131,3,0),'CFBG New Line Form'!$G$7:$EQ$7,0)),""))</f>
        <v/>
      </c>
      <c r="AM69" s="84" t="str">
        <f>IF(IFERROR(INDEX('CFBG New Line Form'!$G$9:$EQ$105,MATCH(B69,'CFBG New Line Form'!$B$9:$B$105,0),MATCH(VLOOKUP($AM$11,MAPPING!$H$3:$J$131,3,0),'CFBG New Line Form'!$G$7:$EQ$7,0)),"")=0,"",IFERROR(INDEX('CFBG New Line Form'!$G$9:$EQ$105,MATCH(B69,'CFBG New Line Form'!$B$9:$B$105,0),MATCH(VLOOKUP($AM$11,MAPPING!$H$3:$J$131,3,0),'CFBG New Line Form'!$G$7:$EQ$7,0)),""))</f>
        <v/>
      </c>
      <c r="AN69" s="84" t="str">
        <f>IF(IFERROR(INDEX('CFBG New Line Form'!$G$9:$EQ$105,MATCH(B69,'CFBG New Line Form'!$B$9:$B$105,0),MATCH(VLOOKUP($AN$11,MAPPING!$H$3:$J$131,3,0),'CFBG New Line Form'!$G$7:$EQ$7,0)),"")=0,"",IFERROR(INDEX('CFBG New Line Form'!$G$9:$EQ$105,MATCH(B69,'CFBG New Line Form'!$B$9:$B$105,0),MATCH(VLOOKUP($AN$11,MAPPING!$H$3:$J$131,3,0),'CFBG New Line Form'!$G$7:$EQ$7,0)),""))</f>
        <v/>
      </c>
      <c r="AO69" s="84" t="str">
        <f>IF(IFERROR(INDEX('CFBG New Line Form'!$G$9:$EQ$105,MATCH(B69,'CFBG New Line Form'!$B$9:$B$105,0),MATCH(VLOOKUP($AO$11,MAPPING!$H$3:$J$131,3,0),'CFBG New Line Form'!$G$7:$EQ$7,0)),"")=0,"",IFERROR(INDEX('CFBG New Line Form'!$G$9:$EQ$105,MATCH(B69,'CFBG New Line Form'!$B$9:$B$105,0),MATCH(VLOOKUP($AO$11,MAPPING!$H$3:$J$131,3,0),'CFBG New Line Form'!$G$7:$EQ$7,0)),""))</f>
        <v/>
      </c>
      <c r="AP69" s="84" t="str">
        <f>IF(IFERROR(INDEX('CFBG New Line Form'!$G$9:$EQ$105,MATCH(B69,'CFBG New Line Form'!$B$9:$B$105,0),MATCH(VLOOKUP($AP$11,MAPPING!$H$3:$J$131,3,0),'CFBG New Line Form'!$G$7:$EQ$7,0)),"")=0,"",IFERROR(INDEX('CFBG New Line Form'!$G$9:$EQ$105,MATCH(B69,'CFBG New Line Form'!$B$9:$B$105,0),MATCH(VLOOKUP($AP$11,MAPPING!$H$3:$J$131,3,0),'CFBG New Line Form'!$G$7:$EQ$7,0)),""))</f>
        <v/>
      </c>
      <c r="AQ69" s="84" t="str">
        <f>IF(IFERROR(INDEX('CFBG New Line Form'!$G$9:$EQ$105,MATCH(B69,'CFBG New Line Form'!$B$9:$B$105,0),MATCH(VLOOKUP($AQ$11,MAPPING!$H$3:$J$131,3,0),'CFBG New Line Form'!$G$7:$EQ$7,0)),"")=0,"",IFERROR(INDEX('CFBG New Line Form'!$G$9:$EQ$105,MATCH(B69,'CFBG New Line Form'!$B$9:$B$105,0),MATCH(VLOOKUP($AQ$11,MAPPING!$H$3:$J$131,3,0),'CFBG New Line Form'!$G$7:$EQ$7,0)),""))</f>
        <v/>
      </c>
      <c r="AR69" s="84" t="str">
        <f>IF(IFERROR(INDEX('CFBG New Line Form'!$G$9:$EQ$105,MATCH(B69,'CFBG New Line Form'!$B$9:$B$105,0),MATCH(VLOOKUP($AR$11,MAPPING!$H$3:$J$131,3,0),'CFBG New Line Form'!$G$7:$EQ$7,0)),"")=0,"",IFERROR(INDEX('CFBG New Line Form'!$G$9:$EQ$105,MATCH(B69,'CFBG New Line Form'!$B$9:$B$105,0),MATCH(VLOOKUP($AR$11,MAPPING!$H$3:$J$131,3,0),'CFBG New Line Form'!$G$7:$EQ$7,0)),""))</f>
        <v/>
      </c>
      <c r="AS69" s="84" t="str">
        <f>IF(IFERROR(INDEX('CFBG New Line Form'!$G$9:$EQ$105,MATCH(B69,'CFBG New Line Form'!$B$9:$B$105,0),MATCH(VLOOKUP($AS$11,MAPPING!$H$3:$J$131,3,0),'CFBG New Line Form'!$G$7:$EQ$7,0)),"")=0,"",IFERROR(INDEX('CFBG New Line Form'!$G$9:$EQ$105,MATCH(B69,'CFBG New Line Form'!$B$9:$B$105,0),MATCH(VLOOKUP($AS$11,MAPPING!$H$3:$J$131,3,0),'CFBG New Line Form'!$G$7:$EQ$7,0)),""))</f>
        <v/>
      </c>
      <c r="AT69" s="84" t="str">
        <f>IF(IFERROR(INDEX('CFBG New Line Form'!$G$9:$EQ$105,MATCH(B69,'CFBG New Line Form'!$B$9:$B$105,0),MATCH(VLOOKUP($AT$11,MAPPING!$H$3:$J$131,3,0),'CFBG New Line Form'!$G$7:$EQ$7,0)),"")=0,"",IFERROR(INDEX('CFBG New Line Form'!$G$9:$EQ$105,MATCH(B69,'CFBG New Line Form'!$B$9:$B$105,0),MATCH(VLOOKUP($AT$11,MAPPING!$H$3:$J$131,3,0),'CFBG New Line Form'!$G$7:$EQ$7,0)),""))</f>
        <v/>
      </c>
      <c r="AU69" s="84" t="str">
        <f>IF(IFERROR(INDEX('CFBG New Line Form'!$G$9:$EQ$105,MATCH(B69,'CFBG New Line Form'!$B$9:$B$105,0),MATCH(VLOOKUP($AU$11,MAPPING!$H$3:$J$131,3,0),'CFBG New Line Form'!$G$7:$EQ$7,0)),"")=0,"",IFERROR(INDEX('CFBG New Line Form'!$G$9:$EQ$105,MATCH(B69,'CFBG New Line Form'!$B$9:$B$105,0),MATCH(VLOOKUP($AU$11,MAPPING!$H$3:$J$131,3,0),'CFBG New Line Form'!$G$7:$EQ$7,0)),""))</f>
        <v/>
      </c>
      <c r="AV69" s="84" t="str">
        <f>IF(IFERROR(INDEX('CFBG New Line Form'!$G$9:$EQ$105,MATCH(B69,'CFBG New Line Form'!$B$9:$B$105,0),MATCH(VLOOKUP($AV$11,MAPPING!$H$3:$J$131,3,0),'CFBG New Line Form'!$G$7:$EQ$7,0)),"")=0,"",IFERROR(INDEX('CFBG New Line Form'!$G$9:$EQ$105,MATCH(B69,'CFBG New Line Form'!$B$9:$B$105,0),MATCH(VLOOKUP($AV$11,MAPPING!$H$3:$J$131,3,0),'CFBG New Line Form'!$G$7:$EQ$7,0)),""))</f>
        <v/>
      </c>
      <c r="AW69" s="84" t="str">
        <f>IF(IFERROR(INDEX('CFBG New Line Form'!$G$9:$EQ$105,MATCH(B69,'CFBG New Line Form'!$B$9:$B$105,0),MATCH(VLOOKUP($AW$11,MAPPING!$H$3:$J$131,3,0),'CFBG New Line Form'!$G$7:$EQ$7,0)),"")=0,"",IFERROR(INDEX('CFBG New Line Form'!$G$9:$EQ$105,MATCH(B69,'CFBG New Line Form'!$B$9:$B$105,0),MATCH(VLOOKUP($AW$11,MAPPING!$H$3:$J$131,3,0),'CFBG New Line Form'!$G$7:$EQ$7,0)),""))</f>
        <v/>
      </c>
      <c r="AX69" s="84" t="str">
        <f>IF(IFERROR(INDEX('CFBG New Line Form'!$G$9:$EQ$105,MATCH(B69,'CFBG New Line Form'!$B$9:$B$105,0),MATCH(VLOOKUP($AX$11,MAPPING!$H$3:$J$131,3,0),'CFBG New Line Form'!$G$7:$EQ$7,0)),"")=0,"",IFERROR(INDEX('CFBG New Line Form'!$G$9:$EQ$105,MATCH(B69,'CFBG New Line Form'!$B$9:$B$105,0),MATCH(VLOOKUP($AX$11,MAPPING!$H$3:$J$131,3,0),'CFBG New Line Form'!$G$7:$EQ$7,0)),""))</f>
        <v/>
      </c>
      <c r="AY69" s="84" t="str">
        <f>IF(IFERROR(INDEX('CFBG New Line Form'!$G$9:$EQ$105,MATCH(B69,'CFBG New Line Form'!$B$9:$B$105,0),MATCH(VLOOKUP($AY$11,MAPPING!$H$3:$J$131,3,0),'CFBG New Line Form'!$G$7:$EQ$7,0)),"")=0,"",IFERROR(INDEX('CFBG New Line Form'!$G$9:$EQ$105,MATCH(B69,'CFBG New Line Form'!$B$9:$B$105,0),MATCH(VLOOKUP($AY$11,MAPPING!$H$3:$J$131,3,0),'CFBG New Line Form'!$G$7:$EQ$7,0)),""))</f>
        <v/>
      </c>
      <c r="AZ69" s="84" t="str">
        <f>IF(IFERROR(INDEX('CFBG New Line Form'!$G$9:$EQ$105,MATCH(B69,'CFBG New Line Form'!$B$9:$B$105,0),MATCH(VLOOKUP($AZ$11,MAPPING!$H$3:$J$131,3,0),'CFBG New Line Form'!$G$7:$EQ$7,0)),"")=0,"",IFERROR(INDEX('CFBG New Line Form'!$G$9:$EQ$105,MATCH(B69,'CFBG New Line Form'!$B$9:$B$105,0),MATCH(VLOOKUP($AZ$11,MAPPING!$H$3:$J$131,3,0),'CFBG New Line Form'!$G$7:$EQ$7,0)),""))</f>
        <v/>
      </c>
      <c r="BA69" s="84" t="str">
        <f>IF(IFERROR(INDEX('CFBG New Line Form'!$G$9:$EQ$105,MATCH(B69,'CFBG New Line Form'!$B$9:$B$105,0),MATCH(VLOOKUP($BA$11,MAPPING!$H$3:$J$131,3,0),'CFBG New Line Form'!$G$7:$EQ$7,0)),"")=0,"",IFERROR(INDEX('CFBG New Line Form'!$G$9:$EQ$105,MATCH(B69,'CFBG New Line Form'!$B$9:$B$105,0),MATCH(VLOOKUP($BA$11,MAPPING!$H$3:$J$131,3,0),'CFBG New Line Form'!$G$7:$EQ$7,0)),""))</f>
        <v/>
      </c>
      <c r="BB69" s="84" t="str">
        <f>IF(IFERROR(INDEX('CFBG New Line Form'!$G$9:$EQ$105,MATCH(B69,'CFBG New Line Form'!$B$9:$B$105,0),MATCH(VLOOKUP($BB$11,MAPPING!$H$3:$J$131,3,0),'CFBG New Line Form'!$G$7:$EQ$7,0)),"")=0,"",IFERROR(INDEX('CFBG New Line Form'!$G$9:$EQ$105,MATCH(B69,'CFBG New Line Form'!$B$9:$B$105,0),MATCH(VLOOKUP($BB$11,MAPPING!$H$3:$J$131,3,0),'CFBG New Line Form'!$G$7:$EQ$7,0)),""))</f>
        <v/>
      </c>
      <c r="BC69" s="84" t="str">
        <f>IF(IFERROR(INDEX('CFBG New Line Form'!$G$9:$EQ$105,MATCH(B69,'CFBG New Line Form'!$B$9:$B$105,0),MATCH(VLOOKUP($BC$11,MAPPING!$H$3:$J$131,3,0),'CFBG New Line Form'!$G$7:$EQ$7,0)),"")=0,"",IFERROR(INDEX('CFBG New Line Form'!$G$9:$EQ$105,MATCH(B69,'CFBG New Line Form'!$B$9:$B$105,0),MATCH(VLOOKUP($BC$11,MAPPING!$H$3:$J$131,3,0),'CFBG New Line Form'!$G$7:$EQ$7,0)),""))</f>
        <v/>
      </c>
      <c r="BD69" s="84" t="str">
        <f>IF(IFERROR(INDEX('CFBG New Line Form'!$G$9:$EQ$105,MATCH(B69,'CFBG New Line Form'!$B$9:$B$105,0),MATCH(VLOOKUP($BD$11,MAPPING!$H$3:$J$131,3,0),'CFBG New Line Form'!$G$7:$EQ$7,0)),"")=0,"",IFERROR(INDEX('CFBG New Line Form'!$G$9:$EQ$105,MATCH(B69,'CFBG New Line Form'!$B$9:$B$105,0),MATCH(VLOOKUP($BD$11,MAPPING!$H$3:$J$131,3,0),'CFBG New Line Form'!$G$7:$EQ$7,0)),""))</f>
        <v/>
      </c>
      <c r="BE69" s="84" t="str">
        <f>IF(IFERROR(INDEX('CFBG New Line Form'!$G$9:$EQ$105,MATCH(B69,'CFBG New Line Form'!$B$9:$B$105,0),MATCH(VLOOKUP($BE$11,MAPPING!$H$3:$J$131,3,0),'CFBG New Line Form'!$G$7:$EQ$7,0)),"")=0,"",IFERROR(INDEX('CFBG New Line Form'!$G$9:$EQ$105,MATCH(B69,'CFBG New Line Form'!$B$9:$B$105,0),MATCH(VLOOKUP($BE$11,MAPPING!$H$3:$J$131,3,0),'CFBG New Line Form'!$G$7:$EQ$7,0)),""))</f>
        <v/>
      </c>
      <c r="BF69" s="84" t="str">
        <f>IF(IFERROR(INDEX('CFBG New Line Form'!$G$9:$EQ$105,MATCH(B69,'CFBG New Line Form'!$B$9:$B$105,0),MATCH(VLOOKUP($BE$11,MAPPING!$H$3:$J$131,3,0),'CFBG New Line Form'!$G$7:$EQ$7,0)),"")=0,"",IFERROR(INDEX('CFBG New Line Form'!$G$9:$EQ$105,MATCH(B69,'CFBG New Line Form'!$B$9:$B$105,0),MATCH(VLOOKUP($BE$11,MAPPING!$H$3:$J$131,3,0),'CFBG New Line Form'!$G$7:$EQ$7,0)),""))</f>
        <v/>
      </c>
      <c r="BG69" s="84" t="str">
        <f>IF(IFERROR(INDEX('CFBG New Line Form'!$G$9:$EQ$105,MATCH(B69,'CFBG New Line Form'!$B$9:$B$105,0),MATCH(VLOOKUP($BG$11,MAPPING!$H$3:$J$131,3,0),'CFBG New Line Form'!$G$7:$EQ$7,0)),"")=0,"",IFERROR(INDEX('CFBG New Line Form'!$G$9:$EQ$105,MATCH(B69,'CFBG New Line Form'!$B$9:$B$105,0),MATCH(VLOOKUP($BG$11,MAPPING!$H$3:$J$131,3,0),'CFBG New Line Form'!$G$7:$EQ$7,0)),""))</f>
        <v/>
      </c>
      <c r="BH69" s="84" t="str">
        <f>IF(IFERROR(INDEX('CFBG New Line Form'!$G$9:$EQ$105,MATCH(B69,'CFBG New Line Form'!$B$9:$B$105,0),MATCH(VLOOKUP($BH$11,MAPPING!$H$3:$J$131,3,0),'CFBG New Line Form'!$G$7:$EQ$7,0)),"")=0,"",IFERROR(INDEX('CFBG New Line Form'!$G$9:$EQ$105,MATCH(B69,'CFBG New Line Form'!$B$9:$B$105,0),MATCH(VLOOKUP($BH$11,MAPPING!$H$3:$J$131,3,0),'CFBG New Line Form'!$G$7:$EQ$7,0)),""))</f>
        <v/>
      </c>
      <c r="BI69" s="84" t="str">
        <f>IF(IFERROR(INDEX('CFBG New Line Form'!$G$9:$EQ$105,MATCH(B69,'CFBG New Line Form'!$B$9:$B$105,0),MATCH(VLOOKUP($BI$11,MAPPING!$H$3:$J$131,3,0),'CFBG New Line Form'!$G$7:$EQ$7,0)),"")=0,"",IFERROR(INDEX('CFBG New Line Form'!$G$9:$EQ$105,MATCH(B69,'CFBG New Line Form'!$B$9:$B$105,0),MATCH(VLOOKUP($BI$11,MAPPING!$H$3:$J$131,3,0),'CFBG New Line Form'!$G$7:$EQ$7,0)),""))</f>
        <v/>
      </c>
      <c r="BJ69" s="84" t="str">
        <f>IF(IFERROR(INDEX('CFBG New Line Form'!$G$9:$EQ$105,MATCH(B69,'CFBG New Line Form'!$B$9:$B$105,0),MATCH(VLOOKUP($BJ$11,MAPPING!$H$3:$J$131,3,0),'CFBG New Line Form'!$G$7:$EQ$7,0)),"")=0,"",IFERROR(INDEX('CFBG New Line Form'!$G$9:$EQ$105,MATCH(B69,'CFBG New Line Form'!$B$9:$B$105,0),MATCH(VLOOKUP($BJ$11,MAPPING!$H$3:$J$131,3,0),'CFBG New Line Form'!$G$7:$EQ$7,0)),""))</f>
        <v/>
      </c>
      <c r="BK69" s="84" t="str">
        <f>IF(IFERROR(INDEX('CFBG New Line Form'!$G$9:$EQ$105,MATCH(B69,'CFBG New Line Form'!$B$9:$B$105,0),MATCH(VLOOKUP($BK$11,MAPPING!$H$3:$J$131,3,0),'CFBG New Line Form'!$G$7:$EQ$7,0)),"")=0,"",IFERROR(INDEX('CFBG New Line Form'!$G$9:$EQ$105,MATCH(B69,'CFBG New Line Form'!$B$9:$B$105,0),MATCH(VLOOKUP($BK$11,MAPPING!$H$3:$J$131,3,0),'CFBG New Line Form'!$G$7:$EQ$7,0)),""))</f>
        <v/>
      </c>
      <c r="BL69" s="84" t="str">
        <f>IF(IFERROR(INDEX('CFBG New Line Form'!$G$9:$EQ$105,MATCH(B69,'CFBG New Line Form'!$B$9:$B$105,0),MATCH(VLOOKUP($BL$11,MAPPING!$H$3:$J$131,3,0),'CFBG New Line Form'!$G$7:$EQ$7,0)),"")=0,"",IFERROR(INDEX('CFBG New Line Form'!$G$9:$EQ$105,MATCH(B69,'CFBG New Line Form'!$B$9:$B$105,0),MATCH(VLOOKUP($BL$11,MAPPING!$H$3:$J$131,3,0),'CFBG New Line Form'!$G$7:$EQ$7,0)),""))</f>
        <v/>
      </c>
      <c r="BM69" s="84" t="str">
        <f>IF(IFERROR(INDEX('CFBG New Line Form'!$G$9:$EQ$105,MATCH(B69,'CFBG New Line Form'!$B$9:$B$105,0),MATCH(VLOOKUP($BM$11,MAPPING!$H$3:$J$131,3,0),'CFBG New Line Form'!$G$7:$EQ$7,0)),"")=0,"",IFERROR(INDEX('CFBG New Line Form'!$G$9:$EQ$105,MATCH(B69,'CFBG New Line Form'!$B$9:$B$105,0),MATCH(VLOOKUP($BM$11,MAPPING!$H$3:$J$131,3,0),'CFBG New Line Form'!$G$7:$EQ$7,0)),""))</f>
        <v/>
      </c>
      <c r="BN69" s="84" t="str">
        <f>IF(IFERROR(INDEX('CFBG New Line Form'!$G$9:$EQ$105,MATCH(B69,'CFBG New Line Form'!$B$9:$B$105,0),MATCH(VLOOKUP($BN$11,MAPPING!$H$3:$J$131,3,0),'CFBG New Line Form'!$G$7:$EQ$7,0)),"")=0,"",IFERROR(INDEX('CFBG New Line Form'!$G$9:$EQ$105,MATCH(B69,'CFBG New Line Form'!$B$9:$B$105,0),MATCH(VLOOKUP($BN$11,MAPPING!$H$3:$J$131,3,0),'CFBG New Line Form'!$G$7:$EQ$7,0)),""))</f>
        <v/>
      </c>
      <c r="BO69" s="84" t="str">
        <f>IF(IFERROR(INDEX('CFBG New Line Form'!$G$9:$EQ$105,MATCH(B69,'CFBG New Line Form'!$B$9:$B$105,0),MATCH(VLOOKUP($BO$11,MAPPING!$H$3:$J$131,3,0),'CFBG New Line Form'!$G$7:$EQ$7,0)),"")=0,"",IFERROR(INDEX('CFBG New Line Form'!$G$9:$EQ$105,MATCH(B69,'CFBG New Line Form'!$B$9:$B$105,0),MATCH(VLOOKUP($BO$11,MAPPING!$H$3:$J$131,3,0),'CFBG New Line Form'!$G$7:$EQ$7,0)),""))</f>
        <v/>
      </c>
      <c r="BP69" s="84" t="str">
        <f>IF(IFERROR(INDEX('CFBG New Line Form'!$G$9:$EQ$105,MATCH(B69,'CFBG New Line Form'!$B$9:$B$105,0),MATCH(VLOOKUP($BP$11,MAPPING!$H$3:$J$131,3,0),'CFBG New Line Form'!$G$7:$EQ$7,0)),"")=0,"",IFERROR(INDEX('CFBG New Line Form'!$G$9:$EQ$105,MATCH(B69,'CFBG New Line Form'!$B$9:$B$105,0),MATCH(VLOOKUP($BP$11,MAPPING!$H$3:$J$131,3,0),'CFBG New Line Form'!$G$7:$EQ$7,0)),""))</f>
        <v/>
      </c>
      <c r="BQ69" s="84" t="str">
        <f>IF(IFERROR(INDEX('CFBG New Line Form'!$G$9:$EQ$105,MATCH(B69,'CFBG New Line Form'!$B$9:$B$105,0),MATCH(VLOOKUP($BQ$11,MAPPING!$H$3:$J$131,3,0),'CFBG New Line Form'!$G$7:$EQ$7,0)),"")=0,"",IFERROR(INDEX('CFBG New Line Form'!$G$9:$EQ$105,MATCH(B69,'CFBG New Line Form'!$B$9:$B$105,0),MATCH(VLOOKUP($BQ$11,MAPPING!$H$3:$J$131,3,0),'CFBG New Line Form'!$G$7:$EQ$7,0)),""))</f>
        <v/>
      </c>
      <c r="BR69" s="84" t="str">
        <f>IF(IFERROR(INDEX('CFBG New Line Form'!$G$9:$EQ$105,MATCH(B69,'CFBG New Line Form'!$B$9:$B$105,0),MATCH(VLOOKUP($BR$11,MAPPING!$H$3:$J$131,3,0),'CFBG New Line Form'!$G$7:$EQ$7,0)),"")=0,"",IFERROR(INDEX('CFBG New Line Form'!$G$9:$EQ$105,MATCH(B69,'CFBG New Line Form'!$B$9:$B$105,0),MATCH(VLOOKUP($BR$11,MAPPING!$H$3:$J$131,3,0),'CFBG New Line Form'!$G$7:$EQ$7,0)),""))</f>
        <v/>
      </c>
      <c r="BS69" s="84" t="str">
        <f>IF(IFERROR(INDEX('CFBG New Line Form'!$G$9:$EQ$105,MATCH(B69,'CFBG New Line Form'!$B$9:$B$105,0),MATCH(VLOOKUP($BS$11,MAPPING!$H$3:$J$131,3,0),'CFBG New Line Form'!$G$7:$EQ$7,0)),"")=0,"",IFERROR(INDEX('CFBG New Line Form'!$G$9:$EQ$105,MATCH(B69,'CFBG New Line Form'!$B$9:$B$105,0),MATCH(VLOOKUP($BS$11,MAPPING!$H$3:$J$131,3,0),'CFBG New Line Form'!$G$7:$EQ$7,0)),""))</f>
        <v/>
      </c>
      <c r="BT69" s="84" t="str">
        <f>IF(IFERROR(INDEX('CFBG New Line Form'!$G$9:$EQ$105,MATCH(B69,'CFBG New Line Form'!$B$9:$B$105,0),MATCH(VLOOKUP($BT$11,MAPPING!$H$3:$J$131,3,0),'CFBG New Line Form'!$G$7:$EQ$7,0)),"")=0,"",IFERROR(INDEX('CFBG New Line Form'!$G$9:$EQ$105,MATCH(B69,'CFBG New Line Form'!$B$9:$B$105,0),MATCH(VLOOKUP($BT$11,MAPPING!$H$3:$J$131,3,0),'CFBG New Line Form'!$G$7:$EQ$7,0)),""))</f>
        <v/>
      </c>
      <c r="BU69" s="84" t="str">
        <f>IF(IFERROR(INDEX('CFBG New Line Form'!$G$9:$EQ$105,MATCH(B69,'CFBG New Line Form'!$B$9:$B$105,0),MATCH(VLOOKUP($BU$11,MAPPING!$H$3:$J$131,3,0),'CFBG New Line Form'!$G$7:$EQ$7,0)),"")=0,"",IFERROR(INDEX('CFBG New Line Form'!$G$9:$EQ$105,MATCH(B69,'CFBG New Line Form'!$B$9:$B$105,0),MATCH(VLOOKUP($BU$11,MAPPING!$H$3:$J$131,3,0),'CFBG New Line Form'!$G$7:$EQ$7,0)),""))</f>
        <v/>
      </c>
      <c r="BV69" s="84" t="str">
        <f>IF(IFERROR(INDEX('CFBG New Line Form'!$G$9:$EQ$105,MATCH(B69,'CFBG New Line Form'!$B$9:$B$105,0),MATCH(VLOOKUP($BV$11,MAPPING!$H$3:$J$131,3,0),'CFBG New Line Form'!$G$7:$EQ$7,0)),"")=0,"",IFERROR(INDEX('CFBG New Line Form'!$G$9:$EQ$105,MATCH(B69,'CFBG New Line Form'!$B$9:$B$105,0),MATCH(VLOOKUP($BV$11,MAPPING!$H$3:$J$131,3,0),'CFBG New Line Form'!$G$7:$EQ$7,0)),""))</f>
        <v/>
      </c>
      <c r="BW69" s="84" t="str">
        <f>IF(IFERROR(INDEX('CFBG New Line Form'!$G$9:$EQ$105,MATCH(B69,'CFBG New Line Form'!$B$9:$B$105,0),MATCH(VLOOKUP($BW$11,MAPPING!$H$3:$J$131,3,0),'CFBG New Line Form'!$G$7:$EQ$7,0)),"")=0,"",IFERROR(INDEX('CFBG New Line Form'!$G$9:$EQ$105,MATCH(B69,'CFBG New Line Form'!$B$9:$B$105,0),MATCH(VLOOKUP($BW$11,MAPPING!$H$3:$J$131,3,0),'CFBG New Line Form'!$G$7:$EQ$7,0)),""))</f>
        <v/>
      </c>
      <c r="BX69" s="84" t="str">
        <f>IF(IFERROR(INDEX('CFBG New Line Form'!$G$9:$EQ$105,MATCH(B69,'CFBG New Line Form'!$B$9:$B$105,0),MATCH(VLOOKUP($BX$11,MAPPING!$H$3:$J$131,3,0),'CFBG New Line Form'!$G$7:$EQ$7,0)),"")=0,"",IFERROR(INDEX('CFBG New Line Form'!$G$9:$EQ$105,MATCH(B69,'CFBG New Line Form'!$B$9:$B$105,0),MATCH(VLOOKUP($BX$11,MAPPING!$H$3:$J$131,3,0),'CFBG New Line Form'!$G$7:$EQ$7,0)),""))</f>
        <v/>
      </c>
      <c r="BY69" s="84" t="str">
        <f>IF(IFERROR(INDEX('CFBG New Line Form'!$G$9:$EQ$105,MATCH(B69,'CFBG New Line Form'!$B$9:$B$105,0),MATCH(VLOOKUP($BY$11,MAPPING!$H$3:$J$131,3,0),'CFBG New Line Form'!$G$7:$EQ$7,0)),"")=0,"",IFERROR(INDEX('CFBG New Line Form'!$G$9:$EQ$105,MATCH(B69,'CFBG New Line Form'!$B$9:$B$105,0),MATCH(VLOOKUP($BY$11,MAPPING!$H$3:$J$131,3,0),'CFBG New Line Form'!$G$7:$EQ$7,0)),""))</f>
        <v/>
      </c>
      <c r="BZ69" s="84" t="str">
        <f>IF(IFERROR(INDEX('CFBG New Line Form'!$G$9:$EQ$105,MATCH(B69,'CFBG New Line Form'!$B$9:$B$105,0),MATCH(VLOOKUP($BZ$11,MAPPING!$H$3:$J$131,3,0),'CFBG New Line Form'!$G$7:$EQ$7,0)),"")=0,"",IFERROR(INDEX('CFBG New Line Form'!$G$9:$EQ$105,MATCH(B69,'CFBG New Line Form'!$B$9:$B$105,0),MATCH(VLOOKUP($BZ$11,MAPPING!$H$3:$J$131,3,0),'CFBG New Line Form'!$G$7:$EQ$7,0)),""))</f>
        <v/>
      </c>
      <c r="CA69" s="84" t="str">
        <f>IF(IFERROR(INDEX('CFBG New Line Form'!$G$9:$EQ$105,MATCH(B69,'CFBG New Line Form'!$B$9:$B$105,0),MATCH(VLOOKUP($CA$11,MAPPING!$H$3:$J$131,3,0),'CFBG New Line Form'!$G$7:$EQ$7,0)),"")=0,"",IFERROR(INDEX('CFBG New Line Form'!$G$9:$EQ$105,MATCH(B69,'CFBG New Line Form'!$B$9:$B$105,0),MATCH(VLOOKUP($CA$11,MAPPING!$H$3:$J$131,3,0),'CFBG New Line Form'!$G$7:$EQ$7,0)),""))</f>
        <v/>
      </c>
      <c r="CB69" s="84" t="str">
        <f>IF(IFERROR(INDEX('CFBG New Line Form'!$G$9:$EQ$105,MATCH(B69,'CFBG New Line Form'!$B$9:$B$105,0),MATCH(VLOOKUP($CB$11,MAPPING!$H$3:$J$131,3,0),'CFBG New Line Form'!$G$7:$EQ$7,0)),"")=0,"",IFERROR(INDEX('CFBG New Line Form'!$G$9:$EQ$105,MATCH(B69,'CFBG New Line Form'!$B$9:$B$105,0),MATCH(VLOOKUP($CB$11,MAPPING!$H$3:$J$131,3,0),'CFBG New Line Form'!$G$7:$EQ$7,0)),""))</f>
        <v/>
      </c>
      <c r="CC69" s="84" t="str">
        <f>IF(IFERROR(INDEX('CFBG New Line Form'!$G$9:$EQ$105,MATCH(B69,'CFBG New Line Form'!$B$9:$B$105,0),MATCH(VLOOKUP($CC$11,MAPPING!$H$3:$J$131,3,0),'CFBG New Line Form'!$G$7:$EQ$7,0)),"")=0,"",IFERROR(INDEX('CFBG New Line Form'!$G$9:$EQ$105,MATCH(B69,'CFBG New Line Form'!$B$9:$B$105,0),MATCH(VLOOKUP($CC$11,MAPPING!$H$3:$J$131,3,0),'CFBG New Line Form'!$G$7:$EQ$7,0)),""))</f>
        <v/>
      </c>
      <c r="CD69" s="84" t="str">
        <f>IF(IFERROR(INDEX('CFBG New Line Form'!$G$9:$EQ$105,MATCH(B69,'CFBG New Line Form'!$B$9:$B$105,0),MATCH(VLOOKUP($CD$11,MAPPING!$H$3:$J$131,3,0),'CFBG New Line Form'!$G$7:$EQ$7,0)),"")=0,"",IFERROR(INDEX('CFBG New Line Form'!$G$9:$EQ$105,MATCH(B69,'CFBG New Line Form'!$B$9:$B$105,0),MATCH(VLOOKUP($CD$11,MAPPING!$H$3:$J$131,3,0),'CFBG New Line Form'!$G$7:$EQ$7,0)),""))</f>
        <v/>
      </c>
      <c r="CE69" s="84" t="str">
        <f>IF(IFERROR(INDEX('CFBG New Line Form'!$G$9:$EQ$105,MATCH(B69,'CFBG New Line Form'!$B$9:$B$105,0),MATCH(VLOOKUP($CE$11,MAPPING!$H$3:$J$131,3,0),'CFBG New Line Form'!$G$7:$EQ$7,0)),"")=0,"",IFERROR(INDEX('CFBG New Line Form'!$G$9:$EQ$105,MATCH(B69,'CFBG New Line Form'!$B$9:$B$105,0),MATCH(VLOOKUP($CE$11,MAPPING!$H$3:$J$131,3,0),'CFBG New Line Form'!$G$7:$EQ$7,0)),""))</f>
        <v/>
      </c>
      <c r="CF69" s="84" t="str">
        <f>IF(IFERROR(INDEX('CFBG New Line Form'!$G$9:$EQ$105,MATCH(B69,'CFBG New Line Form'!$B$9:$B$105,0),MATCH(VLOOKUP($CF$11,MAPPING!$H$3:$J$131,3,0),'CFBG New Line Form'!$G$7:$EQ$7,0)),"")=0,"",IFERROR(INDEX('CFBG New Line Form'!$G$9:$EQ$105,MATCH(B69,'CFBG New Line Form'!$B$9:$B$105,0),MATCH(VLOOKUP($CF$11,MAPPING!$H$3:$J$131,3,0),'CFBG New Line Form'!$G$7:$EQ$7,0)),""))</f>
        <v/>
      </c>
      <c r="CG69" s="84" t="str">
        <f>IF(IFERROR(INDEX('CFBG New Line Form'!$G$9:$EQ$105,MATCH(B69,'CFBG New Line Form'!$B$9:$B$105,0),MATCH(VLOOKUP($CG$11,MAPPING!$H$3:$J$131,3,0),'CFBG New Line Form'!$G$7:$EQ$7,0)),"")=0,"",IFERROR(INDEX('CFBG New Line Form'!$G$9:$EQ$105,MATCH(B69,'CFBG New Line Form'!$B$9:$B$105,0),MATCH(VLOOKUP($CG$11,MAPPING!$H$3:$J$131,3,0),'CFBG New Line Form'!$G$7:$EQ$7,0)),""))</f>
        <v/>
      </c>
      <c r="CH69" s="84" t="str">
        <f>IF(IFERROR(INDEX('CFBG New Line Form'!$G$9:$EQ$105,MATCH(B69,'CFBG New Line Form'!$B$9:$B$105,0),MATCH(VLOOKUP($CH$11,MAPPING!$H$3:$J$131,3,0),'CFBG New Line Form'!$G$7:$EQ$7,0)),"")=0,"",IFERROR(INDEX('CFBG New Line Form'!$G$9:$EQ$105,MATCH(B69,'CFBG New Line Form'!$B$9:$B$105,0),MATCH(VLOOKUP($CH$11,MAPPING!$H$3:$J$131,3,0),'CFBG New Line Form'!$G$7:$EQ$7,0)),""))</f>
        <v/>
      </c>
      <c r="CI69" s="84" t="str">
        <f>IF(IFERROR(INDEX('CFBG New Line Form'!$G$9:$EQ$105,MATCH(B69,'CFBG New Line Form'!$B$9:$B$105,0),MATCH(VLOOKUP($CI$11,MAPPING!$H$3:$J$131,3,0),'CFBG New Line Form'!$G$7:$EQ$7,0)),"")=0,"",IFERROR(INDEX('CFBG New Line Form'!$G$9:$EQ$105,MATCH(B69,'CFBG New Line Form'!$B$9:$B$105,0),MATCH(VLOOKUP($CI$11,MAPPING!$H$3:$J$131,3,0),'CFBG New Line Form'!$G$7:$EQ$7,0)),""))</f>
        <v/>
      </c>
      <c r="CJ69" s="84" t="str">
        <f>IF(IFERROR(INDEX('CFBG New Line Form'!$G$9:$EQ$105,MATCH(B69,'CFBG New Line Form'!$B$9:$B$105,0),MATCH(VLOOKUP($CJ$11,MAPPING!$H$3:$J$131,3,0),'CFBG New Line Form'!$G$7:$EQ$7,0)),"")=0,"",IFERROR(INDEX('CFBG New Line Form'!$G$9:$EQ$105,MATCH(B69,'CFBG New Line Form'!$B$9:$B$105,0),MATCH(VLOOKUP($CJ$11,MAPPING!$H$3:$J$131,3,0),'CFBG New Line Form'!$G$7:$EQ$7,0)),""))</f>
        <v/>
      </c>
      <c r="CK69" s="84" t="str">
        <f>IF(IFERROR(INDEX('CFBG New Line Form'!$G$9:$EQ$105,MATCH(B69,'CFBG New Line Form'!$B$9:$B$105,0),MATCH(VLOOKUP($CK$11,MAPPING!$H$3:$J$131,3,0),'CFBG New Line Form'!$G$7:$EQ$7,0)),"")=0,"",IFERROR(INDEX('CFBG New Line Form'!$G$9:$EQ$105,MATCH(B69,'CFBG New Line Form'!$B$9:$B$105,0),MATCH(VLOOKUP($CK$11,MAPPING!$H$3:$J$131,3,0),'CFBG New Line Form'!$G$7:$EQ$7,0)),""))</f>
        <v/>
      </c>
      <c r="CL69" s="84" t="str">
        <f>IF(IFERROR(INDEX('CFBG New Line Form'!$G$9:$EQ$105,MATCH(B69,'CFBG New Line Form'!$B$9:$B$105,0),MATCH(VLOOKUP($CL$11,MAPPING!$H$3:$J$131,3,0),'CFBG New Line Form'!$G$7:$EQ$7,0)),"")=0,"",IFERROR(INDEX('CFBG New Line Form'!$G$9:$EQ$105,MATCH(B69,'CFBG New Line Form'!$B$9:$B$105,0),MATCH(VLOOKUP($CL$11,MAPPING!$H$3:$J$131,3,0),'CFBG New Line Form'!$G$7:$EQ$7,0)),""))</f>
        <v/>
      </c>
      <c r="CM69" s="84" t="str">
        <f>IF(IFERROR(INDEX('CFBG New Line Form'!$G$9:$EQ$105,MATCH(B69,'CFBG New Line Form'!$B$9:$B$105,0),MATCH(VLOOKUP($CM$11,MAPPING!$H$3:$J$131,3,0),'CFBG New Line Form'!$G$7:$EQ$7,0)),"")=0,"",IFERROR(INDEX('CFBG New Line Form'!$G$9:$EQ$105,MATCH(B69,'CFBG New Line Form'!$B$9:$B$105,0),MATCH(VLOOKUP($CM$11,MAPPING!$H$3:$J$131,3,0),'CFBG New Line Form'!$G$7:$EQ$7,0)),""))</f>
        <v/>
      </c>
      <c r="CN69" s="84" t="str">
        <f>IF(IFERROR(INDEX('CFBG New Line Form'!$G$9:$EQ$105,MATCH(B69,'CFBG New Line Form'!$B$9:$B$105,0),MATCH(VLOOKUP($CN$11,MAPPING!$H$3:$J$131,3,0),'CFBG New Line Form'!$G$7:$EQ$7,0)),"")=0,"",IFERROR(INDEX('CFBG New Line Form'!$G$9:$EQ$105,MATCH(B69,'CFBG New Line Form'!$B$9:$B$105,0),MATCH(VLOOKUP($CN$11,MAPPING!$H$3:$J$131,3,0),'CFBG New Line Form'!$G$7:$EQ$7,0)),""))</f>
        <v/>
      </c>
      <c r="CO69" s="84" t="str">
        <f>IF(IFERROR(INDEX('CFBG New Line Form'!$G$9:$EQ$105,MATCH(B69,'CFBG New Line Form'!$B$9:$B$105,0),MATCH(VLOOKUP($CO$11,MAPPING!$H$3:$J$131,3,0),'CFBG New Line Form'!$G$7:$EQ$7,0)),"")=0,"",IFERROR(INDEX('CFBG New Line Form'!$G$9:$EQ$105,MATCH(B69,'CFBG New Line Form'!$B$9:$B$105,0),MATCH(VLOOKUP($CO$11,MAPPING!$H$3:$J$131,3,0),'CFBG New Line Form'!$G$7:$EQ$7,0)),""))</f>
        <v/>
      </c>
      <c r="CP69" s="84" t="str">
        <f>IF(IFERROR(INDEX('CFBG New Line Form'!$G$9:$EQ$105,MATCH(B69,'CFBG New Line Form'!$B$9:$B$105,0),MATCH(VLOOKUP($CP$11,MAPPING!$H$3:$J$131,3,0),'CFBG New Line Form'!$G$7:$EQ$7,0)),"")=0,"",IFERROR(INDEX('CFBG New Line Form'!$G$9:$EQ$105,MATCH(B69,'CFBG New Line Form'!$B$9:$B$105,0),MATCH(VLOOKUP($CP$11,MAPPING!$H$3:$J$131,3,0),'CFBG New Line Form'!$G$7:$EQ$7,0)),""))</f>
        <v/>
      </c>
      <c r="CQ69" s="84" t="str">
        <f>IF(IFERROR(INDEX('CFBG New Line Form'!$G$9:$EQ$105,MATCH(B69,'CFBG New Line Form'!$B$9:$B$105,0),MATCH(VLOOKUP($CQ$11,MAPPING!$H$3:$J$131,3,0),'CFBG New Line Form'!$G$7:$EQ$7,0)),"")=0,"",IFERROR(INDEX('CFBG New Line Form'!$G$9:$EQ$105,MATCH(B69,'CFBG New Line Form'!$B$9:$B$105,0),MATCH(VLOOKUP($CQ$11,MAPPING!$H$3:$J$131,3,0),'CFBG New Line Form'!$G$7:$EQ$7,0)),""))</f>
        <v/>
      </c>
      <c r="CR69" s="84"/>
      <c r="CS69" s="84"/>
      <c r="CT69" s="84"/>
    </row>
    <row r="70" spans="1:98" s="55" customFormat="1">
      <c r="A70" s="84" t="str">
        <f>IF(
IFERROR(INDEX('CFBG New Line Form'!$G$9:$EQ$105,MATCH(B70,'CFBG New Line Form'!$B$9:$B$105,0),MATCH(VLOOKUP($A$11,MAPPING!$H$3:$J$131,3,0),'CFBG New Line Form'!$G$7:$EQ$7,0)),"")=0,"", IFERROR(INDEX('CFBG New Line Form'!$G$9:$EQ$105,MATCH(B70,'CFBG New Line Form'!$B$9:$B$105,0),MATCH(VLOOKUP($A$11,MAPPING!$H$3:$J$131,3,0),'CFBG New Line Form'!$G$7:$EQ$7,0)),""))</f>
        <v/>
      </c>
      <c r="B70" s="84"/>
      <c r="C70" s="84" t="str">
        <f>IF(
IFERROR(INDEX('CFBG New Line Form'!$G$9:$EQ$105,MATCH(B70,'CFBG New Line Form'!$B$9:$B$105,0),MATCH(VLOOKUP($C$11,MAPPING!$H$3:$J$131,3,0),'CFBG New Line Form'!$G$7:$EQ$7,0)),"")=0,"", IFERROR(INDEX('CFBG New Line Form'!$G$9:$EQ$105,MATCH(B70,'CFBG New Line Form'!$B$9:$B$105,0),MATCH(VLOOKUP($C$11,MAPPING!$H$3:$J$131,3,0),'CFBG New Line Form'!$G$7:$EQ$7,0)),""))</f>
        <v/>
      </c>
      <c r="D70" s="84" t="str">
        <f>IF(
IFERROR(INDEX('CFBG New Line Form'!$G$9:$EQ$105,MATCH(B70,'CFBG New Line Form'!$B$9:$B$105,0),MATCH(VLOOKUP($D$11,MAPPING!$H$3:$J$131,3,0),'CFBG New Line Form'!$G$7:$EQ$7,0)),"")=0,"", IFERROR(INDEX('CFBG New Line Form'!$G$9:$EQ$105,MATCH(B70,'CFBG New Line Form'!$B$9:$B$105,0),MATCH(VLOOKUP($D$11,MAPPING!$H$3:$J$131,3,0),'CFBG New Line Form'!$G$7:$EQ$7,0)),""))</f>
        <v/>
      </c>
      <c r="E70" s="84" t="str">
        <f>IF(IFERROR(INDEX('CFBG New Line Form'!$G$9:$EQ$105,MATCH(B70,'CFBG New Line Form'!$B$9:$B$105,0),MATCH(VLOOKUP($E$11,MAPPING!$H$3:$J$131,3,0),'CFBG New Line Form'!$G$7:$EQ$7,0)),"")=0,"",IFERROR(INDEX('CFBG New Line Form'!$G$9:$EQ$105,MATCH(B70,'CFBG New Line Form'!$B$9:$B$105,0),MATCH(VLOOKUP($E$11,MAPPING!$H$3:$J$131,3,0),'CFBG New Line Form'!$G$7:$EQ$7,0)),""))</f>
        <v/>
      </c>
      <c r="F70" s="84" t="str">
        <f>IF(IFERROR(INDEX('CFBG New Line Form'!$G$9:$EQ$105,MATCH(B70,'CFBG New Line Form'!$B$9:$B$105,0),MATCH(VLOOKUP($F$11,MAPPING!$H$3:$J$131,3,0),'CFBG New Line Form'!$G$7:$EQ$7,0)),"")=0,"",IFERROR(INDEX('CFBG New Line Form'!$G$9:$EQ$105,MATCH(B70,'CFBG New Line Form'!$B$9:$B$105,0),MATCH(VLOOKUP($F$11,MAPPING!$H$3:$J$131,3,0),'CFBG New Line Form'!$G$7:$EQ$7,0)),""))</f>
        <v/>
      </c>
      <c r="G70" s="130" t="str">
        <f>IF(IFERROR(INDEX('CFBG New Line Form'!$G$9:$EQ$105,MATCH(B70,'CFBG New Line Form'!$B$9:$B$105,0),MATCH(VLOOKUP($G$11,MAPPING!$H$3:$J$131,3,0),'CFBG New Line Form'!$G$7:$EQ$7,0)),"")=0,"",IFERROR(INDEX('CFBG New Line Form'!$G$9:$EQ$105,MATCH(B70,'CFBG New Line Form'!$B$9:$B$105,0),MATCH(VLOOKUP($G$11,MAPPING!$H$3:$J$131,3,0),'CFBG New Line Form'!$G$7:$EQ$7,0)),""))</f>
        <v/>
      </c>
      <c r="H70" s="160" t="str">
        <f>IF(IFERROR(INDEX('CFBG New Line Form'!$G$9:$EQ$105,MATCH(B70,'CFBG New Line Form'!$B$9:$B$105,0),MATCH(VLOOKUP($H$11,MAPPING!$H$3:$J$131,3,0),'CFBG New Line Form'!$G$7:$EQ$7,0)),"")=0,"",IFERROR(INDEX('CFBG New Line Form'!$G$9:$EQ$105,MATCH(B70,'CFBG New Line Form'!$B$9:$B$105,0),MATCH(VLOOKUP($H$11,MAPPING!$H$3:$J$131,3,0),'CFBG New Line Form'!$G$7:$EQ$7,0)),""))</f>
        <v/>
      </c>
      <c r="I70" s="161" t="str">
        <f>IF(IFERROR(INDEX('CFBG New Line Form'!$G$9:$EQ$105,MATCH(B70,'CFBG New Line Form'!$B$9:$B$105,0),MATCH(VLOOKUP($I$11,MAPPING!$H$3:$J$131,3,0),'CFBG New Line Form'!$G$7:$EQ$7,0)),"")=0,"",IFERROR(INDEX('CFBG New Line Form'!$G$9:$EQ$105,MATCH(B70,'CFBG New Line Form'!$B$9:$B$105,0),MATCH(VLOOKUP($I$11,MAPPING!$H$3:$J$131,3,0),'CFBG New Line Form'!$G$7:$EQ$7,0)),""))</f>
        <v/>
      </c>
      <c r="J70" s="84" t="str">
        <f>IF(IFERROR(INDEX('CFBG New Line Form'!$G$9:$EQ$105,MATCH(B70,'CFBG New Line Form'!$B$9:$B$105,0),MATCH(VLOOKUP($J$11,MAPPING!$H$3:$J$131,3,0),'CFBG New Line Form'!$G$7:$EQ$7,0)),"")=0,"",IFERROR(INDEX('CFBG New Line Form'!$G$9:$EQ$105,MATCH(B70,'CFBG New Line Form'!$B$9:$B$105,0),MATCH(VLOOKUP($J$11,MAPPING!$H$3:$J$131,3,0),'CFBG New Line Form'!$G$7:$EQ$7,0)),""))</f>
        <v/>
      </c>
      <c r="K70" s="84" t="e">
        <v>#N/A</v>
      </c>
      <c r="L70" s="84" t="e">
        <v>#N/A</v>
      </c>
      <c r="M70" s="84" t="e">
        <v>#N/A</v>
      </c>
      <c r="N70" s="84" t="e">
        <v>#N/A</v>
      </c>
      <c r="O70" s="84" t="e">
        <v>#N/A</v>
      </c>
      <c r="P70" s="84" t="e">
        <v>#N/A</v>
      </c>
      <c r="Q70" s="84" t="e">
        <v>#N/A</v>
      </c>
      <c r="R70" s="162" t="str">
        <f>IF(IFERROR(INDEX('CFBG New Line Form'!$G$9:$EQ$105,MATCH(B70,'CFBG New Line Form'!$B$9:$B$105,0),MATCH(VLOOKUP($R$11,MAPPING!$H$3:$J$131,3,0),'CFBG New Line Form'!$G$7:$EQ$7,0)),"")=0,"",IFERROR(INDEX('CFBG New Line Form'!$G$9:$EQ$105,MATCH(B70,'CFBG New Line Form'!$B$9:$B$105,0),MATCH(VLOOKUP($R$11,MAPPING!$H$3:$J$131,3,0),'CFBG New Line Form'!$G$7:$EQ$7,0)),""))</f>
        <v/>
      </c>
      <c r="S70" s="84" t="str">
        <f>IF(IFERROR(INDEX('CFBG New Line Form'!$G$9:$EQ$105,MATCH(B70,'CFBG New Line Form'!$B$9:$B$105,0),MATCH(VLOOKUP($S$11,MAPPING!$H$3:$J$131,3,0),'CFBG New Line Form'!$G$7:$EQ$7,0)),"")=0,"",IFERROR(INDEX('CFBG New Line Form'!$G$9:$EQ$105,MATCH(B70,'CFBG New Line Form'!$B$9:$B$105,0),MATCH(VLOOKUP($S$11,MAPPING!$H$3:$J$131,3,0),'CFBG New Line Form'!$G$7:$EQ$7,0)),""))</f>
        <v/>
      </c>
      <c r="T70" s="84" t="e">
        <v>#N/A</v>
      </c>
      <c r="U70" s="84" t="e">
        <v>#N/A</v>
      </c>
      <c r="V70" s="84" t="e">
        <v>#N/A</v>
      </c>
      <c r="W70" s="84" t="e">
        <v>#N/A</v>
      </c>
      <c r="X70" s="84" t="e">
        <v>#N/A</v>
      </c>
      <c r="Y70" s="84" t="e">
        <v>#N/A</v>
      </c>
      <c r="Z70" s="84" t="e">
        <v>#N/A</v>
      </c>
      <c r="AA70" s="84" t="e">
        <v>#N/A</v>
      </c>
      <c r="AB70" s="84" t="e">
        <v>#N/A</v>
      </c>
      <c r="AC70" s="84" t="e">
        <v>#N/A</v>
      </c>
      <c r="AD70" s="84" t="e">
        <v>#N/A</v>
      </c>
      <c r="AE70" s="160" t="str">
        <f>IF(IFERROR(INDEX('CFBG New Line Form'!$G$9:$EQ$105,MATCH(B70,'CFBG New Line Form'!$B$9:$B$105,0),MATCH(VLOOKUP($AE$11,MAPPING!$H$3:$J$131,3,0),'CFBG New Line Form'!$G$7:$EQ$7,0)),"")=0,"",IFERROR(INDEX('CFBG New Line Form'!$G$9:$EQ$105,MATCH(B70,'CFBG New Line Form'!$B$9:$B$105,0),MATCH(VLOOKUP($AE$11,MAPPING!$H$3:$J$131,3,0),'CFBG New Line Form'!$G$7:$EQ$7,0)),""))</f>
        <v/>
      </c>
      <c r="AF70" s="84" t="e">
        <v>#N/A</v>
      </c>
      <c r="AG70" s="84" t="e">
        <v>#N/A</v>
      </c>
      <c r="AH70" s="84" t="str">
        <f>IF(IFERROR(INDEX('CFBG New Line Form'!$G$9:$EQ$105,MATCH(B70,'CFBG New Line Form'!$B$9:$B$105,0),MATCH(VLOOKUP($AH$11,MAPPING!$H$3:$J$131,3,0),'CFBG New Line Form'!$G$7:$EQ$7,0)),"")=0,"",IFERROR(INDEX('CFBG New Line Form'!$G$9:$EQ$105,MATCH(B70,'CFBG New Line Form'!$B$9:$B$105,0),MATCH(VLOOKUP($AH$11,MAPPING!$H$3:$J$131,3,0),'CFBG New Line Form'!$G$7:$EQ$7,0)),""))</f>
        <v/>
      </c>
      <c r="AI70" s="84" t="str">
        <f>IF(IFERROR(INDEX('CFBG New Line Form'!$G$9:$EQ$105,MATCH(B70,'CFBG New Line Form'!$B$9:$B$105,0),MATCH(VLOOKUP($AI$11,MAPPING!$H$3:$J$131,3,0),'CFBG New Line Form'!$G$7:$EQ$7,0)),"")=0,"",IFERROR(INDEX('CFBG New Line Form'!$G$9:$EQ$105,MATCH(B70,'CFBG New Line Form'!$B$9:$B$105,0),MATCH(VLOOKUP($AI$11,MAPPING!$H$3:$J$131,3,0),'CFBG New Line Form'!$G$7:$EQ$7,0)),""))</f>
        <v/>
      </c>
      <c r="AJ70" s="84" t="str">
        <f>IF(IFERROR(INDEX('CFBG New Line Form'!$G$9:$EQ$105,MATCH(B70,'CFBG New Line Form'!$B$9:$B$105,0),MATCH(VLOOKUP($AJ$11,MAPPING!$H$3:$J$131,3,0),'CFBG New Line Form'!$G$7:$EQ$7,0)),"")=0,"",IFERROR(INDEX('CFBG New Line Form'!$G$9:$EQ$105,MATCH(B70,'CFBG New Line Form'!$B$9:$B$105,0),MATCH(VLOOKUP($AJ$11,MAPPING!$H$3:$J$131,3,0),'CFBG New Line Form'!$G$7:$EQ$7,0)),""))</f>
        <v/>
      </c>
      <c r="AK70" s="84" t="str">
        <f>IF(IFERROR(INDEX('CFBG New Line Form'!$G$9:$EQ$105,MATCH(B70,'CFBG New Line Form'!$B$9:$B$105,0),MATCH(VLOOKUP($AK$11,MAPPING!$H$3:$J$131,3,0),'CFBG New Line Form'!$G$7:$EQ$7,0)),"")=0,"",IFERROR(INDEX('CFBG New Line Form'!$G$9:$EQ$105,MATCH(B70,'CFBG New Line Form'!$B$9:$B$105,0),MATCH(VLOOKUP($AK$11,MAPPING!$H$3:$J$131,3,0),'CFBG New Line Form'!$G$7:$EQ$7,0)),""))</f>
        <v/>
      </c>
      <c r="AL70" s="84" t="str">
        <f>IF(IFERROR(INDEX('CFBG New Line Form'!$G$9:$EQ$105,MATCH(B70,'CFBG New Line Form'!$B$9:$B$105,0),MATCH(VLOOKUP($AL$11,MAPPING!$H$3:$J$131,3,0),'CFBG New Line Form'!$G$7:$EQ$7,0)),"")=0,"",IFERROR(INDEX('CFBG New Line Form'!$G$9:$EQ$105,MATCH(B70,'CFBG New Line Form'!$B$9:$B$105,0),MATCH(VLOOKUP($AL$11,MAPPING!$H$3:$J$131,3,0),'CFBG New Line Form'!$G$7:$EQ$7,0)),""))</f>
        <v/>
      </c>
      <c r="AM70" s="84" t="str">
        <f>IF(IFERROR(INDEX('CFBG New Line Form'!$G$9:$EQ$105,MATCH(B70,'CFBG New Line Form'!$B$9:$B$105,0),MATCH(VLOOKUP($AM$11,MAPPING!$H$3:$J$131,3,0),'CFBG New Line Form'!$G$7:$EQ$7,0)),"")=0,"",IFERROR(INDEX('CFBG New Line Form'!$G$9:$EQ$105,MATCH(B70,'CFBG New Line Form'!$B$9:$B$105,0),MATCH(VLOOKUP($AM$11,MAPPING!$H$3:$J$131,3,0),'CFBG New Line Form'!$G$7:$EQ$7,0)),""))</f>
        <v/>
      </c>
      <c r="AN70" s="84" t="str">
        <f>IF(IFERROR(INDEX('CFBG New Line Form'!$G$9:$EQ$105,MATCH(B70,'CFBG New Line Form'!$B$9:$B$105,0),MATCH(VLOOKUP($AN$11,MAPPING!$H$3:$J$131,3,0),'CFBG New Line Form'!$G$7:$EQ$7,0)),"")=0,"",IFERROR(INDEX('CFBG New Line Form'!$G$9:$EQ$105,MATCH(B70,'CFBG New Line Form'!$B$9:$B$105,0),MATCH(VLOOKUP($AN$11,MAPPING!$H$3:$J$131,3,0),'CFBG New Line Form'!$G$7:$EQ$7,0)),""))</f>
        <v/>
      </c>
      <c r="AO70" s="84" t="str">
        <f>IF(IFERROR(INDEX('CFBG New Line Form'!$G$9:$EQ$105,MATCH(B70,'CFBG New Line Form'!$B$9:$B$105,0),MATCH(VLOOKUP($AO$11,MAPPING!$H$3:$J$131,3,0),'CFBG New Line Form'!$G$7:$EQ$7,0)),"")=0,"",IFERROR(INDEX('CFBG New Line Form'!$G$9:$EQ$105,MATCH(B70,'CFBG New Line Form'!$B$9:$B$105,0),MATCH(VLOOKUP($AO$11,MAPPING!$H$3:$J$131,3,0),'CFBG New Line Form'!$G$7:$EQ$7,0)),""))</f>
        <v/>
      </c>
      <c r="AP70" s="84" t="str">
        <f>IF(IFERROR(INDEX('CFBG New Line Form'!$G$9:$EQ$105,MATCH(B70,'CFBG New Line Form'!$B$9:$B$105,0),MATCH(VLOOKUP($AP$11,MAPPING!$H$3:$J$131,3,0),'CFBG New Line Form'!$G$7:$EQ$7,0)),"")=0,"",IFERROR(INDEX('CFBG New Line Form'!$G$9:$EQ$105,MATCH(B70,'CFBG New Line Form'!$B$9:$B$105,0),MATCH(VLOOKUP($AP$11,MAPPING!$H$3:$J$131,3,0),'CFBG New Line Form'!$G$7:$EQ$7,0)),""))</f>
        <v/>
      </c>
      <c r="AQ70" s="84" t="str">
        <f>IF(IFERROR(INDEX('CFBG New Line Form'!$G$9:$EQ$105,MATCH(B70,'CFBG New Line Form'!$B$9:$B$105,0),MATCH(VLOOKUP($AQ$11,MAPPING!$H$3:$J$131,3,0),'CFBG New Line Form'!$G$7:$EQ$7,0)),"")=0,"",IFERROR(INDEX('CFBG New Line Form'!$G$9:$EQ$105,MATCH(B70,'CFBG New Line Form'!$B$9:$B$105,0),MATCH(VLOOKUP($AQ$11,MAPPING!$H$3:$J$131,3,0),'CFBG New Line Form'!$G$7:$EQ$7,0)),""))</f>
        <v/>
      </c>
      <c r="AR70" s="84" t="str">
        <f>IF(IFERROR(INDEX('CFBG New Line Form'!$G$9:$EQ$105,MATCH(B70,'CFBG New Line Form'!$B$9:$B$105,0),MATCH(VLOOKUP($AR$11,MAPPING!$H$3:$J$131,3,0),'CFBG New Line Form'!$G$7:$EQ$7,0)),"")=0,"",IFERROR(INDEX('CFBG New Line Form'!$G$9:$EQ$105,MATCH(B70,'CFBG New Line Form'!$B$9:$B$105,0),MATCH(VLOOKUP($AR$11,MAPPING!$H$3:$J$131,3,0),'CFBG New Line Form'!$G$7:$EQ$7,0)),""))</f>
        <v/>
      </c>
      <c r="AS70" s="84" t="str">
        <f>IF(IFERROR(INDEX('CFBG New Line Form'!$G$9:$EQ$105,MATCH(B70,'CFBG New Line Form'!$B$9:$B$105,0),MATCH(VLOOKUP($AS$11,MAPPING!$H$3:$J$131,3,0),'CFBG New Line Form'!$G$7:$EQ$7,0)),"")=0,"",IFERROR(INDEX('CFBG New Line Form'!$G$9:$EQ$105,MATCH(B70,'CFBG New Line Form'!$B$9:$B$105,0),MATCH(VLOOKUP($AS$11,MAPPING!$H$3:$J$131,3,0),'CFBG New Line Form'!$G$7:$EQ$7,0)),""))</f>
        <v/>
      </c>
      <c r="AT70" s="84" t="str">
        <f>IF(IFERROR(INDEX('CFBG New Line Form'!$G$9:$EQ$105,MATCH(B70,'CFBG New Line Form'!$B$9:$B$105,0),MATCH(VLOOKUP($AT$11,MAPPING!$H$3:$J$131,3,0),'CFBG New Line Form'!$G$7:$EQ$7,0)),"")=0,"",IFERROR(INDEX('CFBG New Line Form'!$G$9:$EQ$105,MATCH(B70,'CFBG New Line Form'!$B$9:$B$105,0),MATCH(VLOOKUP($AT$11,MAPPING!$H$3:$J$131,3,0),'CFBG New Line Form'!$G$7:$EQ$7,0)),""))</f>
        <v/>
      </c>
      <c r="AU70" s="84" t="str">
        <f>IF(IFERROR(INDEX('CFBG New Line Form'!$G$9:$EQ$105,MATCH(B70,'CFBG New Line Form'!$B$9:$B$105,0),MATCH(VLOOKUP($AU$11,MAPPING!$H$3:$J$131,3,0),'CFBG New Line Form'!$G$7:$EQ$7,0)),"")=0,"",IFERROR(INDEX('CFBG New Line Form'!$G$9:$EQ$105,MATCH(B70,'CFBG New Line Form'!$B$9:$B$105,0),MATCH(VLOOKUP($AU$11,MAPPING!$H$3:$J$131,3,0),'CFBG New Line Form'!$G$7:$EQ$7,0)),""))</f>
        <v/>
      </c>
      <c r="AV70" s="84" t="str">
        <f>IF(IFERROR(INDEX('CFBG New Line Form'!$G$9:$EQ$105,MATCH(B70,'CFBG New Line Form'!$B$9:$B$105,0),MATCH(VLOOKUP($AV$11,MAPPING!$H$3:$J$131,3,0),'CFBG New Line Form'!$G$7:$EQ$7,0)),"")=0,"",IFERROR(INDEX('CFBG New Line Form'!$G$9:$EQ$105,MATCH(B70,'CFBG New Line Form'!$B$9:$B$105,0),MATCH(VLOOKUP($AV$11,MAPPING!$H$3:$J$131,3,0),'CFBG New Line Form'!$G$7:$EQ$7,0)),""))</f>
        <v/>
      </c>
      <c r="AW70" s="84" t="str">
        <f>IF(IFERROR(INDEX('CFBG New Line Form'!$G$9:$EQ$105,MATCH(B70,'CFBG New Line Form'!$B$9:$B$105,0),MATCH(VLOOKUP($AW$11,MAPPING!$H$3:$J$131,3,0),'CFBG New Line Form'!$G$7:$EQ$7,0)),"")=0,"",IFERROR(INDEX('CFBG New Line Form'!$G$9:$EQ$105,MATCH(B70,'CFBG New Line Form'!$B$9:$B$105,0),MATCH(VLOOKUP($AW$11,MAPPING!$H$3:$J$131,3,0),'CFBG New Line Form'!$G$7:$EQ$7,0)),""))</f>
        <v/>
      </c>
      <c r="AX70" s="84" t="str">
        <f>IF(IFERROR(INDEX('CFBG New Line Form'!$G$9:$EQ$105,MATCH(B70,'CFBG New Line Form'!$B$9:$B$105,0),MATCH(VLOOKUP($AX$11,MAPPING!$H$3:$J$131,3,0),'CFBG New Line Form'!$G$7:$EQ$7,0)),"")=0,"",IFERROR(INDEX('CFBG New Line Form'!$G$9:$EQ$105,MATCH(B70,'CFBG New Line Form'!$B$9:$B$105,0),MATCH(VLOOKUP($AX$11,MAPPING!$H$3:$J$131,3,0),'CFBG New Line Form'!$G$7:$EQ$7,0)),""))</f>
        <v/>
      </c>
      <c r="AY70" s="84" t="str">
        <f>IF(IFERROR(INDEX('CFBG New Line Form'!$G$9:$EQ$105,MATCH(B70,'CFBG New Line Form'!$B$9:$B$105,0),MATCH(VLOOKUP($AY$11,MAPPING!$H$3:$J$131,3,0),'CFBG New Line Form'!$G$7:$EQ$7,0)),"")=0,"",IFERROR(INDEX('CFBG New Line Form'!$G$9:$EQ$105,MATCH(B70,'CFBG New Line Form'!$B$9:$B$105,0),MATCH(VLOOKUP($AY$11,MAPPING!$H$3:$J$131,3,0),'CFBG New Line Form'!$G$7:$EQ$7,0)),""))</f>
        <v/>
      </c>
      <c r="AZ70" s="84" t="str">
        <f>IF(IFERROR(INDEX('CFBG New Line Form'!$G$9:$EQ$105,MATCH(B70,'CFBG New Line Form'!$B$9:$B$105,0),MATCH(VLOOKUP($AZ$11,MAPPING!$H$3:$J$131,3,0),'CFBG New Line Form'!$G$7:$EQ$7,0)),"")=0,"",IFERROR(INDEX('CFBG New Line Form'!$G$9:$EQ$105,MATCH(B70,'CFBG New Line Form'!$B$9:$B$105,0),MATCH(VLOOKUP($AZ$11,MAPPING!$H$3:$J$131,3,0),'CFBG New Line Form'!$G$7:$EQ$7,0)),""))</f>
        <v/>
      </c>
      <c r="BA70" s="84" t="str">
        <f>IF(IFERROR(INDEX('CFBG New Line Form'!$G$9:$EQ$105,MATCH(B70,'CFBG New Line Form'!$B$9:$B$105,0),MATCH(VLOOKUP($BA$11,MAPPING!$H$3:$J$131,3,0),'CFBG New Line Form'!$G$7:$EQ$7,0)),"")=0,"",IFERROR(INDEX('CFBG New Line Form'!$G$9:$EQ$105,MATCH(B70,'CFBG New Line Form'!$B$9:$B$105,0),MATCH(VLOOKUP($BA$11,MAPPING!$H$3:$J$131,3,0),'CFBG New Line Form'!$G$7:$EQ$7,0)),""))</f>
        <v/>
      </c>
      <c r="BB70" s="84" t="str">
        <f>IF(IFERROR(INDEX('CFBG New Line Form'!$G$9:$EQ$105,MATCH(B70,'CFBG New Line Form'!$B$9:$B$105,0),MATCH(VLOOKUP($BB$11,MAPPING!$H$3:$J$131,3,0),'CFBG New Line Form'!$G$7:$EQ$7,0)),"")=0,"",IFERROR(INDEX('CFBG New Line Form'!$G$9:$EQ$105,MATCH(B70,'CFBG New Line Form'!$B$9:$B$105,0),MATCH(VLOOKUP($BB$11,MAPPING!$H$3:$J$131,3,0),'CFBG New Line Form'!$G$7:$EQ$7,0)),""))</f>
        <v/>
      </c>
      <c r="BC70" s="84" t="str">
        <f>IF(IFERROR(INDEX('CFBG New Line Form'!$G$9:$EQ$105,MATCH(B70,'CFBG New Line Form'!$B$9:$B$105,0),MATCH(VLOOKUP($BC$11,MAPPING!$H$3:$J$131,3,0),'CFBG New Line Form'!$G$7:$EQ$7,0)),"")=0,"",IFERROR(INDEX('CFBG New Line Form'!$G$9:$EQ$105,MATCH(B70,'CFBG New Line Form'!$B$9:$B$105,0),MATCH(VLOOKUP($BC$11,MAPPING!$H$3:$J$131,3,0),'CFBG New Line Form'!$G$7:$EQ$7,0)),""))</f>
        <v/>
      </c>
      <c r="BD70" s="84" t="str">
        <f>IF(IFERROR(INDEX('CFBG New Line Form'!$G$9:$EQ$105,MATCH(B70,'CFBG New Line Form'!$B$9:$B$105,0),MATCH(VLOOKUP($BD$11,MAPPING!$H$3:$J$131,3,0),'CFBG New Line Form'!$G$7:$EQ$7,0)),"")=0,"",IFERROR(INDEX('CFBG New Line Form'!$G$9:$EQ$105,MATCH(B70,'CFBG New Line Form'!$B$9:$B$105,0),MATCH(VLOOKUP($BD$11,MAPPING!$H$3:$J$131,3,0),'CFBG New Line Form'!$G$7:$EQ$7,0)),""))</f>
        <v/>
      </c>
      <c r="BE70" s="84" t="str">
        <f>IF(IFERROR(INDEX('CFBG New Line Form'!$G$9:$EQ$105,MATCH(B70,'CFBG New Line Form'!$B$9:$B$105,0),MATCH(VLOOKUP($BE$11,MAPPING!$H$3:$J$131,3,0),'CFBG New Line Form'!$G$7:$EQ$7,0)),"")=0,"",IFERROR(INDEX('CFBG New Line Form'!$G$9:$EQ$105,MATCH(B70,'CFBG New Line Form'!$B$9:$B$105,0),MATCH(VLOOKUP($BE$11,MAPPING!$H$3:$J$131,3,0),'CFBG New Line Form'!$G$7:$EQ$7,0)),""))</f>
        <v/>
      </c>
      <c r="BF70" s="84" t="str">
        <f>IF(IFERROR(INDEX('CFBG New Line Form'!$G$9:$EQ$105,MATCH(B70,'CFBG New Line Form'!$B$9:$B$105,0),MATCH(VLOOKUP($BE$11,MAPPING!$H$3:$J$131,3,0),'CFBG New Line Form'!$G$7:$EQ$7,0)),"")=0,"",IFERROR(INDEX('CFBG New Line Form'!$G$9:$EQ$105,MATCH(B70,'CFBG New Line Form'!$B$9:$B$105,0),MATCH(VLOOKUP($BE$11,MAPPING!$H$3:$J$131,3,0),'CFBG New Line Form'!$G$7:$EQ$7,0)),""))</f>
        <v/>
      </c>
      <c r="BG70" s="84" t="str">
        <f>IF(IFERROR(INDEX('CFBG New Line Form'!$G$9:$EQ$105,MATCH(B70,'CFBG New Line Form'!$B$9:$B$105,0),MATCH(VLOOKUP($BG$11,MAPPING!$H$3:$J$131,3,0),'CFBG New Line Form'!$G$7:$EQ$7,0)),"")=0,"",IFERROR(INDEX('CFBG New Line Form'!$G$9:$EQ$105,MATCH(B70,'CFBG New Line Form'!$B$9:$B$105,0),MATCH(VLOOKUP($BG$11,MAPPING!$H$3:$J$131,3,0),'CFBG New Line Form'!$G$7:$EQ$7,0)),""))</f>
        <v/>
      </c>
      <c r="BH70" s="84" t="str">
        <f>IF(IFERROR(INDEX('CFBG New Line Form'!$G$9:$EQ$105,MATCH(B70,'CFBG New Line Form'!$B$9:$B$105,0),MATCH(VLOOKUP($BH$11,MAPPING!$H$3:$J$131,3,0),'CFBG New Line Form'!$G$7:$EQ$7,0)),"")=0,"",IFERROR(INDEX('CFBG New Line Form'!$G$9:$EQ$105,MATCH(B70,'CFBG New Line Form'!$B$9:$B$105,0),MATCH(VLOOKUP($BH$11,MAPPING!$H$3:$J$131,3,0),'CFBG New Line Form'!$G$7:$EQ$7,0)),""))</f>
        <v/>
      </c>
      <c r="BI70" s="84" t="str">
        <f>IF(IFERROR(INDEX('CFBG New Line Form'!$G$9:$EQ$105,MATCH(B70,'CFBG New Line Form'!$B$9:$B$105,0),MATCH(VLOOKUP($BI$11,MAPPING!$H$3:$J$131,3,0),'CFBG New Line Form'!$G$7:$EQ$7,0)),"")=0,"",IFERROR(INDEX('CFBG New Line Form'!$G$9:$EQ$105,MATCH(B70,'CFBG New Line Form'!$B$9:$B$105,0),MATCH(VLOOKUP($BI$11,MAPPING!$H$3:$J$131,3,0),'CFBG New Line Form'!$G$7:$EQ$7,0)),""))</f>
        <v/>
      </c>
      <c r="BJ70" s="84" t="str">
        <f>IF(IFERROR(INDEX('CFBG New Line Form'!$G$9:$EQ$105,MATCH(B70,'CFBG New Line Form'!$B$9:$B$105,0),MATCH(VLOOKUP($BJ$11,MAPPING!$H$3:$J$131,3,0),'CFBG New Line Form'!$G$7:$EQ$7,0)),"")=0,"",IFERROR(INDEX('CFBG New Line Form'!$G$9:$EQ$105,MATCH(B70,'CFBG New Line Form'!$B$9:$B$105,0),MATCH(VLOOKUP($BJ$11,MAPPING!$H$3:$J$131,3,0),'CFBG New Line Form'!$G$7:$EQ$7,0)),""))</f>
        <v/>
      </c>
      <c r="BK70" s="84" t="str">
        <f>IF(IFERROR(INDEX('CFBG New Line Form'!$G$9:$EQ$105,MATCH(B70,'CFBG New Line Form'!$B$9:$B$105,0),MATCH(VLOOKUP($BK$11,MAPPING!$H$3:$J$131,3,0),'CFBG New Line Form'!$G$7:$EQ$7,0)),"")=0,"",IFERROR(INDEX('CFBG New Line Form'!$G$9:$EQ$105,MATCH(B70,'CFBG New Line Form'!$B$9:$B$105,0),MATCH(VLOOKUP($BK$11,MAPPING!$H$3:$J$131,3,0),'CFBG New Line Form'!$G$7:$EQ$7,0)),""))</f>
        <v/>
      </c>
      <c r="BL70" s="84" t="str">
        <f>IF(IFERROR(INDEX('CFBG New Line Form'!$G$9:$EQ$105,MATCH(B70,'CFBG New Line Form'!$B$9:$B$105,0),MATCH(VLOOKUP($BL$11,MAPPING!$H$3:$J$131,3,0),'CFBG New Line Form'!$G$7:$EQ$7,0)),"")=0,"",IFERROR(INDEX('CFBG New Line Form'!$G$9:$EQ$105,MATCH(B70,'CFBG New Line Form'!$B$9:$B$105,0),MATCH(VLOOKUP($BL$11,MAPPING!$H$3:$J$131,3,0),'CFBG New Line Form'!$G$7:$EQ$7,0)),""))</f>
        <v/>
      </c>
      <c r="BM70" s="84" t="str">
        <f>IF(IFERROR(INDEX('CFBG New Line Form'!$G$9:$EQ$105,MATCH(B70,'CFBG New Line Form'!$B$9:$B$105,0),MATCH(VLOOKUP($BM$11,MAPPING!$H$3:$J$131,3,0),'CFBG New Line Form'!$G$7:$EQ$7,0)),"")=0,"",IFERROR(INDEX('CFBG New Line Form'!$G$9:$EQ$105,MATCH(B70,'CFBG New Line Form'!$B$9:$B$105,0),MATCH(VLOOKUP($BM$11,MAPPING!$H$3:$J$131,3,0),'CFBG New Line Form'!$G$7:$EQ$7,0)),""))</f>
        <v/>
      </c>
      <c r="BN70" s="84" t="str">
        <f>IF(IFERROR(INDEX('CFBG New Line Form'!$G$9:$EQ$105,MATCH(B70,'CFBG New Line Form'!$B$9:$B$105,0),MATCH(VLOOKUP($BN$11,MAPPING!$H$3:$J$131,3,0),'CFBG New Line Form'!$G$7:$EQ$7,0)),"")=0,"",IFERROR(INDEX('CFBG New Line Form'!$G$9:$EQ$105,MATCH(B70,'CFBG New Line Form'!$B$9:$B$105,0),MATCH(VLOOKUP($BN$11,MAPPING!$H$3:$J$131,3,0),'CFBG New Line Form'!$G$7:$EQ$7,0)),""))</f>
        <v/>
      </c>
      <c r="BO70" s="84" t="str">
        <f>IF(IFERROR(INDEX('CFBG New Line Form'!$G$9:$EQ$105,MATCH(B70,'CFBG New Line Form'!$B$9:$B$105,0),MATCH(VLOOKUP($BO$11,MAPPING!$H$3:$J$131,3,0),'CFBG New Line Form'!$G$7:$EQ$7,0)),"")=0,"",IFERROR(INDEX('CFBG New Line Form'!$G$9:$EQ$105,MATCH(B70,'CFBG New Line Form'!$B$9:$B$105,0),MATCH(VLOOKUP($BO$11,MAPPING!$H$3:$J$131,3,0),'CFBG New Line Form'!$G$7:$EQ$7,0)),""))</f>
        <v/>
      </c>
      <c r="BP70" s="84" t="str">
        <f>IF(IFERROR(INDEX('CFBG New Line Form'!$G$9:$EQ$105,MATCH(B70,'CFBG New Line Form'!$B$9:$B$105,0),MATCH(VLOOKUP($BP$11,MAPPING!$H$3:$J$131,3,0),'CFBG New Line Form'!$G$7:$EQ$7,0)),"")=0,"",IFERROR(INDEX('CFBG New Line Form'!$G$9:$EQ$105,MATCH(B70,'CFBG New Line Form'!$B$9:$B$105,0),MATCH(VLOOKUP($BP$11,MAPPING!$H$3:$J$131,3,0),'CFBG New Line Form'!$G$7:$EQ$7,0)),""))</f>
        <v/>
      </c>
      <c r="BQ70" s="84" t="str">
        <f>IF(IFERROR(INDEX('CFBG New Line Form'!$G$9:$EQ$105,MATCH(B70,'CFBG New Line Form'!$B$9:$B$105,0),MATCH(VLOOKUP($BQ$11,MAPPING!$H$3:$J$131,3,0),'CFBG New Line Form'!$G$7:$EQ$7,0)),"")=0,"",IFERROR(INDEX('CFBG New Line Form'!$G$9:$EQ$105,MATCH(B70,'CFBG New Line Form'!$B$9:$B$105,0),MATCH(VLOOKUP($BQ$11,MAPPING!$H$3:$J$131,3,0),'CFBG New Line Form'!$G$7:$EQ$7,0)),""))</f>
        <v/>
      </c>
      <c r="BR70" s="84" t="str">
        <f>IF(IFERROR(INDEX('CFBG New Line Form'!$G$9:$EQ$105,MATCH(B70,'CFBG New Line Form'!$B$9:$B$105,0),MATCH(VLOOKUP($BR$11,MAPPING!$H$3:$J$131,3,0),'CFBG New Line Form'!$G$7:$EQ$7,0)),"")=0,"",IFERROR(INDEX('CFBG New Line Form'!$G$9:$EQ$105,MATCH(B70,'CFBG New Line Form'!$B$9:$B$105,0),MATCH(VLOOKUP($BR$11,MAPPING!$H$3:$J$131,3,0),'CFBG New Line Form'!$G$7:$EQ$7,0)),""))</f>
        <v/>
      </c>
      <c r="BS70" s="84" t="str">
        <f>IF(IFERROR(INDEX('CFBG New Line Form'!$G$9:$EQ$105,MATCH(B70,'CFBG New Line Form'!$B$9:$B$105,0),MATCH(VLOOKUP($BS$11,MAPPING!$H$3:$J$131,3,0),'CFBG New Line Form'!$G$7:$EQ$7,0)),"")=0,"",IFERROR(INDEX('CFBG New Line Form'!$G$9:$EQ$105,MATCH(B70,'CFBG New Line Form'!$B$9:$B$105,0),MATCH(VLOOKUP($BS$11,MAPPING!$H$3:$J$131,3,0),'CFBG New Line Form'!$G$7:$EQ$7,0)),""))</f>
        <v/>
      </c>
      <c r="BT70" s="84" t="str">
        <f>IF(IFERROR(INDEX('CFBG New Line Form'!$G$9:$EQ$105,MATCH(B70,'CFBG New Line Form'!$B$9:$B$105,0),MATCH(VLOOKUP($BT$11,MAPPING!$H$3:$J$131,3,0),'CFBG New Line Form'!$G$7:$EQ$7,0)),"")=0,"",IFERROR(INDEX('CFBG New Line Form'!$G$9:$EQ$105,MATCH(B70,'CFBG New Line Form'!$B$9:$B$105,0),MATCH(VLOOKUP($BT$11,MAPPING!$H$3:$J$131,3,0),'CFBG New Line Form'!$G$7:$EQ$7,0)),""))</f>
        <v/>
      </c>
      <c r="BU70" s="84" t="str">
        <f>IF(IFERROR(INDEX('CFBG New Line Form'!$G$9:$EQ$105,MATCH(B70,'CFBG New Line Form'!$B$9:$B$105,0),MATCH(VLOOKUP($BU$11,MAPPING!$H$3:$J$131,3,0),'CFBG New Line Form'!$G$7:$EQ$7,0)),"")=0,"",IFERROR(INDEX('CFBG New Line Form'!$G$9:$EQ$105,MATCH(B70,'CFBG New Line Form'!$B$9:$B$105,0),MATCH(VLOOKUP($BU$11,MAPPING!$H$3:$J$131,3,0),'CFBG New Line Form'!$G$7:$EQ$7,0)),""))</f>
        <v/>
      </c>
      <c r="BV70" s="84" t="str">
        <f>IF(IFERROR(INDEX('CFBG New Line Form'!$G$9:$EQ$105,MATCH(B70,'CFBG New Line Form'!$B$9:$B$105,0),MATCH(VLOOKUP($BV$11,MAPPING!$H$3:$J$131,3,0),'CFBG New Line Form'!$G$7:$EQ$7,0)),"")=0,"",IFERROR(INDEX('CFBG New Line Form'!$G$9:$EQ$105,MATCH(B70,'CFBG New Line Form'!$B$9:$B$105,0),MATCH(VLOOKUP($BV$11,MAPPING!$H$3:$J$131,3,0),'CFBG New Line Form'!$G$7:$EQ$7,0)),""))</f>
        <v/>
      </c>
      <c r="BW70" s="84" t="str">
        <f>IF(IFERROR(INDEX('CFBG New Line Form'!$G$9:$EQ$105,MATCH(B70,'CFBG New Line Form'!$B$9:$B$105,0),MATCH(VLOOKUP($BW$11,MAPPING!$H$3:$J$131,3,0),'CFBG New Line Form'!$G$7:$EQ$7,0)),"")=0,"",IFERROR(INDEX('CFBG New Line Form'!$G$9:$EQ$105,MATCH(B70,'CFBG New Line Form'!$B$9:$B$105,0),MATCH(VLOOKUP($BW$11,MAPPING!$H$3:$J$131,3,0),'CFBG New Line Form'!$G$7:$EQ$7,0)),""))</f>
        <v/>
      </c>
      <c r="BX70" s="84" t="str">
        <f>IF(IFERROR(INDEX('CFBG New Line Form'!$G$9:$EQ$105,MATCH(B70,'CFBG New Line Form'!$B$9:$B$105,0),MATCH(VLOOKUP($BX$11,MAPPING!$H$3:$J$131,3,0),'CFBG New Line Form'!$G$7:$EQ$7,0)),"")=0,"",IFERROR(INDEX('CFBG New Line Form'!$G$9:$EQ$105,MATCH(B70,'CFBG New Line Form'!$B$9:$B$105,0),MATCH(VLOOKUP($BX$11,MAPPING!$H$3:$J$131,3,0),'CFBG New Line Form'!$G$7:$EQ$7,0)),""))</f>
        <v/>
      </c>
      <c r="BY70" s="84" t="str">
        <f>IF(IFERROR(INDEX('CFBG New Line Form'!$G$9:$EQ$105,MATCH(B70,'CFBG New Line Form'!$B$9:$B$105,0),MATCH(VLOOKUP($BY$11,MAPPING!$H$3:$J$131,3,0),'CFBG New Line Form'!$G$7:$EQ$7,0)),"")=0,"",IFERROR(INDEX('CFBG New Line Form'!$G$9:$EQ$105,MATCH(B70,'CFBG New Line Form'!$B$9:$B$105,0),MATCH(VLOOKUP($BY$11,MAPPING!$H$3:$J$131,3,0),'CFBG New Line Form'!$G$7:$EQ$7,0)),""))</f>
        <v/>
      </c>
      <c r="BZ70" s="84" t="str">
        <f>IF(IFERROR(INDEX('CFBG New Line Form'!$G$9:$EQ$105,MATCH(B70,'CFBG New Line Form'!$B$9:$B$105,0),MATCH(VLOOKUP($BZ$11,MAPPING!$H$3:$J$131,3,0),'CFBG New Line Form'!$G$7:$EQ$7,0)),"")=0,"",IFERROR(INDEX('CFBG New Line Form'!$G$9:$EQ$105,MATCH(B70,'CFBG New Line Form'!$B$9:$B$105,0),MATCH(VLOOKUP($BZ$11,MAPPING!$H$3:$J$131,3,0),'CFBG New Line Form'!$G$7:$EQ$7,0)),""))</f>
        <v/>
      </c>
      <c r="CA70" s="84" t="str">
        <f>IF(IFERROR(INDEX('CFBG New Line Form'!$G$9:$EQ$105,MATCH(B70,'CFBG New Line Form'!$B$9:$B$105,0),MATCH(VLOOKUP($CA$11,MAPPING!$H$3:$J$131,3,0),'CFBG New Line Form'!$G$7:$EQ$7,0)),"")=0,"",IFERROR(INDEX('CFBG New Line Form'!$G$9:$EQ$105,MATCH(B70,'CFBG New Line Form'!$B$9:$B$105,0),MATCH(VLOOKUP($CA$11,MAPPING!$H$3:$J$131,3,0),'CFBG New Line Form'!$G$7:$EQ$7,0)),""))</f>
        <v/>
      </c>
      <c r="CB70" s="84" t="str">
        <f>IF(IFERROR(INDEX('CFBG New Line Form'!$G$9:$EQ$105,MATCH(B70,'CFBG New Line Form'!$B$9:$B$105,0),MATCH(VLOOKUP($CB$11,MAPPING!$H$3:$J$131,3,0),'CFBG New Line Form'!$G$7:$EQ$7,0)),"")=0,"",IFERROR(INDEX('CFBG New Line Form'!$G$9:$EQ$105,MATCH(B70,'CFBG New Line Form'!$B$9:$B$105,0),MATCH(VLOOKUP($CB$11,MAPPING!$H$3:$J$131,3,0),'CFBG New Line Form'!$G$7:$EQ$7,0)),""))</f>
        <v/>
      </c>
      <c r="CC70" s="84" t="str">
        <f>IF(IFERROR(INDEX('CFBG New Line Form'!$G$9:$EQ$105,MATCH(B70,'CFBG New Line Form'!$B$9:$B$105,0),MATCH(VLOOKUP($CC$11,MAPPING!$H$3:$J$131,3,0),'CFBG New Line Form'!$G$7:$EQ$7,0)),"")=0,"",IFERROR(INDEX('CFBG New Line Form'!$G$9:$EQ$105,MATCH(B70,'CFBG New Line Form'!$B$9:$B$105,0),MATCH(VLOOKUP($CC$11,MAPPING!$H$3:$J$131,3,0),'CFBG New Line Form'!$G$7:$EQ$7,0)),""))</f>
        <v/>
      </c>
      <c r="CD70" s="84" t="str">
        <f>IF(IFERROR(INDEX('CFBG New Line Form'!$G$9:$EQ$105,MATCH(B70,'CFBG New Line Form'!$B$9:$B$105,0),MATCH(VLOOKUP($CD$11,MAPPING!$H$3:$J$131,3,0),'CFBG New Line Form'!$G$7:$EQ$7,0)),"")=0,"",IFERROR(INDEX('CFBG New Line Form'!$G$9:$EQ$105,MATCH(B70,'CFBG New Line Form'!$B$9:$B$105,0),MATCH(VLOOKUP($CD$11,MAPPING!$H$3:$J$131,3,0),'CFBG New Line Form'!$G$7:$EQ$7,0)),""))</f>
        <v/>
      </c>
      <c r="CE70" s="84" t="str">
        <f>IF(IFERROR(INDEX('CFBG New Line Form'!$G$9:$EQ$105,MATCH(B70,'CFBG New Line Form'!$B$9:$B$105,0),MATCH(VLOOKUP($CE$11,MAPPING!$H$3:$J$131,3,0),'CFBG New Line Form'!$G$7:$EQ$7,0)),"")=0,"",IFERROR(INDEX('CFBG New Line Form'!$G$9:$EQ$105,MATCH(B70,'CFBG New Line Form'!$B$9:$B$105,0),MATCH(VLOOKUP($CE$11,MAPPING!$H$3:$J$131,3,0),'CFBG New Line Form'!$G$7:$EQ$7,0)),""))</f>
        <v/>
      </c>
      <c r="CF70" s="84" t="str">
        <f>IF(IFERROR(INDEX('CFBG New Line Form'!$G$9:$EQ$105,MATCH(B70,'CFBG New Line Form'!$B$9:$B$105,0),MATCH(VLOOKUP($CF$11,MAPPING!$H$3:$J$131,3,0),'CFBG New Line Form'!$G$7:$EQ$7,0)),"")=0,"",IFERROR(INDEX('CFBG New Line Form'!$G$9:$EQ$105,MATCH(B70,'CFBG New Line Form'!$B$9:$B$105,0),MATCH(VLOOKUP($CF$11,MAPPING!$H$3:$J$131,3,0),'CFBG New Line Form'!$G$7:$EQ$7,0)),""))</f>
        <v/>
      </c>
      <c r="CG70" s="84" t="str">
        <f>IF(IFERROR(INDEX('CFBG New Line Form'!$G$9:$EQ$105,MATCH(B70,'CFBG New Line Form'!$B$9:$B$105,0),MATCH(VLOOKUP($CG$11,MAPPING!$H$3:$J$131,3,0),'CFBG New Line Form'!$G$7:$EQ$7,0)),"")=0,"",IFERROR(INDEX('CFBG New Line Form'!$G$9:$EQ$105,MATCH(B70,'CFBG New Line Form'!$B$9:$B$105,0),MATCH(VLOOKUP($CG$11,MAPPING!$H$3:$J$131,3,0),'CFBG New Line Form'!$G$7:$EQ$7,0)),""))</f>
        <v/>
      </c>
      <c r="CH70" s="84" t="str">
        <f>IF(IFERROR(INDEX('CFBG New Line Form'!$G$9:$EQ$105,MATCH(B70,'CFBG New Line Form'!$B$9:$B$105,0),MATCH(VLOOKUP($CH$11,MAPPING!$H$3:$J$131,3,0),'CFBG New Line Form'!$G$7:$EQ$7,0)),"")=0,"",IFERROR(INDEX('CFBG New Line Form'!$G$9:$EQ$105,MATCH(B70,'CFBG New Line Form'!$B$9:$B$105,0),MATCH(VLOOKUP($CH$11,MAPPING!$H$3:$J$131,3,0),'CFBG New Line Form'!$G$7:$EQ$7,0)),""))</f>
        <v/>
      </c>
      <c r="CI70" s="84" t="str">
        <f>IF(IFERROR(INDEX('CFBG New Line Form'!$G$9:$EQ$105,MATCH(B70,'CFBG New Line Form'!$B$9:$B$105,0),MATCH(VLOOKUP($CI$11,MAPPING!$H$3:$J$131,3,0),'CFBG New Line Form'!$G$7:$EQ$7,0)),"")=0,"",IFERROR(INDEX('CFBG New Line Form'!$G$9:$EQ$105,MATCH(B70,'CFBG New Line Form'!$B$9:$B$105,0),MATCH(VLOOKUP($CI$11,MAPPING!$H$3:$J$131,3,0),'CFBG New Line Form'!$G$7:$EQ$7,0)),""))</f>
        <v/>
      </c>
      <c r="CJ70" s="84" t="str">
        <f>IF(IFERROR(INDEX('CFBG New Line Form'!$G$9:$EQ$105,MATCH(B70,'CFBG New Line Form'!$B$9:$B$105,0),MATCH(VLOOKUP($CJ$11,MAPPING!$H$3:$J$131,3,0),'CFBG New Line Form'!$G$7:$EQ$7,0)),"")=0,"",IFERROR(INDEX('CFBG New Line Form'!$G$9:$EQ$105,MATCH(B70,'CFBG New Line Form'!$B$9:$B$105,0),MATCH(VLOOKUP($CJ$11,MAPPING!$H$3:$J$131,3,0),'CFBG New Line Form'!$G$7:$EQ$7,0)),""))</f>
        <v/>
      </c>
      <c r="CK70" s="84" t="str">
        <f>IF(IFERROR(INDEX('CFBG New Line Form'!$G$9:$EQ$105,MATCH(B70,'CFBG New Line Form'!$B$9:$B$105,0),MATCH(VLOOKUP($CK$11,MAPPING!$H$3:$J$131,3,0),'CFBG New Line Form'!$G$7:$EQ$7,0)),"")=0,"",IFERROR(INDEX('CFBG New Line Form'!$G$9:$EQ$105,MATCH(B70,'CFBG New Line Form'!$B$9:$B$105,0),MATCH(VLOOKUP($CK$11,MAPPING!$H$3:$J$131,3,0),'CFBG New Line Form'!$G$7:$EQ$7,0)),""))</f>
        <v/>
      </c>
      <c r="CL70" s="84" t="str">
        <f>IF(IFERROR(INDEX('CFBG New Line Form'!$G$9:$EQ$105,MATCH(B70,'CFBG New Line Form'!$B$9:$B$105,0),MATCH(VLOOKUP($CL$11,MAPPING!$H$3:$J$131,3,0),'CFBG New Line Form'!$G$7:$EQ$7,0)),"")=0,"",IFERROR(INDEX('CFBG New Line Form'!$G$9:$EQ$105,MATCH(B70,'CFBG New Line Form'!$B$9:$B$105,0),MATCH(VLOOKUP($CL$11,MAPPING!$H$3:$J$131,3,0),'CFBG New Line Form'!$G$7:$EQ$7,0)),""))</f>
        <v/>
      </c>
      <c r="CM70" s="84" t="str">
        <f>IF(IFERROR(INDEX('CFBG New Line Form'!$G$9:$EQ$105,MATCH(B70,'CFBG New Line Form'!$B$9:$B$105,0),MATCH(VLOOKUP($CM$11,MAPPING!$H$3:$J$131,3,0),'CFBG New Line Form'!$G$7:$EQ$7,0)),"")=0,"",IFERROR(INDEX('CFBG New Line Form'!$G$9:$EQ$105,MATCH(B70,'CFBG New Line Form'!$B$9:$B$105,0),MATCH(VLOOKUP($CM$11,MAPPING!$H$3:$J$131,3,0),'CFBG New Line Form'!$G$7:$EQ$7,0)),""))</f>
        <v/>
      </c>
      <c r="CN70" s="84" t="str">
        <f>IF(IFERROR(INDEX('CFBG New Line Form'!$G$9:$EQ$105,MATCH(B70,'CFBG New Line Form'!$B$9:$B$105,0),MATCH(VLOOKUP($CN$11,MAPPING!$H$3:$J$131,3,0),'CFBG New Line Form'!$G$7:$EQ$7,0)),"")=0,"",IFERROR(INDEX('CFBG New Line Form'!$G$9:$EQ$105,MATCH(B70,'CFBG New Line Form'!$B$9:$B$105,0),MATCH(VLOOKUP($CN$11,MAPPING!$H$3:$J$131,3,0),'CFBG New Line Form'!$G$7:$EQ$7,0)),""))</f>
        <v/>
      </c>
      <c r="CO70" s="84" t="str">
        <f>IF(IFERROR(INDEX('CFBG New Line Form'!$G$9:$EQ$105,MATCH(B70,'CFBG New Line Form'!$B$9:$B$105,0),MATCH(VLOOKUP($CO$11,MAPPING!$H$3:$J$131,3,0),'CFBG New Line Form'!$G$7:$EQ$7,0)),"")=0,"",IFERROR(INDEX('CFBG New Line Form'!$G$9:$EQ$105,MATCH(B70,'CFBG New Line Form'!$B$9:$B$105,0),MATCH(VLOOKUP($CO$11,MAPPING!$H$3:$J$131,3,0),'CFBG New Line Form'!$G$7:$EQ$7,0)),""))</f>
        <v/>
      </c>
      <c r="CP70" s="84" t="str">
        <f>IF(IFERROR(INDEX('CFBG New Line Form'!$G$9:$EQ$105,MATCH(B70,'CFBG New Line Form'!$B$9:$B$105,0),MATCH(VLOOKUP($CP$11,MAPPING!$H$3:$J$131,3,0),'CFBG New Line Form'!$G$7:$EQ$7,0)),"")=0,"",IFERROR(INDEX('CFBG New Line Form'!$G$9:$EQ$105,MATCH(B70,'CFBG New Line Form'!$B$9:$B$105,0),MATCH(VLOOKUP($CP$11,MAPPING!$H$3:$J$131,3,0),'CFBG New Line Form'!$G$7:$EQ$7,0)),""))</f>
        <v/>
      </c>
      <c r="CQ70" s="84" t="str">
        <f>IF(IFERROR(INDEX('CFBG New Line Form'!$G$9:$EQ$105,MATCH(B70,'CFBG New Line Form'!$B$9:$B$105,0),MATCH(VLOOKUP($CQ$11,MAPPING!$H$3:$J$131,3,0),'CFBG New Line Form'!$G$7:$EQ$7,0)),"")=0,"",IFERROR(INDEX('CFBG New Line Form'!$G$9:$EQ$105,MATCH(B70,'CFBG New Line Form'!$B$9:$B$105,0),MATCH(VLOOKUP($CQ$11,MAPPING!$H$3:$J$131,3,0),'CFBG New Line Form'!$G$7:$EQ$7,0)),""))</f>
        <v/>
      </c>
      <c r="CR70" s="84"/>
      <c r="CS70" s="84"/>
      <c r="CT70" s="84"/>
    </row>
    <row r="71" spans="1:98" s="55" customFormat="1">
      <c r="A71" s="84" t="str">
        <f>IF(
IFERROR(INDEX('CFBG New Line Form'!$G$9:$EQ$105,MATCH(B71,'CFBG New Line Form'!$B$9:$B$105,0),MATCH(VLOOKUP($A$11,MAPPING!$H$3:$J$131,3,0),'CFBG New Line Form'!$G$7:$EQ$7,0)),"")=0,"", IFERROR(INDEX('CFBG New Line Form'!$G$9:$EQ$105,MATCH(B71,'CFBG New Line Form'!$B$9:$B$105,0),MATCH(VLOOKUP($A$11,MAPPING!$H$3:$J$131,3,0),'CFBG New Line Form'!$G$7:$EQ$7,0)),""))</f>
        <v/>
      </c>
      <c r="B71" s="84"/>
      <c r="C71" s="84" t="str">
        <f>IF(
IFERROR(INDEX('CFBG New Line Form'!$G$9:$EQ$105,MATCH(B71,'CFBG New Line Form'!$B$9:$B$105,0),MATCH(VLOOKUP($C$11,MAPPING!$H$3:$J$131,3,0),'CFBG New Line Form'!$G$7:$EQ$7,0)),"")=0,"", IFERROR(INDEX('CFBG New Line Form'!$G$9:$EQ$105,MATCH(B71,'CFBG New Line Form'!$B$9:$B$105,0),MATCH(VLOOKUP($C$11,MAPPING!$H$3:$J$131,3,0),'CFBG New Line Form'!$G$7:$EQ$7,0)),""))</f>
        <v/>
      </c>
      <c r="D71" s="84" t="str">
        <f>IF(
IFERROR(INDEX('CFBG New Line Form'!$G$9:$EQ$105,MATCH(B71,'CFBG New Line Form'!$B$9:$B$105,0),MATCH(VLOOKUP($D$11,MAPPING!$H$3:$J$131,3,0),'CFBG New Line Form'!$G$7:$EQ$7,0)),"")=0,"", IFERROR(INDEX('CFBG New Line Form'!$G$9:$EQ$105,MATCH(B71,'CFBG New Line Form'!$B$9:$B$105,0),MATCH(VLOOKUP($D$11,MAPPING!$H$3:$J$131,3,0),'CFBG New Line Form'!$G$7:$EQ$7,0)),""))</f>
        <v/>
      </c>
      <c r="E71" s="84" t="str">
        <f>IF(IFERROR(INDEX('CFBG New Line Form'!$G$9:$EQ$105,MATCH(B71,'CFBG New Line Form'!$B$9:$B$105,0),MATCH(VLOOKUP($E$11,MAPPING!$H$3:$J$131,3,0),'CFBG New Line Form'!$G$7:$EQ$7,0)),"")=0,"",IFERROR(INDEX('CFBG New Line Form'!$G$9:$EQ$105,MATCH(B71,'CFBG New Line Form'!$B$9:$B$105,0),MATCH(VLOOKUP($E$11,MAPPING!$H$3:$J$131,3,0),'CFBG New Line Form'!$G$7:$EQ$7,0)),""))</f>
        <v/>
      </c>
      <c r="F71" s="84" t="str">
        <f>IF(IFERROR(INDEX('CFBG New Line Form'!$G$9:$EQ$105,MATCH(B71,'CFBG New Line Form'!$B$9:$B$105,0),MATCH(VLOOKUP($F$11,MAPPING!$H$3:$J$131,3,0),'CFBG New Line Form'!$G$7:$EQ$7,0)),"")=0,"",IFERROR(INDEX('CFBG New Line Form'!$G$9:$EQ$105,MATCH(B71,'CFBG New Line Form'!$B$9:$B$105,0),MATCH(VLOOKUP($F$11,MAPPING!$H$3:$J$131,3,0),'CFBG New Line Form'!$G$7:$EQ$7,0)),""))</f>
        <v/>
      </c>
      <c r="G71" s="130" t="str">
        <f>IF(IFERROR(INDEX('CFBG New Line Form'!$G$9:$EQ$105,MATCH(B71,'CFBG New Line Form'!$B$9:$B$105,0),MATCH(VLOOKUP($G$11,MAPPING!$H$3:$J$131,3,0),'CFBG New Line Form'!$G$7:$EQ$7,0)),"")=0,"",IFERROR(INDEX('CFBG New Line Form'!$G$9:$EQ$105,MATCH(B71,'CFBG New Line Form'!$B$9:$B$105,0),MATCH(VLOOKUP($G$11,MAPPING!$H$3:$J$131,3,0),'CFBG New Line Form'!$G$7:$EQ$7,0)),""))</f>
        <v/>
      </c>
      <c r="H71" s="160" t="str">
        <f>IF(IFERROR(INDEX('CFBG New Line Form'!$G$9:$EQ$105,MATCH(B71,'CFBG New Line Form'!$B$9:$B$105,0),MATCH(VLOOKUP($H$11,MAPPING!$H$3:$J$131,3,0),'CFBG New Line Form'!$G$7:$EQ$7,0)),"")=0,"",IFERROR(INDEX('CFBG New Line Form'!$G$9:$EQ$105,MATCH(B71,'CFBG New Line Form'!$B$9:$B$105,0),MATCH(VLOOKUP($H$11,MAPPING!$H$3:$J$131,3,0),'CFBG New Line Form'!$G$7:$EQ$7,0)),""))</f>
        <v/>
      </c>
      <c r="I71" s="161" t="str">
        <f>IF(IFERROR(INDEX('CFBG New Line Form'!$G$9:$EQ$105,MATCH(B71,'CFBG New Line Form'!$B$9:$B$105,0),MATCH(VLOOKUP($I$11,MAPPING!$H$3:$J$131,3,0),'CFBG New Line Form'!$G$7:$EQ$7,0)),"")=0,"",IFERROR(INDEX('CFBG New Line Form'!$G$9:$EQ$105,MATCH(B71,'CFBG New Line Form'!$B$9:$B$105,0),MATCH(VLOOKUP($I$11,MAPPING!$H$3:$J$131,3,0),'CFBG New Line Form'!$G$7:$EQ$7,0)),""))</f>
        <v/>
      </c>
      <c r="J71" s="84" t="str">
        <f>IF(IFERROR(INDEX('CFBG New Line Form'!$G$9:$EQ$105,MATCH(B71,'CFBG New Line Form'!$B$9:$B$105,0),MATCH(VLOOKUP($J$11,MAPPING!$H$3:$J$131,3,0),'CFBG New Line Form'!$G$7:$EQ$7,0)),"")=0,"",IFERROR(INDEX('CFBG New Line Form'!$G$9:$EQ$105,MATCH(B71,'CFBG New Line Form'!$B$9:$B$105,0),MATCH(VLOOKUP($J$11,MAPPING!$H$3:$J$131,3,0),'CFBG New Line Form'!$G$7:$EQ$7,0)),""))</f>
        <v/>
      </c>
      <c r="K71" s="84" t="e">
        <v>#N/A</v>
      </c>
      <c r="L71" s="84" t="e">
        <v>#N/A</v>
      </c>
      <c r="M71" s="84" t="e">
        <v>#N/A</v>
      </c>
      <c r="N71" s="84" t="e">
        <v>#N/A</v>
      </c>
      <c r="O71" s="84" t="e">
        <v>#N/A</v>
      </c>
      <c r="P71" s="84" t="e">
        <v>#N/A</v>
      </c>
      <c r="Q71" s="84" t="e">
        <v>#N/A</v>
      </c>
      <c r="R71" s="162" t="str">
        <f>IF(IFERROR(INDEX('CFBG New Line Form'!$G$9:$EQ$105,MATCH(B71,'CFBG New Line Form'!$B$9:$B$105,0),MATCH(VLOOKUP($R$11,MAPPING!$H$3:$J$131,3,0),'CFBG New Line Form'!$G$7:$EQ$7,0)),"")=0,"",IFERROR(INDEX('CFBG New Line Form'!$G$9:$EQ$105,MATCH(B71,'CFBG New Line Form'!$B$9:$B$105,0),MATCH(VLOOKUP($R$11,MAPPING!$H$3:$J$131,3,0),'CFBG New Line Form'!$G$7:$EQ$7,0)),""))</f>
        <v/>
      </c>
      <c r="S71" s="84" t="str">
        <f>IF(IFERROR(INDEX('CFBG New Line Form'!$G$9:$EQ$105,MATCH(B71,'CFBG New Line Form'!$B$9:$B$105,0),MATCH(VLOOKUP($S$11,MAPPING!$H$3:$J$131,3,0),'CFBG New Line Form'!$G$7:$EQ$7,0)),"")=0,"",IFERROR(INDEX('CFBG New Line Form'!$G$9:$EQ$105,MATCH(B71,'CFBG New Line Form'!$B$9:$B$105,0),MATCH(VLOOKUP($S$11,MAPPING!$H$3:$J$131,3,0),'CFBG New Line Form'!$G$7:$EQ$7,0)),""))</f>
        <v/>
      </c>
      <c r="T71" s="84" t="e">
        <v>#N/A</v>
      </c>
      <c r="U71" s="84" t="e">
        <v>#N/A</v>
      </c>
      <c r="V71" s="84" t="e">
        <v>#N/A</v>
      </c>
      <c r="W71" s="84" t="e">
        <v>#N/A</v>
      </c>
      <c r="X71" s="84" t="e">
        <v>#N/A</v>
      </c>
      <c r="Y71" s="84" t="e">
        <v>#N/A</v>
      </c>
      <c r="Z71" s="84" t="e">
        <v>#N/A</v>
      </c>
      <c r="AA71" s="84" t="e">
        <v>#N/A</v>
      </c>
      <c r="AB71" s="84" t="e">
        <v>#N/A</v>
      </c>
      <c r="AC71" s="84" t="e">
        <v>#N/A</v>
      </c>
      <c r="AD71" s="84" t="e">
        <v>#N/A</v>
      </c>
      <c r="AE71" s="160" t="str">
        <f>IF(IFERROR(INDEX('CFBG New Line Form'!$G$9:$EQ$105,MATCH(B71,'CFBG New Line Form'!$B$9:$B$105,0),MATCH(VLOOKUP($AE$11,MAPPING!$H$3:$J$131,3,0),'CFBG New Line Form'!$G$7:$EQ$7,0)),"")=0,"",IFERROR(INDEX('CFBG New Line Form'!$G$9:$EQ$105,MATCH(B71,'CFBG New Line Form'!$B$9:$B$105,0),MATCH(VLOOKUP($AE$11,MAPPING!$H$3:$J$131,3,0),'CFBG New Line Form'!$G$7:$EQ$7,0)),""))</f>
        <v/>
      </c>
      <c r="AF71" s="84" t="e">
        <v>#N/A</v>
      </c>
      <c r="AG71" s="84" t="e">
        <v>#N/A</v>
      </c>
      <c r="AH71" s="84" t="str">
        <f>IF(IFERROR(INDEX('CFBG New Line Form'!$G$9:$EQ$105,MATCH(B71,'CFBG New Line Form'!$B$9:$B$105,0),MATCH(VLOOKUP($AH$11,MAPPING!$H$3:$J$131,3,0),'CFBG New Line Form'!$G$7:$EQ$7,0)),"")=0,"",IFERROR(INDEX('CFBG New Line Form'!$G$9:$EQ$105,MATCH(B71,'CFBG New Line Form'!$B$9:$B$105,0),MATCH(VLOOKUP($AH$11,MAPPING!$H$3:$J$131,3,0),'CFBG New Line Form'!$G$7:$EQ$7,0)),""))</f>
        <v/>
      </c>
      <c r="AI71" s="84" t="str">
        <f>IF(IFERROR(INDEX('CFBG New Line Form'!$G$9:$EQ$105,MATCH(B71,'CFBG New Line Form'!$B$9:$B$105,0),MATCH(VLOOKUP($AI$11,MAPPING!$H$3:$J$131,3,0),'CFBG New Line Form'!$G$7:$EQ$7,0)),"")=0,"",IFERROR(INDEX('CFBG New Line Form'!$G$9:$EQ$105,MATCH(B71,'CFBG New Line Form'!$B$9:$B$105,0),MATCH(VLOOKUP($AI$11,MAPPING!$H$3:$J$131,3,0),'CFBG New Line Form'!$G$7:$EQ$7,0)),""))</f>
        <v/>
      </c>
      <c r="AJ71" s="84" t="str">
        <f>IF(IFERROR(INDEX('CFBG New Line Form'!$G$9:$EQ$105,MATCH(B71,'CFBG New Line Form'!$B$9:$B$105,0),MATCH(VLOOKUP($AJ$11,MAPPING!$H$3:$J$131,3,0),'CFBG New Line Form'!$G$7:$EQ$7,0)),"")=0,"",IFERROR(INDEX('CFBG New Line Form'!$G$9:$EQ$105,MATCH(B71,'CFBG New Line Form'!$B$9:$B$105,0),MATCH(VLOOKUP($AJ$11,MAPPING!$H$3:$J$131,3,0),'CFBG New Line Form'!$G$7:$EQ$7,0)),""))</f>
        <v/>
      </c>
      <c r="AK71" s="84" t="str">
        <f>IF(IFERROR(INDEX('CFBG New Line Form'!$G$9:$EQ$105,MATCH(B71,'CFBG New Line Form'!$B$9:$B$105,0),MATCH(VLOOKUP($AK$11,MAPPING!$H$3:$J$131,3,0),'CFBG New Line Form'!$G$7:$EQ$7,0)),"")=0,"",IFERROR(INDEX('CFBG New Line Form'!$G$9:$EQ$105,MATCH(B71,'CFBG New Line Form'!$B$9:$B$105,0),MATCH(VLOOKUP($AK$11,MAPPING!$H$3:$J$131,3,0),'CFBG New Line Form'!$G$7:$EQ$7,0)),""))</f>
        <v/>
      </c>
      <c r="AL71" s="84" t="str">
        <f>IF(IFERROR(INDEX('CFBG New Line Form'!$G$9:$EQ$105,MATCH(B71,'CFBG New Line Form'!$B$9:$B$105,0),MATCH(VLOOKUP($AL$11,MAPPING!$H$3:$J$131,3,0),'CFBG New Line Form'!$G$7:$EQ$7,0)),"")=0,"",IFERROR(INDEX('CFBG New Line Form'!$G$9:$EQ$105,MATCH(B71,'CFBG New Line Form'!$B$9:$B$105,0),MATCH(VLOOKUP($AL$11,MAPPING!$H$3:$J$131,3,0),'CFBG New Line Form'!$G$7:$EQ$7,0)),""))</f>
        <v/>
      </c>
      <c r="AM71" s="84" t="str">
        <f>IF(IFERROR(INDEX('CFBG New Line Form'!$G$9:$EQ$105,MATCH(B71,'CFBG New Line Form'!$B$9:$B$105,0),MATCH(VLOOKUP($AM$11,MAPPING!$H$3:$J$131,3,0),'CFBG New Line Form'!$G$7:$EQ$7,0)),"")=0,"",IFERROR(INDEX('CFBG New Line Form'!$G$9:$EQ$105,MATCH(B71,'CFBG New Line Form'!$B$9:$B$105,0),MATCH(VLOOKUP($AM$11,MAPPING!$H$3:$J$131,3,0),'CFBG New Line Form'!$G$7:$EQ$7,0)),""))</f>
        <v/>
      </c>
      <c r="AN71" s="84" t="str">
        <f>IF(IFERROR(INDEX('CFBG New Line Form'!$G$9:$EQ$105,MATCH(B71,'CFBG New Line Form'!$B$9:$B$105,0),MATCH(VLOOKUP($AN$11,MAPPING!$H$3:$J$131,3,0),'CFBG New Line Form'!$G$7:$EQ$7,0)),"")=0,"",IFERROR(INDEX('CFBG New Line Form'!$G$9:$EQ$105,MATCH(B71,'CFBG New Line Form'!$B$9:$B$105,0),MATCH(VLOOKUP($AN$11,MAPPING!$H$3:$J$131,3,0),'CFBG New Line Form'!$G$7:$EQ$7,0)),""))</f>
        <v/>
      </c>
      <c r="AO71" s="84" t="str">
        <f>IF(IFERROR(INDEX('CFBG New Line Form'!$G$9:$EQ$105,MATCH(B71,'CFBG New Line Form'!$B$9:$B$105,0),MATCH(VLOOKUP($AO$11,MAPPING!$H$3:$J$131,3,0),'CFBG New Line Form'!$G$7:$EQ$7,0)),"")=0,"",IFERROR(INDEX('CFBG New Line Form'!$G$9:$EQ$105,MATCH(B71,'CFBG New Line Form'!$B$9:$B$105,0),MATCH(VLOOKUP($AO$11,MAPPING!$H$3:$J$131,3,0),'CFBG New Line Form'!$G$7:$EQ$7,0)),""))</f>
        <v/>
      </c>
      <c r="AP71" s="84" t="str">
        <f>IF(IFERROR(INDEX('CFBG New Line Form'!$G$9:$EQ$105,MATCH(B71,'CFBG New Line Form'!$B$9:$B$105,0),MATCH(VLOOKUP($AP$11,MAPPING!$H$3:$J$131,3,0),'CFBG New Line Form'!$G$7:$EQ$7,0)),"")=0,"",IFERROR(INDEX('CFBG New Line Form'!$G$9:$EQ$105,MATCH(B71,'CFBG New Line Form'!$B$9:$B$105,0),MATCH(VLOOKUP($AP$11,MAPPING!$H$3:$J$131,3,0),'CFBG New Line Form'!$G$7:$EQ$7,0)),""))</f>
        <v/>
      </c>
      <c r="AQ71" s="84" t="str">
        <f>IF(IFERROR(INDEX('CFBG New Line Form'!$G$9:$EQ$105,MATCH(B71,'CFBG New Line Form'!$B$9:$B$105,0),MATCH(VLOOKUP($AQ$11,MAPPING!$H$3:$J$131,3,0),'CFBG New Line Form'!$G$7:$EQ$7,0)),"")=0,"",IFERROR(INDEX('CFBG New Line Form'!$G$9:$EQ$105,MATCH(B71,'CFBG New Line Form'!$B$9:$B$105,0),MATCH(VLOOKUP($AQ$11,MAPPING!$H$3:$J$131,3,0),'CFBG New Line Form'!$G$7:$EQ$7,0)),""))</f>
        <v/>
      </c>
      <c r="AR71" s="84" t="str">
        <f>IF(IFERROR(INDEX('CFBG New Line Form'!$G$9:$EQ$105,MATCH(B71,'CFBG New Line Form'!$B$9:$B$105,0),MATCH(VLOOKUP($AR$11,MAPPING!$H$3:$J$131,3,0),'CFBG New Line Form'!$G$7:$EQ$7,0)),"")=0,"",IFERROR(INDEX('CFBG New Line Form'!$G$9:$EQ$105,MATCH(B71,'CFBG New Line Form'!$B$9:$B$105,0),MATCH(VLOOKUP($AR$11,MAPPING!$H$3:$J$131,3,0),'CFBG New Line Form'!$G$7:$EQ$7,0)),""))</f>
        <v/>
      </c>
      <c r="AS71" s="84" t="str">
        <f>IF(IFERROR(INDEX('CFBG New Line Form'!$G$9:$EQ$105,MATCH(B71,'CFBG New Line Form'!$B$9:$B$105,0),MATCH(VLOOKUP($AS$11,MAPPING!$H$3:$J$131,3,0),'CFBG New Line Form'!$G$7:$EQ$7,0)),"")=0,"",IFERROR(INDEX('CFBG New Line Form'!$G$9:$EQ$105,MATCH(B71,'CFBG New Line Form'!$B$9:$B$105,0),MATCH(VLOOKUP($AS$11,MAPPING!$H$3:$J$131,3,0),'CFBG New Line Form'!$G$7:$EQ$7,0)),""))</f>
        <v/>
      </c>
      <c r="AT71" s="84" t="str">
        <f>IF(IFERROR(INDEX('CFBG New Line Form'!$G$9:$EQ$105,MATCH(B71,'CFBG New Line Form'!$B$9:$B$105,0),MATCH(VLOOKUP($AT$11,MAPPING!$H$3:$J$131,3,0),'CFBG New Line Form'!$G$7:$EQ$7,0)),"")=0,"",IFERROR(INDEX('CFBG New Line Form'!$G$9:$EQ$105,MATCH(B71,'CFBG New Line Form'!$B$9:$B$105,0),MATCH(VLOOKUP($AT$11,MAPPING!$H$3:$J$131,3,0),'CFBG New Line Form'!$G$7:$EQ$7,0)),""))</f>
        <v/>
      </c>
      <c r="AU71" s="84" t="str">
        <f>IF(IFERROR(INDEX('CFBG New Line Form'!$G$9:$EQ$105,MATCH(B71,'CFBG New Line Form'!$B$9:$B$105,0),MATCH(VLOOKUP($AU$11,MAPPING!$H$3:$J$131,3,0),'CFBG New Line Form'!$G$7:$EQ$7,0)),"")=0,"",IFERROR(INDEX('CFBG New Line Form'!$G$9:$EQ$105,MATCH(B71,'CFBG New Line Form'!$B$9:$B$105,0),MATCH(VLOOKUP($AU$11,MAPPING!$H$3:$J$131,3,0),'CFBG New Line Form'!$G$7:$EQ$7,0)),""))</f>
        <v/>
      </c>
      <c r="AV71" s="84" t="str">
        <f>IF(IFERROR(INDEX('CFBG New Line Form'!$G$9:$EQ$105,MATCH(B71,'CFBG New Line Form'!$B$9:$B$105,0),MATCH(VLOOKUP($AV$11,MAPPING!$H$3:$J$131,3,0),'CFBG New Line Form'!$G$7:$EQ$7,0)),"")=0,"",IFERROR(INDEX('CFBG New Line Form'!$G$9:$EQ$105,MATCH(B71,'CFBG New Line Form'!$B$9:$B$105,0),MATCH(VLOOKUP($AV$11,MAPPING!$H$3:$J$131,3,0),'CFBG New Line Form'!$G$7:$EQ$7,0)),""))</f>
        <v/>
      </c>
      <c r="AW71" s="84" t="str">
        <f>IF(IFERROR(INDEX('CFBG New Line Form'!$G$9:$EQ$105,MATCH(B71,'CFBG New Line Form'!$B$9:$B$105,0),MATCH(VLOOKUP($AW$11,MAPPING!$H$3:$J$131,3,0),'CFBG New Line Form'!$G$7:$EQ$7,0)),"")=0,"",IFERROR(INDEX('CFBG New Line Form'!$G$9:$EQ$105,MATCH(B71,'CFBG New Line Form'!$B$9:$B$105,0),MATCH(VLOOKUP($AW$11,MAPPING!$H$3:$J$131,3,0),'CFBG New Line Form'!$G$7:$EQ$7,0)),""))</f>
        <v/>
      </c>
      <c r="AX71" s="84" t="str">
        <f>IF(IFERROR(INDEX('CFBG New Line Form'!$G$9:$EQ$105,MATCH(B71,'CFBG New Line Form'!$B$9:$B$105,0),MATCH(VLOOKUP($AX$11,MAPPING!$H$3:$J$131,3,0),'CFBG New Line Form'!$G$7:$EQ$7,0)),"")=0,"",IFERROR(INDEX('CFBG New Line Form'!$G$9:$EQ$105,MATCH(B71,'CFBG New Line Form'!$B$9:$B$105,0),MATCH(VLOOKUP($AX$11,MAPPING!$H$3:$J$131,3,0),'CFBG New Line Form'!$G$7:$EQ$7,0)),""))</f>
        <v/>
      </c>
      <c r="AY71" s="84" t="str">
        <f>IF(IFERROR(INDEX('CFBG New Line Form'!$G$9:$EQ$105,MATCH(B71,'CFBG New Line Form'!$B$9:$B$105,0),MATCH(VLOOKUP($AY$11,MAPPING!$H$3:$J$131,3,0),'CFBG New Line Form'!$G$7:$EQ$7,0)),"")=0,"",IFERROR(INDEX('CFBG New Line Form'!$G$9:$EQ$105,MATCH(B71,'CFBG New Line Form'!$B$9:$B$105,0),MATCH(VLOOKUP($AY$11,MAPPING!$H$3:$J$131,3,0),'CFBG New Line Form'!$G$7:$EQ$7,0)),""))</f>
        <v/>
      </c>
      <c r="AZ71" s="84" t="str">
        <f>IF(IFERROR(INDEX('CFBG New Line Form'!$G$9:$EQ$105,MATCH(B71,'CFBG New Line Form'!$B$9:$B$105,0),MATCH(VLOOKUP($AZ$11,MAPPING!$H$3:$J$131,3,0),'CFBG New Line Form'!$G$7:$EQ$7,0)),"")=0,"",IFERROR(INDEX('CFBG New Line Form'!$G$9:$EQ$105,MATCH(B71,'CFBG New Line Form'!$B$9:$B$105,0),MATCH(VLOOKUP($AZ$11,MAPPING!$H$3:$J$131,3,0),'CFBG New Line Form'!$G$7:$EQ$7,0)),""))</f>
        <v/>
      </c>
      <c r="BA71" s="84" t="str">
        <f>IF(IFERROR(INDEX('CFBG New Line Form'!$G$9:$EQ$105,MATCH(B71,'CFBG New Line Form'!$B$9:$B$105,0),MATCH(VLOOKUP($BA$11,MAPPING!$H$3:$J$131,3,0),'CFBG New Line Form'!$G$7:$EQ$7,0)),"")=0,"",IFERROR(INDEX('CFBG New Line Form'!$G$9:$EQ$105,MATCH(B71,'CFBG New Line Form'!$B$9:$B$105,0),MATCH(VLOOKUP($BA$11,MAPPING!$H$3:$J$131,3,0),'CFBG New Line Form'!$G$7:$EQ$7,0)),""))</f>
        <v/>
      </c>
      <c r="BB71" s="84" t="str">
        <f>IF(IFERROR(INDEX('CFBG New Line Form'!$G$9:$EQ$105,MATCH(B71,'CFBG New Line Form'!$B$9:$B$105,0),MATCH(VLOOKUP($BB$11,MAPPING!$H$3:$J$131,3,0),'CFBG New Line Form'!$G$7:$EQ$7,0)),"")=0,"",IFERROR(INDEX('CFBG New Line Form'!$G$9:$EQ$105,MATCH(B71,'CFBG New Line Form'!$B$9:$B$105,0),MATCH(VLOOKUP($BB$11,MAPPING!$H$3:$J$131,3,0),'CFBG New Line Form'!$G$7:$EQ$7,0)),""))</f>
        <v/>
      </c>
      <c r="BC71" s="84" t="str">
        <f>IF(IFERROR(INDEX('CFBG New Line Form'!$G$9:$EQ$105,MATCH(B71,'CFBG New Line Form'!$B$9:$B$105,0),MATCH(VLOOKUP($BC$11,MAPPING!$H$3:$J$131,3,0),'CFBG New Line Form'!$G$7:$EQ$7,0)),"")=0,"",IFERROR(INDEX('CFBG New Line Form'!$G$9:$EQ$105,MATCH(B71,'CFBG New Line Form'!$B$9:$B$105,0),MATCH(VLOOKUP($BC$11,MAPPING!$H$3:$J$131,3,0),'CFBG New Line Form'!$G$7:$EQ$7,0)),""))</f>
        <v/>
      </c>
      <c r="BD71" s="84" t="str">
        <f>IF(IFERROR(INDEX('CFBG New Line Form'!$G$9:$EQ$105,MATCH(B71,'CFBG New Line Form'!$B$9:$B$105,0),MATCH(VLOOKUP($BD$11,MAPPING!$H$3:$J$131,3,0),'CFBG New Line Form'!$G$7:$EQ$7,0)),"")=0,"",IFERROR(INDEX('CFBG New Line Form'!$G$9:$EQ$105,MATCH(B71,'CFBG New Line Form'!$B$9:$B$105,0),MATCH(VLOOKUP($BD$11,MAPPING!$H$3:$J$131,3,0),'CFBG New Line Form'!$G$7:$EQ$7,0)),""))</f>
        <v/>
      </c>
      <c r="BE71" s="84" t="str">
        <f>IF(IFERROR(INDEX('CFBG New Line Form'!$G$9:$EQ$105,MATCH(B71,'CFBG New Line Form'!$B$9:$B$105,0),MATCH(VLOOKUP($BE$11,MAPPING!$H$3:$J$131,3,0),'CFBG New Line Form'!$G$7:$EQ$7,0)),"")=0,"",IFERROR(INDEX('CFBG New Line Form'!$G$9:$EQ$105,MATCH(B71,'CFBG New Line Form'!$B$9:$B$105,0),MATCH(VLOOKUP($BE$11,MAPPING!$H$3:$J$131,3,0),'CFBG New Line Form'!$G$7:$EQ$7,0)),""))</f>
        <v/>
      </c>
      <c r="BF71" s="84" t="str">
        <f>IF(IFERROR(INDEX('CFBG New Line Form'!$G$9:$EQ$105,MATCH(B71,'CFBG New Line Form'!$B$9:$B$105,0),MATCH(VLOOKUP($BE$11,MAPPING!$H$3:$J$131,3,0),'CFBG New Line Form'!$G$7:$EQ$7,0)),"")=0,"",IFERROR(INDEX('CFBG New Line Form'!$G$9:$EQ$105,MATCH(B71,'CFBG New Line Form'!$B$9:$B$105,0),MATCH(VLOOKUP($BE$11,MAPPING!$H$3:$J$131,3,0),'CFBG New Line Form'!$G$7:$EQ$7,0)),""))</f>
        <v/>
      </c>
      <c r="BG71" s="84" t="str">
        <f>IF(IFERROR(INDEX('CFBG New Line Form'!$G$9:$EQ$105,MATCH(B71,'CFBG New Line Form'!$B$9:$B$105,0),MATCH(VLOOKUP($BG$11,MAPPING!$H$3:$J$131,3,0),'CFBG New Line Form'!$G$7:$EQ$7,0)),"")=0,"",IFERROR(INDEX('CFBG New Line Form'!$G$9:$EQ$105,MATCH(B71,'CFBG New Line Form'!$B$9:$B$105,0),MATCH(VLOOKUP($BG$11,MAPPING!$H$3:$J$131,3,0),'CFBG New Line Form'!$G$7:$EQ$7,0)),""))</f>
        <v/>
      </c>
      <c r="BH71" s="84" t="str">
        <f>IF(IFERROR(INDEX('CFBG New Line Form'!$G$9:$EQ$105,MATCH(B71,'CFBG New Line Form'!$B$9:$B$105,0),MATCH(VLOOKUP($BH$11,MAPPING!$H$3:$J$131,3,0),'CFBG New Line Form'!$G$7:$EQ$7,0)),"")=0,"",IFERROR(INDEX('CFBG New Line Form'!$G$9:$EQ$105,MATCH(B71,'CFBG New Line Form'!$B$9:$B$105,0),MATCH(VLOOKUP($BH$11,MAPPING!$H$3:$J$131,3,0),'CFBG New Line Form'!$G$7:$EQ$7,0)),""))</f>
        <v/>
      </c>
      <c r="BI71" s="84" t="str">
        <f>IF(IFERROR(INDEX('CFBG New Line Form'!$G$9:$EQ$105,MATCH(B71,'CFBG New Line Form'!$B$9:$B$105,0),MATCH(VLOOKUP($BI$11,MAPPING!$H$3:$J$131,3,0),'CFBG New Line Form'!$G$7:$EQ$7,0)),"")=0,"",IFERROR(INDEX('CFBG New Line Form'!$G$9:$EQ$105,MATCH(B71,'CFBG New Line Form'!$B$9:$B$105,0),MATCH(VLOOKUP($BI$11,MAPPING!$H$3:$J$131,3,0),'CFBG New Line Form'!$G$7:$EQ$7,0)),""))</f>
        <v/>
      </c>
      <c r="BJ71" s="84" t="str">
        <f>IF(IFERROR(INDEX('CFBG New Line Form'!$G$9:$EQ$105,MATCH(B71,'CFBG New Line Form'!$B$9:$B$105,0),MATCH(VLOOKUP($BJ$11,MAPPING!$H$3:$J$131,3,0),'CFBG New Line Form'!$G$7:$EQ$7,0)),"")=0,"",IFERROR(INDEX('CFBG New Line Form'!$G$9:$EQ$105,MATCH(B71,'CFBG New Line Form'!$B$9:$B$105,0),MATCH(VLOOKUP($BJ$11,MAPPING!$H$3:$J$131,3,0),'CFBG New Line Form'!$G$7:$EQ$7,0)),""))</f>
        <v/>
      </c>
      <c r="BK71" s="84" t="str">
        <f>IF(IFERROR(INDEX('CFBG New Line Form'!$G$9:$EQ$105,MATCH(B71,'CFBG New Line Form'!$B$9:$B$105,0),MATCH(VLOOKUP($BK$11,MAPPING!$H$3:$J$131,3,0),'CFBG New Line Form'!$G$7:$EQ$7,0)),"")=0,"",IFERROR(INDEX('CFBG New Line Form'!$G$9:$EQ$105,MATCH(B71,'CFBG New Line Form'!$B$9:$B$105,0),MATCH(VLOOKUP($BK$11,MAPPING!$H$3:$J$131,3,0),'CFBG New Line Form'!$G$7:$EQ$7,0)),""))</f>
        <v/>
      </c>
      <c r="BL71" s="84" t="str">
        <f>IF(IFERROR(INDEX('CFBG New Line Form'!$G$9:$EQ$105,MATCH(B71,'CFBG New Line Form'!$B$9:$B$105,0),MATCH(VLOOKUP($BL$11,MAPPING!$H$3:$J$131,3,0),'CFBG New Line Form'!$G$7:$EQ$7,0)),"")=0,"",IFERROR(INDEX('CFBG New Line Form'!$G$9:$EQ$105,MATCH(B71,'CFBG New Line Form'!$B$9:$B$105,0),MATCH(VLOOKUP($BL$11,MAPPING!$H$3:$J$131,3,0),'CFBG New Line Form'!$G$7:$EQ$7,0)),""))</f>
        <v/>
      </c>
      <c r="BM71" s="84" t="str">
        <f>IF(IFERROR(INDEX('CFBG New Line Form'!$G$9:$EQ$105,MATCH(B71,'CFBG New Line Form'!$B$9:$B$105,0),MATCH(VLOOKUP($BM$11,MAPPING!$H$3:$J$131,3,0),'CFBG New Line Form'!$G$7:$EQ$7,0)),"")=0,"",IFERROR(INDEX('CFBG New Line Form'!$G$9:$EQ$105,MATCH(B71,'CFBG New Line Form'!$B$9:$B$105,0),MATCH(VLOOKUP($BM$11,MAPPING!$H$3:$J$131,3,0),'CFBG New Line Form'!$G$7:$EQ$7,0)),""))</f>
        <v/>
      </c>
      <c r="BN71" s="84" t="str">
        <f>IF(IFERROR(INDEX('CFBG New Line Form'!$G$9:$EQ$105,MATCH(B71,'CFBG New Line Form'!$B$9:$B$105,0),MATCH(VLOOKUP($BN$11,MAPPING!$H$3:$J$131,3,0),'CFBG New Line Form'!$G$7:$EQ$7,0)),"")=0,"",IFERROR(INDEX('CFBG New Line Form'!$G$9:$EQ$105,MATCH(B71,'CFBG New Line Form'!$B$9:$B$105,0),MATCH(VLOOKUP($BN$11,MAPPING!$H$3:$J$131,3,0),'CFBG New Line Form'!$G$7:$EQ$7,0)),""))</f>
        <v/>
      </c>
      <c r="BO71" s="84" t="str">
        <f>IF(IFERROR(INDEX('CFBG New Line Form'!$G$9:$EQ$105,MATCH(B71,'CFBG New Line Form'!$B$9:$B$105,0),MATCH(VLOOKUP($BO$11,MAPPING!$H$3:$J$131,3,0),'CFBG New Line Form'!$G$7:$EQ$7,0)),"")=0,"",IFERROR(INDEX('CFBG New Line Form'!$G$9:$EQ$105,MATCH(B71,'CFBG New Line Form'!$B$9:$B$105,0),MATCH(VLOOKUP($BO$11,MAPPING!$H$3:$J$131,3,0),'CFBG New Line Form'!$G$7:$EQ$7,0)),""))</f>
        <v/>
      </c>
      <c r="BP71" s="84" t="str">
        <f>IF(IFERROR(INDEX('CFBG New Line Form'!$G$9:$EQ$105,MATCH(B71,'CFBG New Line Form'!$B$9:$B$105,0),MATCH(VLOOKUP($BP$11,MAPPING!$H$3:$J$131,3,0),'CFBG New Line Form'!$G$7:$EQ$7,0)),"")=0,"",IFERROR(INDEX('CFBG New Line Form'!$G$9:$EQ$105,MATCH(B71,'CFBG New Line Form'!$B$9:$B$105,0),MATCH(VLOOKUP($BP$11,MAPPING!$H$3:$J$131,3,0),'CFBG New Line Form'!$G$7:$EQ$7,0)),""))</f>
        <v/>
      </c>
      <c r="BQ71" s="84" t="str">
        <f>IF(IFERROR(INDEX('CFBG New Line Form'!$G$9:$EQ$105,MATCH(B71,'CFBG New Line Form'!$B$9:$B$105,0),MATCH(VLOOKUP($BQ$11,MAPPING!$H$3:$J$131,3,0),'CFBG New Line Form'!$G$7:$EQ$7,0)),"")=0,"",IFERROR(INDEX('CFBG New Line Form'!$G$9:$EQ$105,MATCH(B71,'CFBG New Line Form'!$B$9:$B$105,0),MATCH(VLOOKUP($BQ$11,MAPPING!$H$3:$J$131,3,0),'CFBG New Line Form'!$G$7:$EQ$7,0)),""))</f>
        <v/>
      </c>
      <c r="BR71" s="84" t="str">
        <f>IF(IFERROR(INDEX('CFBG New Line Form'!$G$9:$EQ$105,MATCH(B71,'CFBG New Line Form'!$B$9:$B$105,0),MATCH(VLOOKUP($BR$11,MAPPING!$H$3:$J$131,3,0),'CFBG New Line Form'!$G$7:$EQ$7,0)),"")=0,"",IFERROR(INDEX('CFBG New Line Form'!$G$9:$EQ$105,MATCH(B71,'CFBG New Line Form'!$B$9:$B$105,0),MATCH(VLOOKUP($BR$11,MAPPING!$H$3:$J$131,3,0),'CFBG New Line Form'!$G$7:$EQ$7,0)),""))</f>
        <v/>
      </c>
      <c r="BS71" s="84" t="str">
        <f>IF(IFERROR(INDEX('CFBG New Line Form'!$G$9:$EQ$105,MATCH(B71,'CFBG New Line Form'!$B$9:$B$105,0),MATCH(VLOOKUP($BS$11,MAPPING!$H$3:$J$131,3,0),'CFBG New Line Form'!$G$7:$EQ$7,0)),"")=0,"",IFERROR(INDEX('CFBG New Line Form'!$G$9:$EQ$105,MATCH(B71,'CFBG New Line Form'!$B$9:$B$105,0),MATCH(VLOOKUP($BS$11,MAPPING!$H$3:$J$131,3,0),'CFBG New Line Form'!$G$7:$EQ$7,0)),""))</f>
        <v/>
      </c>
      <c r="BT71" s="84" t="str">
        <f>IF(IFERROR(INDEX('CFBG New Line Form'!$G$9:$EQ$105,MATCH(B71,'CFBG New Line Form'!$B$9:$B$105,0),MATCH(VLOOKUP($BT$11,MAPPING!$H$3:$J$131,3,0),'CFBG New Line Form'!$G$7:$EQ$7,0)),"")=0,"",IFERROR(INDEX('CFBG New Line Form'!$G$9:$EQ$105,MATCH(B71,'CFBG New Line Form'!$B$9:$B$105,0),MATCH(VLOOKUP($BT$11,MAPPING!$H$3:$J$131,3,0),'CFBG New Line Form'!$G$7:$EQ$7,0)),""))</f>
        <v/>
      </c>
      <c r="BU71" s="84" t="str">
        <f>IF(IFERROR(INDEX('CFBG New Line Form'!$G$9:$EQ$105,MATCH(B71,'CFBG New Line Form'!$B$9:$B$105,0),MATCH(VLOOKUP($BU$11,MAPPING!$H$3:$J$131,3,0),'CFBG New Line Form'!$G$7:$EQ$7,0)),"")=0,"",IFERROR(INDEX('CFBG New Line Form'!$G$9:$EQ$105,MATCH(B71,'CFBG New Line Form'!$B$9:$B$105,0),MATCH(VLOOKUP($BU$11,MAPPING!$H$3:$J$131,3,0),'CFBG New Line Form'!$G$7:$EQ$7,0)),""))</f>
        <v/>
      </c>
      <c r="BV71" s="84" t="str">
        <f>IF(IFERROR(INDEX('CFBG New Line Form'!$G$9:$EQ$105,MATCH(B71,'CFBG New Line Form'!$B$9:$B$105,0),MATCH(VLOOKUP($BV$11,MAPPING!$H$3:$J$131,3,0),'CFBG New Line Form'!$G$7:$EQ$7,0)),"")=0,"",IFERROR(INDEX('CFBG New Line Form'!$G$9:$EQ$105,MATCH(B71,'CFBG New Line Form'!$B$9:$B$105,0),MATCH(VLOOKUP($BV$11,MAPPING!$H$3:$J$131,3,0),'CFBG New Line Form'!$G$7:$EQ$7,0)),""))</f>
        <v/>
      </c>
      <c r="BW71" s="84" t="str">
        <f>IF(IFERROR(INDEX('CFBG New Line Form'!$G$9:$EQ$105,MATCH(B71,'CFBG New Line Form'!$B$9:$B$105,0),MATCH(VLOOKUP($BW$11,MAPPING!$H$3:$J$131,3,0),'CFBG New Line Form'!$G$7:$EQ$7,0)),"")=0,"",IFERROR(INDEX('CFBG New Line Form'!$G$9:$EQ$105,MATCH(B71,'CFBG New Line Form'!$B$9:$B$105,0),MATCH(VLOOKUP($BW$11,MAPPING!$H$3:$J$131,3,0),'CFBG New Line Form'!$G$7:$EQ$7,0)),""))</f>
        <v/>
      </c>
      <c r="BX71" s="84" t="str">
        <f>IF(IFERROR(INDEX('CFBG New Line Form'!$G$9:$EQ$105,MATCH(B71,'CFBG New Line Form'!$B$9:$B$105,0),MATCH(VLOOKUP($BX$11,MAPPING!$H$3:$J$131,3,0),'CFBG New Line Form'!$G$7:$EQ$7,0)),"")=0,"",IFERROR(INDEX('CFBG New Line Form'!$G$9:$EQ$105,MATCH(B71,'CFBG New Line Form'!$B$9:$B$105,0),MATCH(VLOOKUP($BX$11,MAPPING!$H$3:$J$131,3,0),'CFBG New Line Form'!$G$7:$EQ$7,0)),""))</f>
        <v/>
      </c>
      <c r="BY71" s="84" t="str">
        <f>IF(IFERROR(INDEX('CFBG New Line Form'!$G$9:$EQ$105,MATCH(B71,'CFBG New Line Form'!$B$9:$B$105,0),MATCH(VLOOKUP($BY$11,MAPPING!$H$3:$J$131,3,0),'CFBG New Line Form'!$G$7:$EQ$7,0)),"")=0,"",IFERROR(INDEX('CFBG New Line Form'!$G$9:$EQ$105,MATCH(B71,'CFBG New Line Form'!$B$9:$B$105,0),MATCH(VLOOKUP($BY$11,MAPPING!$H$3:$J$131,3,0),'CFBG New Line Form'!$G$7:$EQ$7,0)),""))</f>
        <v/>
      </c>
      <c r="BZ71" s="84" t="str">
        <f>IF(IFERROR(INDEX('CFBG New Line Form'!$G$9:$EQ$105,MATCH(B71,'CFBG New Line Form'!$B$9:$B$105,0),MATCH(VLOOKUP($BZ$11,MAPPING!$H$3:$J$131,3,0),'CFBG New Line Form'!$G$7:$EQ$7,0)),"")=0,"",IFERROR(INDEX('CFBG New Line Form'!$G$9:$EQ$105,MATCH(B71,'CFBG New Line Form'!$B$9:$B$105,0),MATCH(VLOOKUP($BZ$11,MAPPING!$H$3:$J$131,3,0),'CFBG New Line Form'!$G$7:$EQ$7,0)),""))</f>
        <v/>
      </c>
      <c r="CA71" s="84" t="str">
        <f>IF(IFERROR(INDEX('CFBG New Line Form'!$G$9:$EQ$105,MATCH(B71,'CFBG New Line Form'!$B$9:$B$105,0),MATCH(VLOOKUP($CA$11,MAPPING!$H$3:$J$131,3,0),'CFBG New Line Form'!$G$7:$EQ$7,0)),"")=0,"",IFERROR(INDEX('CFBG New Line Form'!$G$9:$EQ$105,MATCH(B71,'CFBG New Line Form'!$B$9:$B$105,0),MATCH(VLOOKUP($CA$11,MAPPING!$H$3:$J$131,3,0),'CFBG New Line Form'!$G$7:$EQ$7,0)),""))</f>
        <v/>
      </c>
      <c r="CB71" s="84" t="str">
        <f>IF(IFERROR(INDEX('CFBG New Line Form'!$G$9:$EQ$105,MATCH(B71,'CFBG New Line Form'!$B$9:$B$105,0),MATCH(VLOOKUP($CB$11,MAPPING!$H$3:$J$131,3,0),'CFBG New Line Form'!$G$7:$EQ$7,0)),"")=0,"",IFERROR(INDEX('CFBG New Line Form'!$G$9:$EQ$105,MATCH(B71,'CFBG New Line Form'!$B$9:$B$105,0),MATCH(VLOOKUP($CB$11,MAPPING!$H$3:$J$131,3,0),'CFBG New Line Form'!$G$7:$EQ$7,0)),""))</f>
        <v/>
      </c>
      <c r="CC71" s="84" t="str">
        <f>IF(IFERROR(INDEX('CFBG New Line Form'!$G$9:$EQ$105,MATCH(B71,'CFBG New Line Form'!$B$9:$B$105,0),MATCH(VLOOKUP($CC$11,MAPPING!$H$3:$J$131,3,0),'CFBG New Line Form'!$G$7:$EQ$7,0)),"")=0,"",IFERROR(INDEX('CFBG New Line Form'!$G$9:$EQ$105,MATCH(B71,'CFBG New Line Form'!$B$9:$B$105,0),MATCH(VLOOKUP($CC$11,MAPPING!$H$3:$J$131,3,0),'CFBG New Line Form'!$G$7:$EQ$7,0)),""))</f>
        <v/>
      </c>
      <c r="CD71" s="84" t="str">
        <f>IF(IFERROR(INDEX('CFBG New Line Form'!$G$9:$EQ$105,MATCH(B71,'CFBG New Line Form'!$B$9:$B$105,0),MATCH(VLOOKUP($CD$11,MAPPING!$H$3:$J$131,3,0),'CFBG New Line Form'!$G$7:$EQ$7,0)),"")=0,"",IFERROR(INDEX('CFBG New Line Form'!$G$9:$EQ$105,MATCH(B71,'CFBG New Line Form'!$B$9:$B$105,0),MATCH(VLOOKUP($CD$11,MAPPING!$H$3:$J$131,3,0),'CFBG New Line Form'!$G$7:$EQ$7,0)),""))</f>
        <v/>
      </c>
      <c r="CE71" s="84" t="str">
        <f>IF(IFERROR(INDEX('CFBG New Line Form'!$G$9:$EQ$105,MATCH(B71,'CFBG New Line Form'!$B$9:$B$105,0),MATCH(VLOOKUP($CE$11,MAPPING!$H$3:$J$131,3,0),'CFBG New Line Form'!$G$7:$EQ$7,0)),"")=0,"",IFERROR(INDEX('CFBG New Line Form'!$G$9:$EQ$105,MATCH(B71,'CFBG New Line Form'!$B$9:$B$105,0),MATCH(VLOOKUP($CE$11,MAPPING!$H$3:$J$131,3,0),'CFBG New Line Form'!$G$7:$EQ$7,0)),""))</f>
        <v/>
      </c>
      <c r="CF71" s="84" t="str">
        <f>IF(IFERROR(INDEX('CFBG New Line Form'!$G$9:$EQ$105,MATCH(B71,'CFBG New Line Form'!$B$9:$B$105,0),MATCH(VLOOKUP($CF$11,MAPPING!$H$3:$J$131,3,0),'CFBG New Line Form'!$G$7:$EQ$7,0)),"")=0,"",IFERROR(INDEX('CFBG New Line Form'!$G$9:$EQ$105,MATCH(B71,'CFBG New Line Form'!$B$9:$B$105,0),MATCH(VLOOKUP($CF$11,MAPPING!$H$3:$J$131,3,0),'CFBG New Line Form'!$G$7:$EQ$7,0)),""))</f>
        <v/>
      </c>
      <c r="CG71" s="84" t="str">
        <f>IF(IFERROR(INDEX('CFBG New Line Form'!$G$9:$EQ$105,MATCH(B71,'CFBG New Line Form'!$B$9:$B$105,0),MATCH(VLOOKUP($CG$11,MAPPING!$H$3:$J$131,3,0),'CFBG New Line Form'!$G$7:$EQ$7,0)),"")=0,"",IFERROR(INDEX('CFBG New Line Form'!$G$9:$EQ$105,MATCH(B71,'CFBG New Line Form'!$B$9:$B$105,0),MATCH(VLOOKUP($CG$11,MAPPING!$H$3:$J$131,3,0),'CFBG New Line Form'!$G$7:$EQ$7,0)),""))</f>
        <v/>
      </c>
      <c r="CH71" s="84" t="str">
        <f>IF(IFERROR(INDEX('CFBG New Line Form'!$G$9:$EQ$105,MATCH(B71,'CFBG New Line Form'!$B$9:$B$105,0),MATCH(VLOOKUP($CH$11,MAPPING!$H$3:$J$131,3,0),'CFBG New Line Form'!$G$7:$EQ$7,0)),"")=0,"",IFERROR(INDEX('CFBG New Line Form'!$G$9:$EQ$105,MATCH(B71,'CFBG New Line Form'!$B$9:$B$105,0),MATCH(VLOOKUP($CH$11,MAPPING!$H$3:$J$131,3,0),'CFBG New Line Form'!$G$7:$EQ$7,0)),""))</f>
        <v/>
      </c>
      <c r="CI71" s="84" t="str">
        <f>IF(IFERROR(INDEX('CFBG New Line Form'!$G$9:$EQ$105,MATCH(B71,'CFBG New Line Form'!$B$9:$B$105,0),MATCH(VLOOKUP($CI$11,MAPPING!$H$3:$J$131,3,0),'CFBG New Line Form'!$G$7:$EQ$7,0)),"")=0,"",IFERROR(INDEX('CFBG New Line Form'!$G$9:$EQ$105,MATCH(B71,'CFBG New Line Form'!$B$9:$B$105,0),MATCH(VLOOKUP($CI$11,MAPPING!$H$3:$J$131,3,0),'CFBG New Line Form'!$G$7:$EQ$7,0)),""))</f>
        <v/>
      </c>
      <c r="CJ71" s="84" t="str">
        <f>IF(IFERROR(INDEX('CFBG New Line Form'!$G$9:$EQ$105,MATCH(B71,'CFBG New Line Form'!$B$9:$B$105,0),MATCH(VLOOKUP($CJ$11,MAPPING!$H$3:$J$131,3,0),'CFBG New Line Form'!$G$7:$EQ$7,0)),"")=0,"",IFERROR(INDEX('CFBG New Line Form'!$G$9:$EQ$105,MATCH(B71,'CFBG New Line Form'!$B$9:$B$105,0),MATCH(VLOOKUP($CJ$11,MAPPING!$H$3:$J$131,3,0),'CFBG New Line Form'!$G$7:$EQ$7,0)),""))</f>
        <v/>
      </c>
      <c r="CK71" s="84" t="str">
        <f>IF(IFERROR(INDEX('CFBG New Line Form'!$G$9:$EQ$105,MATCH(B71,'CFBG New Line Form'!$B$9:$B$105,0),MATCH(VLOOKUP($CK$11,MAPPING!$H$3:$J$131,3,0),'CFBG New Line Form'!$G$7:$EQ$7,0)),"")=0,"",IFERROR(INDEX('CFBG New Line Form'!$G$9:$EQ$105,MATCH(B71,'CFBG New Line Form'!$B$9:$B$105,0),MATCH(VLOOKUP($CK$11,MAPPING!$H$3:$J$131,3,0),'CFBG New Line Form'!$G$7:$EQ$7,0)),""))</f>
        <v/>
      </c>
      <c r="CL71" s="84" t="str">
        <f>IF(IFERROR(INDEX('CFBG New Line Form'!$G$9:$EQ$105,MATCH(B71,'CFBG New Line Form'!$B$9:$B$105,0),MATCH(VLOOKUP($CL$11,MAPPING!$H$3:$J$131,3,0),'CFBG New Line Form'!$G$7:$EQ$7,0)),"")=0,"",IFERROR(INDEX('CFBG New Line Form'!$G$9:$EQ$105,MATCH(B71,'CFBG New Line Form'!$B$9:$B$105,0),MATCH(VLOOKUP($CL$11,MAPPING!$H$3:$J$131,3,0),'CFBG New Line Form'!$G$7:$EQ$7,0)),""))</f>
        <v/>
      </c>
      <c r="CM71" s="84" t="str">
        <f>IF(IFERROR(INDEX('CFBG New Line Form'!$G$9:$EQ$105,MATCH(B71,'CFBG New Line Form'!$B$9:$B$105,0),MATCH(VLOOKUP($CM$11,MAPPING!$H$3:$J$131,3,0),'CFBG New Line Form'!$G$7:$EQ$7,0)),"")=0,"",IFERROR(INDEX('CFBG New Line Form'!$G$9:$EQ$105,MATCH(B71,'CFBG New Line Form'!$B$9:$B$105,0),MATCH(VLOOKUP($CM$11,MAPPING!$H$3:$J$131,3,0),'CFBG New Line Form'!$G$7:$EQ$7,0)),""))</f>
        <v/>
      </c>
      <c r="CN71" s="84" t="str">
        <f>IF(IFERROR(INDEX('CFBG New Line Form'!$G$9:$EQ$105,MATCH(B71,'CFBG New Line Form'!$B$9:$B$105,0),MATCH(VLOOKUP($CN$11,MAPPING!$H$3:$J$131,3,0),'CFBG New Line Form'!$G$7:$EQ$7,0)),"")=0,"",IFERROR(INDEX('CFBG New Line Form'!$G$9:$EQ$105,MATCH(B71,'CFBG New Line Form'!$B$9:$B$105,0),MATCH(VLOOKUP($CN$11,MAPPING!$H$3:$J$131,3,0),'CFBG New Line Form'!$G$7:$EQ$7,0)),""))</f>
        <v/>
      </c>
      <c r="CO71" s="84" t="str">
        <f>IF(IFERROR(INDEX('CFBG New Line Form'!$G$9:$EQ$105,MATCH(B71,'CFBG New Line Form'!$B$9:$B$105,0),MATCH(VLOOKUP($CO$11,MAPPING!$H$3:$J$131,3,0),'CFBG New Line Form'!$G$7:$EQ$7,0)),"")=0,"",IFERROR(INDEX('CFBG New Line Form'!$G$9:$EQ$105,MATCH(B71,'CFBG New Line Form'!$B$9:$B$105,0),MATCH(VLOOKUP($CO$11,MAPPING!$H$3:$J$131,3,0),'CFBG New Line Form'!$G$7:$EQ$7,0)),""))</f>
        <v/>
      </c>
      <c r="CP71" s="84" t="str">
        <f>IF(IFERROR(INDEX('CFBG New Line Form'!$G$9:$EQ$105,MATCH(B71,'CFBG New Line Form'!$B$9:$B$105,0),MATCH(VLOOKUP($CP$11,MAPPING!$H$3:$J$131,3,0),'CFBG New Line Form'!$G$7:$EQ$7,0)),"")=0,"",IFERROR(INDEX('CFBG New Line Form'!$G$9:$EQ$105,MATCH(B71,'CFBG New Line Form'!$B$9:$B$105,0),MATCH(VLOOKUP($CP$11,MAPPING!$H$3:$J$131,3,0),'CFBG New Line Form'!$G$7:$EQ$7,0)),""))</f>
        <v/>
      </c>
      <c r="CQ71" s="84" t="str">
        <f>IF(IFERROR(INDEX('CFBG New Line Form'!$G$9:$EQ$105,MATCH(B71,'CFBG New Line Form'!$B$9:$B$105,0),MATCH(VLOOKUP($CQ$11,MAPPING!$H$3:$J$131,3,0),'CFBG New Line Form'!$G$7:$EQ$7,0)),"")=0,"",IFERROR(INDEX('CFBG New Line Form'!$G$9:$EQ$105,MATCH(B71,'CFBG New Line Form'!$B$9:$B$105,0),MATCH(VLOOKUP($CQ$11,MAPPING!$H$3:$J$131,3,0),'CFBG New Line Form'!$G$7:$EQ$7,0)),""))</f>
        <v/>
      </c>
      <c r="CR71" s="84"/>
      <c r="CS71" s="84"/>
      <c r="CT71" s="84"/>
    </row>
    <row r="72" spans="1:98" s="55" customFormat="1">
      <c r="A72" s="84" t="str">
        <f>IF(
IFERROR(INDEX('CFBG New Line Form'!$G$9:$EQ$105,MATCH(B72,'CFBG New Line Form'!$B$9:$B$105,0),MATCH(VLOOKUP($A$11,MAPPING!$H$3:$J$131,3,0),'CFBG New Line Form'!$G$7:$EQ$7,0)),"")=0,"", IFERROR(INDEX('CFBG New Line Form'!$G$9:$EQ$105,MATCH(B72,'CFBG New Line Form'!$B$9:$B$105,0),MATCH(VLOOKUP($A$11,MAPPING!$H$3:$J$131,3,0),'CFBG New Line Form'!$G$7:$EQ$7,0)),""))</f>
        <v/>
      </c>
      <c r="B72" s="84"/>
      <c r="C72" s="84" t="str">
        <f>IF(
IFERROR(INDEX('CFBG New Line Form'!$G$9:$EQ$105,MATCH(B72,'CFBG New Line Form'!$B$9:$B$105,0),MATCH(VLOOKUP($C$11,MAPPING!$H$3:$J$131,3,0),'CFBG New Line Form'!$G$7:$EQ$7,0)),"")=0,"", IFERROR(INDEX('CFBG New Line Form'!$G$9:$EQ$105,MATCH(B72,'CFBG New Line Form'!$B$9:$B$105,0),MATCH(VLOOKUP($C$11,MAPPING!$H$3:$J$131,3,0),'CFBG New Line Form'!$G$7:$EQ$7,0)),""))</f>
        <v/>
      </c>
      <c r="D72" s="84" t="str">
        <f>IF(
IFERROR(INDEX('CFBG New Line Form'!$G$9:$EQ$105,MATCH(B72,'CFBG New Line Form'!$B$9:$B$105,0),MATCH(VLOOKUP($D$11,MAPPING!$H$3:$J$131,3,0),'CFBG New Line Form'!$G$7:$EQ$7,0)),"")=0,"", IFERROR(INDEX('CFBG New Line Form'!$G$9:$EQ$105,MATCH(B72,'CFBG New Line Form'!$B$9:$B$105,0),MATCH(VLOOKUP($D$11,MAPPING!$H$3:$J$131,3,0),'CFBG New Line Form'!$G$7:$EQ$7,0)),""))</f>
        <v/>
      </c>
      <c r="E72" s="84" t="str">
        <f>IF(IFERROR(INDEX('CFBG New Line Form'!$G$9:$EQ$105,MATCH(B72,'CFBG New Line Form'!$B$9:$B$105,0),MATCH(VLOOKUP($E$11,MAPPING!$H$3:$J$131,3,0),'CFBG New Line Form'!$G$7:$EQ$7,0)),"")=0,"",IFERROR(INDEX('CFBG New Line Form'!$G$9:$EQ$105,MATCH(B72,'CFBG New Line Form'!$B$9:$B$105,0),MATCH(VLOOKUP($E$11,MAPPING!$H$3:$J$131,3,0),'CFBG New Line Form'!$G$7:$EQ$7,0)),""))</f>
        <v/>
      </c>
      <c r="F72" s="84" t="str">
        <f>IF(IFERROR(INDEX('CFBG New Line Form'!$G$9:$EQ$105,MATCH(B72,'CFBG New Line Form'!$B$9:$B$105,0),MATCH(VLOOKUP($F$11,MAPPING!$H$3:$J$131,3,0),'CFBG New Line Form'!$G$7:$EQ$7,0)),"")=0,"",IFERROR(INDEX('CFBG New Line Form'!$G$9:$EQ$105,MATCH(B72,'CFBG New Line Form'!$B$9:$B$105,0),MATCH(VLOOKUP($F$11,MAPPING!$H$3:$J$131,3,0),'CFBG New Line Form'!$G$7:$EQ$7,0)),""))</f>
        <v/>
      </c>
      <c r="G72" s="130" t="str">
        <f>IF(IFERROR(INDEX('CFBG New Line Form'!$G$9:$EQ$105,MATCH(B72,'CFBG New Line Form'!$B$9:$B$105,0),MATCH(VLOOKUP($G$11,MAPPING!$H$3:$J$131,3,0),'CFBG New Line Form'!$G$7:$EQ$7,0)),"")=0,"",IFERROR(INDEX('CFBG New Line Form'!$G$9:$EQ$105,MATCH(B72,'CFBG New Line Form'!$B$9:$B$105,0),MATCH(VLOOKUP($G$11,MAPPING!$H$3:$J$131,3,0),'CFBG New Line Form'!$G$7:$EQ$7,0)),""))</f>
        <v/>
      </c>
      <c r="H72" s="160" t="str">
        <f>IF(IFERROR(INDEX('CFBG New Line Form'!$G$9:$EQ$105,MATCH(B72,'CFBG New Line Form'!$B$9:$B$105,0),MATCH(VLOOKUP($H$11,MAPPING!$H$3:$J$131,3,0),'CFBG New Line Form'!$G$7:$EQ$7,0)),"")=0,"",IFERROR(INDEX('CFBG New Line Form'!$G$9:$EQ$105,MATCH(B72,'CFBG New Line Form'!$B$9:$B$105,0),MATCH(VLOOKUP($H$11,MAPPING!$H$3:$J$131,3,0),'CFBG New Line Form'!$G$7:$EQ$7,0)),""))</f>
        <v/>
      </c>
      <c r="I72" s="161" t="str">
        <f>IF(IFERROR(INDEX('CFBG New Line Form'!$G$9:$EQ$105,MATCH(B72,'CFBG New Line Form'!$B$9:$B$105,0),MATCH(VLOOKUP($I$11,MAPPING!$H$3:$J$131,3,0),'CFBG New Line Form'!$G$7:$EQ$7,0)),"")=0,"",IFERROR(INDEX('CFBG New Line Form'!$G$9:$EQ$105,MATCH(B72,'CFBG New Line Form'!$B$9:$B$105,0),MATCH(VLOOKUP($I$11,MAPPING!$H$3:$J$131,3,0),'CFBG New Line Form'!$G$7:$EQ$7,0)),""))</f>
        <v/>
      </c>
      <c r="J72" s="84" t="str">
        <f>IF(IFERROR(INDEX('CFBG New Line Form'!$G$9:$EQ$105,MATCH(B72,'CFBG New Line Form'!$B$9:$B$105,0),MATCH(VLOOKUP($J$11,MAPPING!$H$3:$J$131,3,0),'CFBG New Line Form'!$G$7:$EQ$7,0)),"")=0,"",IFERROR(INDEX('CFBG New Line Form'!$G$9:$EQ$105,MATCH(B72,'CFBG New Line Form'!$B$9:$B$105,0),MATCH(VLOOKUP($J$11,MAPPING!$H$3:$J$131,3,0),'CFBG New Line Form'!$G$7:$EQ$7,0)),""))</f>
        <v/>
      </c>
      <c r="K72" s="84" t="e">
        <v>#N/A</v>
      </c>
      <c r="L72" s="84" t="e">
        <v>#N/A</v>
      </c>
      <c r="M72" s="84" t="e">
        <v>#N/A</v>
      </c>
      <c r="N72" s="84" t="e">
        <v>#N/A</v>
      </c>
      <c r="O72" s="84" t="e">
        <v>#N/A</v>
      </c>
      <c r="P72" s="84" t="e">
        <v>#N/A</v>
      </c>
      <c r="Q72" s="84" t="e">
        <v>#N/A</v>
      </c>
      <c r="R72" s="162" t="str">
        <f>IF(IFERROR(INDEX('CFBG New Line Form'!$G$9:$EQ$105,MATCH(B72,'CFBG New Line Form'!$B$9:$B$105,0),MATCH(VLOOKUP($R$11,MAPPING!$H$3:$J$131,3,0),'CFBG New Line Form'!$G$7:$EQ$7,0)),"")=0,"",IFERROR(INDEX('CFBG New Line Form'!$G$9:$EQ$105,MATCH(B72,'CFBG New Line Form'!$B$9:$B$105,0),MATCH(VLOOKUP($R$11,MAPPING!$H$3:$J$131,3,0),'CFBG New Line Form'!$G$7:$EQ$7,0)),""))</f>
        <v/>
      </c>
      <c r="S72" s="84" t="str">
        <f>IF(IFERROR(INDEX('CFBG New Line Form'!$G$9:$EQ$105,MATCH(B72,'CFBG New Line Form'!$B$9:$B$105,0),MATCH(VLOOKUP($S$11,MAPPING!$H$3:$J$131,3,0),'CFBG New Line Form'!$G$7:$EQ$7,0)),"")=0,"",IFERROR(INDEX('CFBG New Line Form'!$G$9:$EQ$105,MATCH(B72,'CFBG New Line Form'!$B$9:$B$105,0),MATCH(VLOOKUP($S$11,MAPPING!$H$3:$J$131,3,0),'CFBG New Line Form'!$G$7:$EQ$7,0)),""))</f>
        <v/>
      </c>
      <c r="T72" s="84" t="e">
        <v>#N/A</v>
      </c>
      <c r="U72" s="84" t="e">
        <v>#N/A</v>
      </c>
      <c r="V72" s="84" t="e">
        <v>#N/A</v>
      </c>
      <c r="W72" s="84" t="e">
        <v>#N/A</v>
      </c>
      <c r="X72" s="84" t="e">
        <v>#N/A</v>
      </c>
      <c r="Y72" s="84" t="e">
        <v>#N/A</v>
      </c>
      <c r="Z72" s="84" t="e">
        <v>#N/A</v>
      </c>
      <c r="AA72" s="84" t="e">
        <v>#N/A</v>
      </c>
      <c r="AB72" s="84" t="e">
        <v>#N/A</v>
      </c>
      <c r="AC72" s="84" t="e">
        <v>#N/A</v>
      </c>
      <c r="AD72" s="84" t="e">
        <v>#N/A</v>
      </c>
      <c r="AE72" s="160" t="str">
        <f>IF(IFERROR(INDEX('CFBG New Line Form'!$G$9:$EQ$105,MATCH(B72,'CFBG New Line Form'!$B$9:$B$105,0),MATCH(VLOOKUP($AE$11,MAPPING!$H$3:$J$131,3,0),'CFBG New Line Form'!$G$7:$EQ$7,0)),"")=0,"",IFERROR(INDEX('CFBG New Line Form'!$G$9:$EQ$105,MATCH(B72,'CFBG New Line Form'!$B$9:$B$105,0),MATCH(VLOOKUP($AE$11,MAPPING!$H$3:$J$131,3,0),'CFBG New Line Form'!$G$7:$EQ$7,0)),""))</f>
        <v/>
      </c>
      <c r="AF72" s="84" t="e">
        <v>#N/A</v>
      </c>
      <c r="AG72" s="84" t="e">
        <v>#N/A</v>
      </c>
      <c r="AH72" s="84" t="str">
        <f>IF(IFERROR(INDEX('CFBG New Line Form'!$G$9:$EQ$105,MATCH(B72,'CFBG New Line Form'!$B$9:$B$105,0),MATCH(VLOOKUP($AH$11,MAPPING!$H$3:$J$131,3,0),'CFBG New Line Form'!$G$7:$EQ$7,0)),"")=0,"",IFERROR(INDEX('CFBG New Line Form'!$G$9:$EQ$105,MATCH(B72,'CFBG New Line Form'!$B$9:$B$105,0),MATCH(VLOOKUP($AH$11,MAPPING!$H$3:$J$131,3,0),'CFBG New Line Form'!$G$7:$EQ$7,0)),""))</f>
        <v/>
      </c>
      <c r="AI72" s="84" t="str">
        <f>IF(IFERROR(INDEX('CFBG New Line Form'!$G$9:$EQ$105,MATCH(B72,'CFBG New Line Form'!$B$9:$B$105,0),MATCH(VLOOKUP($AI$11,MAPPING!$H$3:$J$131,3,0),'CFBG New Line Form'!$G$7:$EQ$7,0)),"")=0,"",IFERROR(INDEX('CFBG New Line Form'!$G$9:$EQ$105,MATCH(B72,'CFBG New Line Form'!$B$9:$B$105,0),MATCH(VLOOKUP($AI$11,MAPPING!$H$3:$J$131,3,0),'CFBG New Line Form'!$G$7:$EQ$7,0)),""))</f>
        <v/>
      </c>
      <c r="AJ72" s="84" t="str">
        <f>IF(IFERROR(INDEX('CFBG New Line Form'!$G$9:$EQ$105,MATCH(B72,'CFBG New Line Form'!$B$9:$B$105,0),MATCH(VLOOKUP($AJ$11,MAPPING!$H$3:$J$131,3,0),'CFBG New Line Form'!$G$7:$EQ$7,0)),"")=0,"",IFERROR(INDEX('CFBG New Line Form'!$G$9:$EQ$105,MATCH(B72,'CFBG New Line Form'!$B$9:$B$105,0),MATCH(VLOOKUP($AJ$11,MAPPING!$H$3:$J$131,3,0),'CFBG New Line Form'!$G$7:$EQ$7,0)),""))</f>
        <v/>
      </c>
      <c r="AK72" s="84" t="str">
        <f>IF(IFERROR(INDEX('CFBG New Line Form'!$G$9:$EQ$105,MATCH(B72,'CFBG New Line Form'!$B$9:$B$105,0),MATCH(VLOOKUP($AK$11,MAPPING!$H$3:$J$131,3,0),'CFBG New Line Form'!$G$7:$EQ$7,0)),"")=0,"",IFERROR(INDEX('CFBG New Line Form'!$G$9:$EQ$105,MATCH(B72,'CFBG New Line Form'!$B$9:$B$105,0),MATCH(VLOOKUP($AK$11,MAPPING!$H$3:$J$131,3,0),'CFBG New Line Form'!$G$7:$EQ$7,0)),""))</f>
        <v/>
      </c>
      <c r="AL72" s="84" t="str">
        <f>IF(IFERROR(INDEX('CFBG New Line Form'!$G$9:$EQ$105,MATCH(B72,'CFBG New Line Form'!$B$9:$B$105,0),MATCH(VLOOKUP($AL$11,MAPPING!$H$3:$J$131,3,0),'CFBG New Line Form'!$G$7:$EQ$7,0)),"")=0,"",IFERROR(INDEX('CFBG New Line Form'!$G$9:$EQ$105,MATCH(B72,'CFBG New Line Form'!$B$9:$B$105,0),MATCH(VLOOKUP($AL$11,MAPPING!$H$3:$J$131,3,0),'CFBG New Line Form'!$G$7:$EQ$7,0)),""))</f>
        <v/>
      </c>
      <c r="AM72" s="84" t="str">
        <f>IF(IFERROR(INDEX('CFBG New Line Form'!$G$9:$EQ$105,MATCH(B72,'CFBG New Line Form'!$B$9:$B$105,0),MATCH(VLOOKUP($AM$11,MAPPING!$H$3:$J$131,3,0),'CFBG New Line Form'!$G$7:$EQ$7,0)),"")=0,"",IFERROR(INDEX('CFBG New Line Form'!$G$9:$EQ$105,MATCH(B72,'CFBG New Line Form'!$B$9:$B$105,0),MATCH(VLOOKUP($AM$11,MAPPING!$H$3:$J$131,3,0),'CFBG New Line Form'!$G$7:$EQ$7,0)),""))</f>
        <v/>
      </c>
      <c r="AN72" s="84" t="str">
        <f>IF(IFERROR(INDEX('CFBG New Line Form'!$G$9:$EQ$105,MATCH(B72,'CFBG New Line Form'!$B$9:$B$105,0),MATCH(VLOOKUP($AN$11,MAPPING!$H$3:$J$131,3,0),'CFBG New Line Form'!$G$7:$EQ$7,0)),"")=0,"",IFERROR(INDEX('CFBG New Line Form'!$G$9:$EQ$105,MATCH(B72,'CFBG New Line Form'!$B$9:$B$105,0),MATCH(VLOOKUP($AN$11,MAPPING!$H$3:$J$131,3,0),'CFBG New Line Form'!$G$7:$EQ$7,0)),""))</f>
        <v/>
      </c>
      <c r="AO72" s="84" t="str">
        <f>IF(IFERROR(INDEX('CFBG New Line Form'!$G$9:$EQ$105,MATCH(B72,'CFBG New Line Form'!$B$9:$B$105,0),MATCH(VLOOKUP($AO$11,MAPPING!$H$3:$J$131,3,0),'CFBG New Line Form'!$G$7:$EQ$7,0)),"")=0,"",IFERROR(INDEX('CFBG New Line Form'!$G$9:$EQ$105,MATCH(B72,'CFBG New Line Form'!$B$9:$B$105,0),MATCH(VLOOKUP($AO$11,MAPPING!$H$3:$J$131,3,0),'CFBG New Line Form'!$G$7:$EQ$7,0)),""))</f>
        <v/>
      </c>
      <c r="AP72" s="84" t="str">
        <f>IF(IFERROR(INDEX('CFBG New Line Form'!$G$9:$EQ$105,MATCH(B72,'CFBG New Line Form'!$B$9:$B$105,0),MATCH(VLOOKUP($AP$11,MAPPING!$H$3:$J$131,3,0),'CFBG New Line Form'!$G$7:$EQ$7,0)),"")=0,"",IFERROR(INDEX('CFBG New Line Form'!$G$9:$EQ$105,MATCH(B72,'CFBG New Line Form'!$B$9:$B$105,0),MATCH(VLOOKUP($AP$11,MAPPING!$H$3:$J$131,3,0),'CFBG New Line Form'!$G$7:$EQ$7,0)),""))</f>
        <v/>
      </c>
      <c r="AQ72" s="84" t="str">
        <f>IF(IFERROR(INDEX('CFBG New Line Form'!$G$9:$EQ$105,MATCH(B72,'CFBG New Line Form'!$B$9:$B$105,0),MATCH(VLOOKUP($AQ$11,MAPPING!$H$3:$J$131,3,0),'CFBG New Line Form'!$G$7:$EQ$7,0)),"")=0,"",IFERROR(INDEX('CFBG New Line Form'!$G$9:$EQ$105,MATCH(B72,'CFBG New Line Form'!$B$9:$B$105,0),MATCH(VLOOKUP($AQ$11,MAPPING!$H$3:$J$131,3,0),'CFBG New Line Form'!$G$7:$EQ$7,0)),""))</f>
        <v/>
      </c>
      <c r="AR72" s="84" t="str">
        <f>IF(IFERROR(INDEX('CFBG New Line Form'!$G$9:$EQ$105,MATCH(B72,'CFBG New Line Form'!$B$9:$B$105,0),MATCH(VLOOKUP($AR$11,MAPPING!$H$3:$J$131,3,0),'CFBG New Line Form'!$G$7:$EQ$7,0)),"")=0,"",IFERROR(INDEX('CFBG New Line Form'!$G$9:$EQ$105,MATCH(B72,'CFBG New Line Form'!$B$9:$B$105,0),MATCH(VLOOKUP($AR$11,MAPPING!$H$3:$J$131,3,0),'CFBG New Line Form'!$G$7:$EQ$7,0)),""))</f>
        <v/>
      </c>
      <c r="AS72" s="84" t="str">
        <f>IF(IFERROR(INDEX('CFBG New Line Form'!$G$9:$EQ$105,MATCH(B72,'CFBG New Line Form'!$B$9:$B$105,0),MATCH(VLOOKUP($AS$11,MAPPING!$H$3:$J$131,3,0),'CFBG New Line Form'!$G$7:$EQ$7,0)),"")=0,"",IFERROR(INDEX('CFBG New Line Form'!$G$9:$EQ$105,MATCH(B72,'CFBG New Line Form'!$B$9:$B$105,0),MATCH(VLOOKUP($AS$11,MAPPING!$H$3:$J$131,3,0),'CFBG New Line Form'!$G$7:$EQ$7,0)),""))</f>
        <v/>
      </c>
      <c r="AT72" s="84" t="str">
        <f>IF(IFERROR(INDEX('CFBG New Line Form'!$G$9:$EQ$105,MATCH(B72,'CFBG New Line Form'!$B$9:$B$105,0),MATCH(VLOOKUP($AT$11,MAPPING!$H$3:$J$131,3,0),'CFBG New Line Form'!$G$7:$EQ$7,0)),"")=0,"",IFERROR(INDEX('CFBG New Line Form'!$G$9:$EQ$105,MATCH(B72,'CFBG New Line Form'!$B$9:$B$105,0),MATCH(VLOOKUP($AT$11,MAPPING!$H$3:$J$131,3,0),'CFBG New Line Form'!$G$7:$EQ$7,0)),""))</f>
        <v/>
      </c>
      <c r="AU72" s="84" t="str">
        <f>IF(IFERROR(INDEX('CFBG New Line Form'!$G$9:$EQ$105,MATCH(B72,'CFBG New Line Form'!$B$9:$B$105,0),MATCH(VLOOKUP($AU$11,MAPPING!$H$3:$J$131,3,0),'CFBG New Line Form'!$G$7:$EQ$7,0)),"")=0,"",IFERROR(INDEX('CFBG New Line Form'!$G$9:$EQ$105,MATCH(B72,'CFBG New Line Form'!$B$9:$B$105,0),MATCH(VLOOKUP($AU$11,MAPPING!$H$3:$J$131,3,0),'CFBG New Line Form'!$G$7:$EQ$7,0)),""))</f>
        <v/>
      </c>
      <c r="AV72" s="84" t="str">
        <f>IF(IFERROR(INDEX('CFBG New Line Form'!$G$9:$EQ$105,MATCH(B72,'CFBG New Line Form'!$B$9:$B$105,0),MATCH(VLOOKUP($AV$11,MAPPING!$H$3:$J$131,3,0),'CFBG New Line Form'!$G$7:$EQ$7,0)),"")=0,"",IFERROR(INDEX('CFBG New Line Form'!$G$9:$EQ$105,MATCH(B72,'CFBG New Line Form'!$B$9:$B$105,0),MATCH(VLOOKUP($AV$11,MAPPING!$H$3:$J$131,3,0),'CFBG New Line Form'!$G$7:$EQ$7,0)),""))</f>
        <v/>
      </c>
      <c r="AW72" s="84" t="str">
        <f>IF(IFERROR(INDEX('CFBG New Line Form'!$G$9:$EQ$105,MATCH(B72,'CFBG New Line Form'!$B$9:$B$105,0),MATCH(VLOOKUP($AW$11,MAPPING!$H$3:$J$131,3,0),'CFBG New Line Form'!$G$7:$EQ$7,0)),"")=0,"",IFERROR(INDEX('CFBG New Line Form'!$G$9:$EQ$105,MATCH(B72,'CFBG New Line Form'!$B$9:$B$105,0),MATCH(VLOOKUP($AW$11,MAPPING!$H$3:$J$131,3,0),'CFBG New Line Form'!$G$7:$EQ$7,0)),""))</f>
        <v/>
      </c>
      <c r="AX72" s="84" t="str">
        <f>IF(IFERROR(INDEX('CFBG New Line Form'!$G$9:$EQ$105,MATCH(B72,'CFBG New Line Form'!$B$9:$B$105,0),MATCH(VLOOKUP($AX$11,MAPPING!$H$3:$J$131,3,0),'CFBG New Line Form'!$G$7:$EQ$7,0)),"")=0,"",IFERROR(INDEX('CFBG New Line Form'!$G$9:$EQ$105,MATCH(B72,'CFBG New Line Form'!$B$9:$B$105,0),MATCH(VLOOKUP($AX$11,MAPPING!$H$3:$J$131,3,0),'CFBG New Line Form'!$G$7:$EQ$7,0)),""))</f>
        <v/>
      </c>
      <c r="AY72" s="84" t="str">
        <f>IF(IFERROR(INDEX('CFBG New Line Form'!$G$9:$EQ$105,MATCH(B72,'CFBG New Line Form'!$B$9:$B$105,0),MATCH(VLOOKUP($AY$11,MAPPING!$H$3:$J$131,3,0),'CFBG New Line Form'!$G$7:$EQ$7,0)),"")=0,"",IFERROR(INDEX('CFBG New Line Form'!$G$9:$EQ$105,MATCH(B72,'CFBG New Line Form'!$B$9:$B$105,0),MATCH(VLOOKUP($AY$11,MAPPING!$H$3:$J$131,3,0),'CFBG New Line Form'!$G$7:$EQ$7,0)),""))</f>
        <v/>
      </c>
      <c r="AZ72" s="84" t="str">
        <f>IF(IFERROR(INDEX('CFBG New Line Form'!$G$9:$EQ$105,MATCH(B72,'CFBG New Line Form'!$B$9:$B$105,0),MATCH(VLOOKUP($AZ$11,MAPPING!$H$3:$J$131,3,0),'CFBG New Line Form'!$G$7:$EQ$7,0)),"")=0,"",IFERROR(INDEX('CFBG New Line Form'!$G$9:$EQ$105,MATCH(B72,'CFBG New Line Form'!$B$9:$B$105,0),MATCH(VLOOKUP($AZ$11,MAPPING!$H$3:$J$131,3,0),'CFBG New Line Form'!$G$7:$EQ$7,0)),""))</f>
        <v/>
      </c>
      <c r="BA72" s="84" t="str">
        <f>IF(IFERROR(INDEX('CFBG New Line Form'!$G$9:$EQ$105,MATCH(B72,'CFBG New Line Form'!$B$9:$B$105,0),MATCH(VLOOKUP($BA$11,MAPPING!$H$3:$J$131,3,0),'CFBG New Line Form'!$G$7:$EQ$7,0)),"")=0,"",IFERROR(INDEX('CFBG New Line Form'!$G$9:$EQ$105,MATCH(B72,'CFBG New Line Form'!$B$9:$B$105,0),MATCH(VLOOKUP($BA$11,MAPPING!$H$3:$J$131,3,0),'CFBG New Line Form'!$G$7:$EQ$7,0)),""))</f>
        <v/>
      </c>
      <c r="BB72" s="84" t="str">
        <f>IF(IFERROR(INDEX('CFBG New Line Form'!$G$9:$EQ$105,MATCH(B72,'CFBG New Line Form'!$B$9:$B$105,0),MATCH(VLOOKUP($BB$11,MAPPING!$H$3:$J$131,3,0),'CFBG New Line Form'!$G$7:$EQ$7,0)),"")=0,"",IFERROR(INDEX('CFBG New Line Form'!$G$9:$EQ$105,MATCH(B72,'CFBG New Line Form'!$B$9:$B$105,0),MATCH(VLOOKUP($BB$11,MAPPING!$H$3:$J$131,3,0),'CFBG New Line Form'!$G$7:$EQ$7,0)),""))</f>
        <v/>
      </c>
      <c r="BC72" s="84" t="str">
        <f>IF(IFERROR(INDEX('CFBG New Line Form'!$G$9:$EQ$105,MATCH(B72,'CFBG New Line Form'!$B$9:$B$105,0),MATCH(VLOOKUP($BC$11,MAPPING!$H$3:$J$131,3,0),'CFBG New Line Form'!$G$7:$EQ$7,0)),"")=0,"",IFERROR(INDEX('CFBG New Line Form'!$G$9:$EQ$105,MATCH(B72,'CFBG New Line Form'!$B$9:$B$105,0),MATCH(VLOOKUP($BC$11,MAPPING!$H$3:$J$131,3,0),'CFBG New Line Form'!$G$7:$EQ$7,0)),""))</f>
        <v/>
      </c>
      <c r="BD72" s="84" t="str">
        <f>IF(IFERROR(INDEX('CFBG New Line Form'!$G$9:$EQ$105,MATCH(B72,'CFBG New Line Form'!$B$9:$B$105,0),MATCH(VLOOKUP($BD$11,MAPPING!$H$3:$J$131,3,0),'CFBG New Line Form'!$G$7:$EQ$7,0)),"")=0,"",IFERROR(INDEX('CFBG New Line Form'!$G$9:$EQ$105,MATCH(B72,'CFBG New Line Form'!$B$9:$B$105,0),MATCH(VLOOKUP($BD$11,MAPPING!$H$3:$J$131,3,0),'CFBG New Line Form'!$G$7:$EQ$7,0)),""))</f>
        <v/>
      </c>
      <c r="BE72" s="84" t="str">
        <f>IF(IFERROR(INDEX('CFBG New Line Form'!$G$9:$EQ$105,MATCH(B72,'CFBG New Line Form'!$B$9:$B$105,0),MATCH(VLOOKUP($BE$11,MAPPING!$H$3:$J$131,3,0),'CFBG New Line Form'!$G$7:$EQ$7,0)),"")=0,"",IFERROR(INDEX('CFBG New Line Form'!$G$9:$EQ$105,MATCH(B72,'CFBG New Line Form'!$B$9:$B$105,0),MATCH(VLOOKUP($BE$11,MAPPING!$H$3:$J$131,3,0),'CFBG New Line Form'!$G$7:$EQ$7,0)),""))</f>
        <v/>
      </c>
      <c r="BF72" s="84" t="str">
        <f>IF(IFERROR(INDEX('CFBG New Line Form'!$G$9:$EQ$105,MATCH(B72,'CFBG New Line Form'!$B$9:$B$105,0),MATCH(VLOOKUP($BE$11,MAPPING!$H$3:$J$131,3,0),'CFBG New Line Form'!$G$7:$EQ$7,0)),"")=0,"",IFERROR(INDEX('CFBG New Line Form'!$G$9:$EQ$105,MATCH(B72,'CFBG New Line Form'!$B$9:$B$105,0),MATCH(VLOOKUP($BE$11,MAPPING!$H$3:$J$131,3,0),'CFBG New Line Form'!$G$7:$EQ$7,0)),""))</f>
        <v/>
      </c>
      <c r="BG72" s="84" t="str">
        <f>IF(IFERROR(INDEX('CFBG New Line Form'!$G$9:$EQ$105,MATCH(B72,'CFBG New Line Form'!$B$9:$B$105,0),MATCH(VLOOKUP($BG$11,MAPPING!$H$3:$J$131,3,0),'CFBG New Line Form'!$G$7:$EQ$7,0)),"")=0,"",IFERROR(INDEX('CFBG New Line Form'!$G$9:$EQ$105,MATCH(B72,'CFBG New Line Form'!$B$9:$B$105,0),MATCH(VLOOKUP($BG$11,MAPPING!$H$3:$J$131,3,0),'CFBG New Line Form'!$G$7:$EQ$7,0)),""))</f>
        <v/>
      </c>
      <c r="BH72" s="84" t="str">
        <f>IF(IFERROR(INDEX('CFBG New Line Form'!$G$9:$EQ$105,MATCH(B72,'CFBG New Line Form'!$B$9:$B$105,0),MATCH(VLOOKUP($BH$11,MAPPING!$H$3:$J$131,3,0),'CFBG New Line Form'!$G$7:$EQ$7,0)),"")=0,"",IFERROR(INDEX('CFBG New Line Form'!$G$9:$EQ$105,MATCH(B72,'CFBG New Line Form'!$B$9:$B$105,0),MATCH(VLOOKUP($BH$11,MAPPING!$H$3:$J$131,3,0),'CFBG New Line Form'!$G$7:$EQ$7,0)),""))</f>
        <v/>
      </c>
      <c r="BI72" s="84" t="str">
        <f>IF(IFERROR(INDEX('CFBG New Line Form'!$G$9:$EQ$105,MATCH(B72,'CFBG New Line Form'!$B$9:$B$105,0),MATCH(VLOOKUP($BI$11,MAPPING!$H$3:$J$131,3,0),'CFBG New Line Form'!$G$7:$EQ$7,0)),"")=0,"",IFERROR(INDEX('CFBG New Line Form'!$G$9:$EQ$105,MATCH(B72,'CFBG New Line Form'!$B$9:$B$105,0),MATCH(VLOOKUP($BI$11,MAPPING!$H$3:$J$131,3,0),'CFBG New Line Form'!$G$7:$EQ$7,0)),""))</f>
        <v/>
      </c>
      <c r="BJ72" s="84" t="str">
        <f>IF(IFERROR(INDEX('CFBG New Line Form'!$G$9:$EQ$105,MATCH(B72,'CFBG New Line Form'!$B$9:$B$105,0),MATCH(VLOOKUP($BJ$11,MAPPING!$H$3:$J$131,3,0),'CFBG New Line Form'!$G$7:$EQ$7,0)),"")=0,"",IFERROR(INDEX('CFBG New Line Form'!$G$9:$EQ$105,MATCH(B72,'CFBG New Line Form'!$B$9:$B$105,0),MATCH(VLOOKUP($BJ$11,MAPPING!$H$3:$J$131,3,0),'CFBG New Line Form'!$G$7:$EQ$7,0)),""))</f>
        <v/>
      </c>
      <c r="BK72" s="84" t="str">
        <f>IF(IFERROR(INDEX('CFBG New Line Form'!$G$9:$EQ$105,MATCH(B72,'CFBG New Line Form'!$B$9:$B$105,0),MATCH(VLOOKUP($BK$11,MAPPING!$H$3:$J$131,3,0),'CFBG New Line Form'!$G$7:$EQ$7,0)),"")=0,"",IFERROR(INDEX('CFBG New Line Form'!$G$9:$EQ$105,MATCH(B72,'CFBG New Line Form'!$B$9:$B$105,0),MATCH(VLOOKUP($BK$11,MAPPING!$H$3:$J$131,3,0),'CFBG New Line Form'!$G$7:$EQ$7,0)),""))</f>
        <v/>
      </c>
      <c r="BL72" s="84" t="str">
        <f>IF(IFERROR(INDEX('CFBG New Line Form'!$G$9:$EQ$105,MATCH(B72,'CFBG New Line Form'!$B$9:$B$105,0),MATCH(VLOOKUP($BL$11,MAPPING!$H$3:$J$131,3,0),'CFBG New Line Form'!$G$7:$EQ$7,0)),"")=0,"",IFERROR(INDEX('CFBG New Line Form'!$G$9:$EQ$105,MATCH(B72,'CFBG New Line Form'!$B$9:$B$105,0),MATCH(VLOOKUP($BL$11,MAPPING!$H$3:$J$131,3,0),'CFBG New Line Form'!$G$7:$EQ$7,0)),""))</f>
        <v/>
      </c>
      <c r="BM72" s="84" t="str">
        <f>IF(IFERROR(INDEX('CFBG New Line Form'!$G$9:$EQ$105,MATCH(B72,'CFBG New Line Form'!$B$9:$B$105,0),MATCH(VLOOKUP($BM$11,MAPPING!$H$3:$J$131,3,0),'CFBG New Line Form'!$G$7:$EQ$7,0)),"")=0,"",IFERROR(INDEX('CFBG New Line Form'!$G$9:$EQ$105,MATCH(B72,'CFBG New Line Form'!$B$9:$B$105,0),MATCH(VLOOKUP($BM$11,MAPPING!$H$3:$J$131,3,0),'CFBG New Line Form'!$G$7:$EQ$7,0)),""))</f>
        <v/>
      </c>
      <c r="BN72" s="84" t="str">
        <f>IF(IFERROR(INDEX('CFBG New Line Form'!$G$9:$EQ$105,MATCH(B72,'CFBG New Line Form'!$B$9:$B$105,0),MATCH(VLOOKUP($BN$11,MAPPING!$H$3:$J$131,3,0),'CFBG New Line Form'!$G$7:$EQ$7,0)),"")=0,"",IFERROR(INDEX('CFBG New Line Form'!$G$9:$EQ$105,MATCH(B72,'CFBG New Line Form'!$B$9:$B$105,0),MATCH(VLOOKUP($BN$11,MAPPING!$H$3:$J$131,3,0),'CFBG New Line Form'!$G$7:$EQ$7,0)),""))</f>
        <v/>
      </c>
      <c r="BO72" s="84" t="str">
        <f>IF(IFERROR(INDEX('CFBG New Line Form'!$G$9:$EQ$105,MATCH(B72,'CFBG New Line Form'!$B$9:$B$105,0),MATCH(VLOOKUP($BO$11,MAPPING!$H$3:$J$131,3,0),'CFBG New Line Form'!$G$7:$EQ$7,0)),"")=0,"",IFERROR(INDEX('CFBG New Line Form'!$G$9:$EQ$105,MATCH(B72,'CFBG New Line Form'!$B$9:$B$105,0),MATCH(VLOOKUP($BO$11,MAPPING!$H$3:$J$131,3,0),'CFBG New Line Form'!$G$7:$EQ$7,0)),""))</f>
        <v/>
      </c>
      <c r="BP72" s="84" t="str">
        <f>IF(IFERROR(INDEX('CFBG New Line Form'!$G$9:$EQ$105,MATCH(B72,'CFBG New Line Form'!$B$9:$B$105,0),MATCH(VLOOKUP($BP$11,MAPPING!$H$3:$J$131,3,0),'CFBG New Line Form'!$G$7:$EQ$7,0)),"")=0,"",IFERROR(INDEX('CFBG New Line Form'!$G$9:$EQ$105,MATCH(B72,'CFBG New Line Form'!$B$9:$B$105,0),MATCH(VLOOKUP($BP$11,MAPPING!$H$3:$J$131,3,0),'CFBG New Line Form'!$G$7:$EQ$7,0)),""))</f>
        <v/>
      </c>
      <c r="BQ72" s="84" t="str">
        <f>IF(IFERROR(INDEX('CFBG New Line Form'!$G$9:$EQ$105,MATCH(B72,'CFBG New Line Form'!$B$9:$B$105,0),MATCH(VLOOKUP($BQ$11,MAPPING!$H$3:$J$131,3,0),'CFBG New Line Form'!$G$7:$EQ$7,0)),"")=0,"",IFERROR(INDEX('CFBG New Line Form'!$G$9:$EQ$105,MATCH(B72,'CFBG New Line Form'!$B$9:$B$105,0),MATCH(VLOOKUP($BQ$11,MAPPING!$H$3:$J$131,3,0),'CFBG New Line Form'!$G$7:$EQ$7,0)),""))</f>
        <v/>
      </c>
      <c r="BR72" s="84" t="str">
        <f>IF(IFERROR(INDEX('CFBG New Line Form'!$G$9:$EQ$105,MATCH(B72,'CFBG New Line Form'!$B$9:$B$105,0),MATCH(VLOOKUP($BR$11,MAPPING!$H$3:$J$131,3,0),'CFBG New Line Form'!$G$7:$EQ$7,0)),"")=0,"",IFERROR(INDEX('CFBG New Line Form'!$G$9:$EQ$105,MATCH(B72,'CFBG New Line Form'!$B$9:$B$105,0),MATCH(VLOOKUP($BR$11,MAPPING!$H$3:$J$131,3,0),'CFBG New Line Form'!$G$7:$EQ$7,0)),""))</f>
        <v/>
      </c>
      <c r="BS72" s="84" t="str">
        <f>IF(IFERROR(INDEX('CFBG New Line Form'!$G$9:$EQ$105,MATCH(B72,'CFBG New Line Form'!$B$9:$B$105,0),MATCH(VLOOKUP($BS$11,MAPPING!$H$3:$J$131,3,0),'CFBG New Line Form'!$G$7:$EQ$7,0)),"")=0,"",IFERROR(INDEX('CFBG New Line Form'!$G$9:$EQ$105,MATCH(B72,'CFBG New Line Form'!$B$9:$B$105,0),MATCH(VLOOKUP($BS$11,MAPPING!$H$3:$J$131,3,0),'CFBG New Line Form'!$G$7:$EQ$7,0)),""))</f>
        <v/>
      </c>
      <c r="BT72" s="84" t="str">
        <f>IF(IFERROR(INDEX('CFBG New Line Form'!$G$9:$EQ$105,MATCH(B72,'CFBG New Line Form'!$B$9:$B$105,0),MATCH(VLOOKUP($BT$11,MAPPING!$H$3:$J$131,3,0),'CFBG New Line Form'!$G$7:$EQ$7,0)),"")=0,"",IFERROR(INDEX('CFBG New Line Form'!$G$9:$EQ$105,MATCH(B72,'CFBG New Line Form'!$B$9:$B$105,0),MATCH(VLOOKUP($BT$11,MAPPING!$H$3:$J$131,3,0),'CFBG New Line Form'!$G$7:$EQ$7,0)),""))</f>
        <v/>
      </c>
      <c r="BU72" s="84" t="str">
        <f>IF(IFERROR(INDEX('CFBG New Line Form'!$G$9:$EQ$105,MATCH(B72,'CFBG New Line Form'!$B$9:$B$105,0),MATCH(VLOOKUP($BU$11,MAPPING!$H$3:$J$131,3,0),'CFBG New Line Form'!$G$7:$EQ$7,0)),"")=0,"",IFERROR(INDEX('CFBG New Line Form'!$G$9:$EQ$105,MATCH(B72,'CFBG New Line Form'!$B$9:$B$105,0),MATCH(VLOOKUP($BU$11,MAPPING!$H$3:$J$131,3,0),'CFBG New Line Form'!$G$7:$EQ$7,0)),""))</f>
        <v/>
      </c>
      <c r="BV72" s="84" t="str">
        <f>IF(IFERROR(INDEX('CFBG New Line Form'!$G$9:$EQ$105,MATCH(B72,'CFBG New Line Form'!$B$9:$B$105,0),MATCH(VLOOKUP($BV$11,MAPPING!$H$3:$J$131,3,0),'CFBG New Line Form'!$G$7:$EQ$7,0)),"")=0,"",IFERROR(INDEX('CFBG New Line Form'!$G$9:$EQ$105,MATCH(B72,'CFBG New Line Form'!$B$9:$B$105,0),MATCH(VLOOKUP($BV$11,MAPPING!$H$3:$J$131,3,0),'CFBG New Line Form'!$G$7:$EQ$7,0)),""))</f>
        <v/>
      </c>
      <c r="BW72" s="84" t="str">
        <f>IF(IFERROR(INDEX('CFBG New Line Form'!$G$9:$EQ$105,MATCH(B72,'CFBG New Line Form'!$B$9:$B$105,0),MATCH(VLOOKUP($BW$11,MAPPING!$H$3:$J$131,3,0),'CFBG New Line Form'!$G$7:$EQ$7,0)),"")=0,"",IFERROR(INDEX('CFBG New Line Form'!$G$9:$EQ$105,MATCH(B72,'CFBG New Line Form'!$B$9:$B$105,0),MATCH(VLOOKUP($BW$11,MAPPING!$H$3:$J$131,3,0),'CFBG New Line Form'!$G$7:$EQ$7,0)),""))</f>
        <v/>
      </c>
      <c r="BX72" s="84" t="str">
        <f>IF(IFERROR(INDEX('CFBG New Line Form'!$G$9:$EQ$105,MATCH(B72,'CFBG New Line Form'!$B$9:$B$105,0),MATCH(VLOOKUP($BX$11,MAPPING!$H$3:$J$131,3,0),'CFBG New Line Form'!$G$7:$EQ$7,0)),"")=0,"",IFERROR(INDEX('CFBG New Line Form'!$G$9:$EQ$105,MATCH(B72,'CFBG New Line Form'!$B$9:$B$105,0),MATCH(VLOOKUP($BX$11,MAPPING!$H$3:$J$131,3,0),'CFBG New Line Form'!$G$7:$EQ$7,0)),""))</f>
        <v/>
      </c>
      <c r="BY72" s="84" t="str">
        <f>IF(IFERROR(INDEX('CFBG New Line Form'!$G$9:$EQ$105,MATCH(B72,'CFBG New Line Form'!$B$9:$B$105,0),MATCH(VLOOKUP($BY$11,MAPPING!$H$3:$J$131,3,0),'CFBG New Line Form'!$G$7:$EQ$7,0)),"")=0,"",IFERROR(INDEX('CFBG New Line Form'!$G$9:$EQ$105,MATCH(B72,'CFBG New Line Form'!$B$9:$B$105,0),MATCH(VLOOKUP($BY$11,MAPPING!$H$3:$J$131,3,0),'CFBG New Line Form'!$G$7:$EQ$7,0)),""))</f>
        <v/>
      </c>
      <c r="BZ72" s="84" t="str">
        <f>IF(IFERROR(INDEX('CFBG New Line Form'!$G$9:$EQ$105,MATCH(B72,'CFBG New Line Form'!$B$9:$B$105,0),MATCH(VLOOKUP($BZ$11,MAPPING!$H$3:$J$131,3,0),'CFBG New Line Form'!$G$7:$EQ$7,0)),"")=0,"",IFERROR(INDEX('CFBG New Line Form'!$G$9:$EQ$105,MATCH(B72,'CFBG New Line Form'!$B$9:$B$105,0),MATCH(VLOOKUP($BZ$11,MAPPING!$H$3:$J$131,3,0),'CFBG New Line Form'!$G$7:$EQ$7,0)),""))</f>
        <v/>
      </c>
      <c r="CA72" s="84" t="str">
        <f>IF(IFERROR(INDEX('CFBG New Line Form'!$G$9:$EQ$105,MATCH(B72,'CFBG New Line Form'!$B$9:$B$105,0),MATCH(VLOOKUP($CA$11,MAPPING!$H$3:$J$131,3,0),'CFBG New Line Form'!$G$7:$EQ$7,0)),"")=0,"",IFERROR(INDEX('CFBG New Line Form'!$G$9:$EQ$105,MATCH(B72,'CFBG New Line Form'!$B$9:$B$105,0),MATCH(VLOOKUP($CA$11,MAPPING!$H$3:$J$131,3,0),'CFBG New Line Form'!$G$7:$EQ$7,0)),""))</f>
        <v/>
      </c>
      <c r="CB72" s="84" t="str">
        <f>IF(IFERROR(INDEX('CFBG New Line Form'!$G$9:$EQ$105,MATCH(B72,'CFBG New Line Form'!$B$9:$B$105,0),MATCH(VLOOKUP($CB$11,MAPPING!$H$3:$J$131,3,0),'CFBG New Line Form'!$G$7:$EQ$7,0)),"")=0,"",IFERROR(INDEX('CFBG New Line Form'!$G$9:$EQ$105,MATCH(B72,'CFBG New Line Form'!$B$9:$B$105,0),MATCH(VLOOKUP($CB$11,MAPPING!$H$3:$J$131,3,0),'CFBG New Line Form'!$G$7:$EQ$7,0)),""))</f>
        <v/>
      </c>
      <c r="CC72" s="84" t="str">
        <f>IF(IFERROR(INDEX('CFBG New Line Form'!$G$9:$EQ$105,MATCH(B72,'CFBG New Line Form'!$B$9:$B$105,0),MATCH(VLOOKUP($CC$11,MAPPING!$H$3:$J$131,3,0),'CFBG New Line Form'!$G$7:$EQ$7,0)),"")=0,"",IFERROR(INDEX('CFBG New Line Form'!$G$9:$EQ$105,MATCH(B72,'CFBG New Line Form'!$B$9:$B$105,0),MATCH(VLOOKUP($CC$11,MAPPING!$H$3:$J$131,3,0),'CFBG New Line Form'!$G$7:$EQ$7,0)),""))</f>
        <v/>
      </c>
      <c r="CD72" s="84" t="str">
        <f>IF(IFERROR(INDEX('CFBG New Line Form'!$G$9:$EQ$105,MATCH(B72,'CFBG New Line Form'!$B$9:$B$105,0),MATCH(VLOOKUP($CD$11,MAPPING!$H$3:$J$131,3,0),'CFBG New Line Form'!$G$7:$EQ$7,0)),"")=0,"",IFERROR(INDEX('CFBG New Line Form'!$G$9:$EQ$105,MATCH(B72,'CFBG New Line Form'!$B$9:$B$105,0),MATCH(VLOOKUP($CD$11,MAPPING!$H$3:$J$131,3,0),'CFBG New Line Form'!$G$7:$EQ$7,0)),""))</f>
        <v/>
      </c>
      <c r="CE72" s="84" t="str">
        <f>IF(IFERROR(INDEX('CFBG New Line Form'!$G$9:$EQ$105,MATCH(B72,'CFBG New Line Form'!$B$9:$B$105,0),MATCH(VLOOKUP($CE$11,MAPPING!$H$3:$J$131,3,0),'CFBG New Line Form'!$G$7:$EQ$7,0)),"")=0,"",IFERROR(INDEX('CFBG New Line Form'!$G$9:$EQ$105,MATCH(B72,'CFBG New Line Form'!$B$9:$B$105,0),MATCH(VLOOKUP($CE$11,MAPPING!$H$3:$J$131,3,0),'CFBG New Line Form'!$G$7:$EQ$7,0)),""))</f>
        <v/>
      </c>
      <c r="CF72" s="84" t="str">
        <f>IF(IFERROR(INDEX('CFBG New Line Form'!$G$9:$EQ$105,MATCH(B72,'CFBG New Line Form'!$B$9:$B$105,0),MATCH(VLOOKUP($CF$11,MAPPING!$H$3:$J$131,3,0),'CFBG New Line Form'!$G$7:$EQ$7,0)),"")=0,"",IFERROR(INDEX('CFBG New Line Form'!$G$9:$EQ$105,MATCH(B72,'CFBG New Line Form'!$B$9:$B$105,0),MATCH(VLOOKUP($CF$11,MAPPING!$H$3:$J$131,3,0),'CFBG New Line Form'!$G$7:$EQ$7,0)),""))</f>
        <v/>
      </c>
      <c r="CG72" s="84" t="str">
        <f>IF(IFERROR(INDEX('CFBG New Line Form'!$G$9:$EQ$105,MATCH(B72,'CFBG New Line Form'!$B$9:$B$105,0),MATCH(VLOOKUP($CG$11,MAPPING!$H$3:$J$131,3,0),'CFBG New Line Form'!$G$7:$EQ$7,0)),"")=0,"",IFERROR(INDEX('CFBG New Line Form'!$G$9:$EQ$105,MATCH(B72,'CFBG New Line Form'!$B$9:$B$105,0),MATCH(VLOOKUP($CG$11,MAPPING!$H$3:$J$131,3,0),'CFBG New Line Form'!$G$7:$EQ$7,0)),""))</f>
        <v/>
      </c>
      <c r="CH72" s="84" t="str">
        <f>IF(IFERROR(INDEX('CFBG New Line Form'!$G$9:$EQ$105,MATCH(B72,'CFBG New Line Form'!$B$9:$B$105,0),MATCH(VLOOKUP($CH$11,MAPPING!$H$3:$J$131,3,0),'CFBG New Line Form'!$G$7:$EQ$7,0)),"")=0,"",IFERROR(INDEX('CFBG New Line Form'!$G$9:$EQ$105,MATCH(B72,'CFBG New Line Form'!$B$9:$B$105,0),MATCH(VLOOKUP($CH$11,MAPPING!$H$3:$J$131,3,0),'CFBG New Line Form'!$G$7:$EQ$7,0)),""))</f>
        <v/>
      </c>
      <c r="CI72" s="84" t="str">
        <f>IF(IFERROR(INDEX('CFBG New Line Form'!$G$9:$EQ$105,MATCH(B72,'CFBG New Line Form'!$B$9:$B$105,0),MATCH(VLOOKUP($CI$11,MAPPING!$H$3:$J$131,3,0),'CFBG New Line Form'!$G$7:$EQ$7,0)),"")=0,"",IFERROR(INDEX('CFBG New Line Form'!$G$9:$EQ$105,MATCH(B72,'CFBG New Line Form'!$B$9:$B$105,0),MATCH(VLOOKUP($CI$11,MAPPING!$H$3:$J$131,3,0),'CFBG New Line Form'!$G$7:$EQ$7,0)),""))</f>
        <v/>
      </c>
      <c r="CJ72" s="84" t="str">
        <f>IF(IFERROR(INDEX('CFBG New Line Form'!$G$9:$EQ$105,MATCH(B72,'CFBG New Line Form'!$B$9:$B$105,0),MATCH(VLOOKUP($CJ$11,MAPPING!$H$3:$J$131,3,0),'CFBG New Line Form'!$G$7:$EQ$7,0)),"")=0,"",IFERROR(INDEX('CFBG New Line Form'!$G$9:$EQ$105,MATCH(B72,'CFBG New Line Form'!$B$9:$B$105,0),MATCH(VLOOKUP($CJ$11,MAPPING!$H$3:$J$131,3,0),'CFBG New Line Form'!$G$7:$EQ$7,0)),""))</f>
        <v/>
      </c>
      <c r="CK72" s="84" t="str">
        <f>IF(IFERROR(INDEX('CFBG New Line Form'!$G$9:$EQ$105,MATCH(B72,'CFBG New Line Form'!$B$9:$B$105,0),MATCH(VLOOKUP($CK$11,MAPPING!$H$3:$J$131,3,0),'CFBG New Line Form'!$G$7:$EQ$7,0)),"")=0,"",IFERROR(INDEX('CFBG New Line Form'!$G$9:$EQ$105,MATCH(B72,'CFBG New Line Form'!$B$9:$B$105,0),MATCH(VLOOKUP($CK$11,MAPPING!$H$3:$J$131,3,0),'CFBG New Line Form'!$G$7:$EQ$7,0)),""))</f>
        <v/>
      </c>
      <c r="CL72" s="84" t="str">
        <f>IF(IFERROR(INDEX('CFBG New Line Form'!$G$9:$EQ$105,MATCH(B72,'CFBG New Line Form'!$B$9:$B$105,0),MATCH(VLOOKUP($CL$11,MAPPING!$H$3:$J$131,3,0),'CFBG New Line Form'!$G$7:$EQ$7,0)),"")=0,"",IFERROR(INDEX('CFBG New Line Form'!$G$9:$EQ$105,MATCH(B72,'CFBG New Line Form'!$B$9:$B$105,0),MATCH(VLOOKUP($CL$11,MAPPING!$H$3:$J$131,3,0),'CFBG New Line Form'!$G$7:$EQ$7,0)),""))</f>
        <v/>
      </c>
      <c r="CM72" s="84" t="str">
        <f>IF(IFERROR(INDEX('CFBG New Line Form'!$G$9:$EQ$105,MATCH(B72,'CFBG New Line Form'!$B$9:$B$105,0),MATCH(VLOOKUP($CM$11,MAPPING!$H$3:$J$131,3,0),'CFBG New Line Form'!$G$7:$EQ$7,0)),"")=0,"",IFERROR(INDEX('CFBG New Line Form'!$G$9:$EQ$105,MATCH(B72,'CFBG New Line Form'!$B$9:$B$105,0),MATCH(VLOOKUP($CM$11,MAPPING!$H$3:$J$131,3,0),'CFBG New Line Form'!$G$7:$EQ$7,0)),""))</f>
        <v/>
      </c>
      <c r="CN72" s="84" t="str">
        <f>IF(IFERROR(INDEX('CFBG New Line Form'!$G$9:$EQ$105,MATCH(B72,'CFBG New Line Form'!$B$9:$B$105,0),MATCH(VLOOKUP($CN$11,MAPPING!$H$3:$J$131,3,0),'CFBG New Line Form'!$G$7:$EQ$7,0)),"")=0,"",IFERROR(INDEX('CFBG New Line Form'!$G$9:$EQ$105,MATCH(B72,'CFBG New Line Form'!$B$9:$B$105,0),MATCH(VLOOKUP($CN$11,MAPPING!$H$3:$J$131,3,0),'CFBG New Line Form'!$G$7:$EQ$7,0)),""))</f>
        <v/>
      </c>
      <c r="CO72" s="84" t="str">
        <f>IF(IFERROR(INDEX('CFBG New Line Form'!$G$9:$EQ$105,MATCH(B72,'CFBG New Line Form'!$B$9:$B$105,0),MATCH(VLOOKUP($CO$11,MAPPING!$H$3:$J$131,3,0),'CFBG New Line Form'!$G$7:$EQ$7,0)),"")=0,"",IFERROR(INDEX('CFBG New Line Form'!$G$9:$EQ$105,MATCH(B72,'CFBG New Line Form'!$B$9:$B$105,0),MATCH(VLOOKUP($CO$11,MAPPING!$H$3:$J$131,3,0),'CFBG New Line Form'!$G$7:$EQ$7,0)),""))</f>
        <v/>
      </c>
      <c r="CP72" s="84" t="str">
        <f>IF(IFERROR(INDEX('CFBG New Line Form'!$G$9:$EQ$105,MATCH(B72,'CFBG New Line Form'!$B$9:$B$105,0),MATCH(VLOOKUP($CP$11,MAPPING!$H$3:$J$131,3,0),'CFBG New Line Form'!$G$7:$EQ$7,0)),"")=0,"",IFERROR(INDEX('CFBG New Line Form'!$G$9:$EQ$105,MATCH(B72,'CFBG New Line Form'!$B$9:$B$105,0),MATCH(VLOOKUP($CP$11,MAPPING!$H$3:$J$131,3,0),'CFBG New Line Form'!$G$7:$EQ$7,0)),""))</f>
        <v/>
      </c>
      <c r="CQ72" s="84" t="str">
        <f>IF(IFERROR(INDEX('CFBG New Line Form'!$G$9:$EQ$105,MATCH(B72,'CFBG New Line Form'!$B$9:$B$105,0),MATCH(VLOOKUP($CQ$11,MAPPING!$H$3:$J$131,3,0),'CFBG New Line Form'!$G$7:$EQ$7,0)),"")=0,"",IFERROR(INDEX('CFBG New Line Form'!$G$9:$EQ$105,MATCH(B72,'CFBG New Line Form'!$B$9:$B$105,0),MATCH(VLOOKUP($CQ$11,MAPPING!$H$3:$J$131,3,0),'CFBG New Line Form'!$G$7:$EQ$7,0)),""))</f>
        <v/>
      </c>
      <c r="CR72" s="84"/>
      <c r="CS72" s="84"/>
      <c r="CT72" s="84"/>
    </row>
    <row r="73" spans="1:98" s="55" customFormat="1">
      <c r="A73" s="84" t="str">
        <f>IF(
IFERROR(INDEX('CFBG New Line Form'!$G$9:$EQ$105,MATCH(B73,'CFBG New Line Form'!$B$9:$B$105,0),MATCH(VLOOKUP($A$11,MAPPING!$H$3:$J$131,3,0),'CFBG New Line Form'!$G$7:$EQ$7,0)),"")=0,"", IFERROR(INDEX('CFBG New Line Form'!$G$9:$EQ$105,MATCH(B73,'CFBG New Line Form'!$B$9:$B$105,0),MATCH(VLOOKUP($A$11,MAPPING!$H$3:$J$131,3,0),'CFBG New Line Form'!$G$7:$EQ$7,0)),""))</f>
        <v/>
      </c>
      <c r="B73" s="84"/>
      <c r="C73" s="84" t="str">
        <f>IF(
IFERROR(INDEX('CFBG New Line Form'!$G$9:$EQ$105,MATCH(B73,'CFBG New Line Form'!$B$9:$B$105,0),MATCH(VLOOKUP($C$11,MAPPING!$H$3:$J$131,3,0),'CFBG New Line Form'!$G$7:$EQ$7,0)),"")=0,"", IFERROR(INDEX('CFBG New Line Form'!$G$9:$EQ$105,MATCH(B73,'CFBG New Line Form'!$B$9:$B$105,0),MATCH(VLOOKUP($C$11,MAPPING!$H$3:$J$131,3,0),'CFBG New Line Form'!$G$7:$EQ$7,0)),""))</f>
        <v/>
      </c>
      <c r="D73" s="84" t="str">
        <f>IF(
IFERROR(INDEX('CFBG New Line Form'!$G$9:$EQ$105,MATCH(B73,'CFBG New Line Form'!$B$9:$B$105,0),MATCH(VLOOKUP($D$11,MAPPING!$H$3:$J$131,3,0),'CFBG New Line Form'!$G$7:$EQ$7,0)),"")=0,"", IFERROR(INDEX('CFBG New Line Form'!$G$9:$EQ$105,MATCH(B73,'CFBG New Line Form'!$B$9:$B$105,0),MATCH(VLOOKUP($D$11,MAPPING!$H$3:$J$131,3,0),'CFBG New Line Form'!$G$7:$EQ$7,0)),""))</f>
        <v/>
      </c>
      <c r="E73" s="84" t="str">
        <f>IF(IFERROR(INDEX('CFBG New Line Form'!$G$9:$EQ$105,MATCH(B73,'CFBG New Line Form'!$B$9:$B$105,0),MATCH(VLOOKUP($E$11,MAPPING!$H$3:$J$131,3,0),'CFBG New Line Form'!$G$7:$EQ$7,0)),"")=0,"",IFERROR(INDEX('CFBG New Line Form'!$G$9:$EQ$105,MATCH(B73,'CFBG New Line Form'!$B$9:$B$105,0),MATCH(VLOOKUP($E$11,MAPPING!$H$3:$J$131,3,0),'CFBG New Line Form'!$G$7:$EQ$7,0)),""))</f>
        <v/>
      </c>
      <c r="F73" s="84" t="str">
        <f>IF(IFERROR(INDEX('CFBG New Line Form'!$G$9:$EQ$105,MATCH(B73,'CFBG New Line Form'!$B$9:$B$105,0),MATCH(VLOOKUP($F$11,MAPPING!$H$3:$J$131,3,0),'CFBG New Line Form'!$G$7:$EQ$7,0)),"")=0,"",IFERROR(INDEX('CFBG New Line Form'!$G$9:$EQ$105,MATCH(B73,'CFBG New Line Form'!$B$9:$B$105,0),MATCH(VLOOKUP($F$11,MAPPING!$H$3:$J$131,3,0),'CFBG New Line Form'!$G$7:$EQ$7,0)),""))</f>
        <v/>
      </c>
      <c r="G73" s="130" t="str">
        <f>IF(IFERROR(INDEX('CFBG New Line Form'!$G$9:$EQ$105,MATCH(B73,'CFBG New Line Form'!$B$9:$B$105,0),MATCH(VLOOKUP($G$11,MAPPING!$H$3:$J$131,3,0),'CFBG New Line Form'!$G$7:$EQ$7,0)),"")=0,"",IFERROR(INDEX('CFBG New Line Form'!$G$9:$EQ$105,MATCH(B73,'CFBG New Line Form'!$B$9:$B$105,0),MATCH(VLOOKUP($G$11,MAPPING!$H$3:$J$131,3,0),'CFBG New Line Form'!$G$7:$EQ$7,0)),""))</f>
        <v/>
      </c>
      <c r="H73" s="160" t="str">
        <f>IF(IFERROR(INDEX('CFBG New Line Form'!$G$9:$EQ$105,MATCH(B73,'CFBG New Line Form'!$B$9:$B$105,0),MATCH(VLOOKUP($H$11,MAPPING!$H$3:$J$131,3,0),'CFBG New Line Form'!$G$7:$EQ$7,0)),"")=0,"",IFERROR(INDEX('CFBG New Line Form'!$G$9:$EQ$105,MATCH(B73,'CFBG New Line Form'!$B$9:$B$105,0),MATCH(VLOOKUP($H$11,MAPPING!$H$3:$J$131,3,0),'CFBG New Line Form'!$G$7:$EQ$7,0)),""))</f>
        <v/>
      </c>
      <c r="I73" s="161" t="str">
        <f>IF(IFERROR(INDEX('CFBG New Line Form'!$G$9:$EQ$105,MATCH(B73,'CFBG New Line Form'!$B$9:$B$105,0),MATCH(VLOOKUP($I$11,MAPPING!$H$3:$J$131,3,0),'CFBG New Line Form'!$G$7:$EQ$7,0)),"")=0,"",IFERROR(INDEX('CFBG New Line Form'!$G$9:$EQ$105,MATCH(B73,'CFBG New Line Form'!$B$9:$B$105,0),MATCH(VLOOKUP($I$11,MAPPING!$H$3:$J$131,3,0),'CFBG New Line Form'!$G$7:$EQ$7,0)),""))</f>
        <v/>
      </c>
      <c r="J73" s="84" t="str">
        <f>IF(IFERROR(INDEX('CFBG New Line Form'!$G$9:$EQ$105,MATCH(B73,'CFBG New Line Form'!$B$9:$B$105,0),MATCH(VLOOKUP($J$11,MAPPING!$H$3:$J$131,3,0),'CFBG New Line Form'!$G$7:$EQ$7,0)),"")=0,"",IFERROR(INDEX('CFBG New Line Form'!$G$9:$EQ$105,MATCH(B73,'CFBG New Line Form'!$B$9:$B$105,0),MATCH(VLOOKUP($J$11,MAPPING!$H$3:$J$131,3,0),'CFBG New Line Form'!$G$7:$EQ$7,0)),""))</f>
        <v/>
      </c>
      <c r="K73" s="84" t="e">
        <v>#N/A</v>
      </c>
      <c r="L73" s="84" t="e">
        <v>#N/A</v>
      </c>
      <c r="M73" s="84" t="e">
        <v>#N/A</v>
      </c>
      <c r="N73" s="84" t="e">
        <v>#N/A</v>
      </c>
      <c r="O73" s="84" t="e">
        <v>#N/A</v>
      </c>
      <c r="P73" s="84" t="e">
        <v>#N/A</v>
      </c>
      <c r="Q73" s="84" t="e">
        <v>#N/A</v>
      </c>
      <c r="R73" s="162" t="str">
        <f>IF(IFERROR(INDEX('CFBG New Line Form'!$G$9:$EQ$105,MATCH(B73,'CFBG New Line Form'!$B$9:$B$105,0),MATCH(VLOOKUP($R$11,MAPPING!$H$3:$J$131,3,0),'CFBG New Line Form'!$G$7:$EQ$7,0)),"")=0,"",IFERROR(INDEX('CFBG New Line Form'!$G$9:$EQ$105,MATCH(B73,'CFBG New Line Form'!$B$9:$B$105,0),MATCH(VLOOKUP($R$11,MAPPING!$H$3:$J$131,3,0),'CFBG New Line Form'!$G$7:$EQ$7,0)),""))</f>
        <v/>
      </c>
      <c r="S73" s="84" t="str">
        <f>IF(IFERROR(INDEX('CFBG New Line Form'!$G$9:$EQ$105,MATCH(B73,'CFBG New Line Form'!$B$9:$B$105,0),MATCH(VLOOKUP($S$11,MAPPING!$H$3:$J$131,3,0),'CFBG New Line Form'!$G$7:$EQ$7,0)),"")=0,"",IFERROR(INDEX('CFBG New Line Form'!$G$9:$EQ$105,MATCH(B73,'CFBG New Line Form'!$B$9:$B$105,0),MATCH(VLOOKUP($S$11,MAPPING!$H$3:$J$131,3,0),'CFBG New Line Form'!$G$7:$EQ$7,0)),""))</f>
        <v/>
      </c>
      <c r="T73" s="84" t="e">
        <v>#N/A</v>
      </c>
      <c r="U73" s="84" t="e">
        <v>#N/A</v>
      </c>
      <c r="V73" s="84" t="e">
        <v>#N/A</v>
      </c>
      <c r="W73" s="84" t="e">
        <v>#N/A</v>
      </c>
      <c r="X73" s="84" t="e">
        <v>#N/A</v>
      </c>
      <c r="Y73" s="84" t="e">
        <v>#N/A</v>
      </c>
      <c r="Z73" s="84" t="e">
        <v>#N/A</v>
      </c>
      <c r="AA73" s="84" t="e">
        <v>#N/A</v>
      </c>
      <c r="AB73" s="84" t="e">
        <v>#N/A</v>
      </c>
      <c r="AC73" s="84" t="e">
        <v>#N/A</v>
      </c>
      <c r="AD73" s="84" t="e">
        <v>#N/A</v>
      </c>
      <c r="AE73" s="160" t="str">
        <f>IF(IFERROR(INDEX('CFBG New Line Form'!$G$9:$EQ$105,MATCH(B73,'CFBG New Line Form'!$B$9:$B$105,0),MATCH(VLOOKUP($AE$11,MAPPING!$H$3:$J$131,3,0),'CFBG New Line Form'!$G$7:$EQ$7,0)),"")=0,"",IFERROR(INDEX('CFBG New Line Form'!$G$9:$EQ$105,MATCH(B73,'CFBG New Line Form'!$B$9:$B$105,0),MATCH(VLOOKUP($AE$11,MAPPING!$H$3:$J$131,3,0),'CFBG New Line Form'!$G$7:$EQ$7,0)),""))</f>
        <v/>
      </c>
      <c r="AF73" s="84" t="e">
        <v>#N/A</v>
      </c>
      <c r="AG73" s="84" t="e">
        <v>#N/A</v>
      </c>
      <c r="AH73" s="84" t="str">
        <f>IF(IFERROR(INDEX('CFBG New Line Form'!$G$9:$EQ$105,MATCH(B73,'CFBG New Line Form'!$B$9:$B$105,0),MATCH(VLOOKUP($AH$11,MAPPING!$H$3:$J$131,3,0),'CFBG New Line Form'!$G$7:$EQ$7,0)),"")=0,"",IFERROR(INDEX('CFBG New Line Form'!$G$9:$EQ$105,MATCH(B73,'CFBG New Line Form'!$B$9:$B$105,0),MATCH(VLOOKUP($AH$11,MAPPING!$H$3:$J$131,3,0),'CFBG New Line Form'!$G$7:$EQ$7,0)),""))</f>
        <v/>
      </c>
      <c r="AI73" s="84" t="str">
        <f>IF(IFERROR(INDEX('CFBG New Line Form'!$G$9:$EQ$105,MATCH(B73,'CFBG New Line Form'!$B$9:$B$105,0),MATCH(VLOOKUP($AI$11,MAPPING!$H$3:$J$131,3,0),'CFBG New Line Form'!$G$7:$EQ$7,0)),"")=0,"",IFERROR(INDEX('CFBG New Line Form'!$G$9:$EQ$105,MATCH(B73,'CFBG New Line Form'!$B$9:$B$105,0),MATCH(VLOOKUP($AI$11,MAPPING!$H$3:$J$131,3,0),'CFBG New Line Form'!$G$7:$EQ$7,0)),""))</f>
        <v/>
      </c>
      <c r="AJ73" s="84" t="str">
        <f>IF(IFERROR(INDEX('CFBG New Line Form'!$G$9:$EQ$105,MATCH(B73,'CFBG New Line Form'!$B$9:$B$105,0),MATCH(VLOOKUP($AJ$11,MAPPING!$H$3:$J$131,3,0),'CFBG New Line Form'!$G$7:$EQ$7,0)),"")=0,"",IFERROR(INDEX('CFBG New Line Form'!$G$9:$EQ$105,MATCH(B73,'CFBG New Line Form'!$B$9:$B$105,0),MATCH(VLOOKUP($AJ$11,MAPPING!$H$3:$J$131,3,0),'CFBG New Line Form'!$G$7:$EQ$7,0)),""))</f>
        <v/>
      </c>
      <c r="AK73" s="84" t="str">
        <f>IF(IFERROR(INDEX('CFBG New Line Form'!$G$9:$EQ$105,MATCH(B73,'CFBG New Line Form'!$B$9:$B$105,0),MATCH(VLOOKUP($AK$11,MAPPING!$H$3:$J$131,3,0),'CFBG New Line Form'!$G$7:$EQ$7,0)),"")=0,"",IFERROR(INDEX('CFBG New Line Form'!$G$9:$EQ$105,MATCH(B73,'CFBG New Line Form'!$B$9:$B$105,0),MATCH(VLOOKUP($AK$11,MAPPING!$H$3:$J$131,3,0),'CFBG New Line Form'!$G$7:$EQ$7,0)),""))</f>
        <v/>
      </c>
      <c r="AL73" s="84" t="str">
        <f>IF(IFERROR(INDEX('CFBG New Line Form'!$G$9:$EQ$105,MATCH(B73,'CFBG New Line Form'!$B$9:$B$105,0),MATCH(VLOOKUP($AL$11,MAPPING!$H$3:$J$131,3,0),'CFBG New Line Form'!$G$7:$EQ$7,0)),"")=0,"",IFERROR(INDEX('CFBG New Line Form'!$G$9:$EQ$105,MATCH(B73,'CFBG New Line Form'!$B$9:$B$105,0),MATCH(VLOOKUP($AL$11,MAPPING!$H$3:$J$131,3,0),'CFBG New Line Form'!$G$7:$EQ$7,0)),""))</f>
        <v/>
      </c>
      <c r="AM73" s="84" t="str">
        <f>IF(IFERROR(INDEX('CFBG New Line Form'!$G$9:$EQ$105,MATCH(B73,'CFBG New Line Form'!$B$9:$B$105,0),MATCH(VLOOKUP($AM$11,MAPPING!$H$3:$J$131,3,0),'CFBG New Line Form'!$G$7:$EQ$7,0)),"")=0,"",IFERROR(INDEX('CFBG New Line Form'!$G$9:$EQ$105,MATCH(B73,'CFBG New Line Form'!$B$9:$B$105,0),MATCH(VLOOKUP($AM$11,MAPPING!$H$3:$J$131,3,0),'CFBG New Line Form'!$G$7:$EQ$7,0)),""))</f>
        <v/>
      </c>
      <c r="AN73" s="84" t="str">
        <f>IF(IFERROR(INDEX('CFBG New Line Form'!$G$9:$EQ$105,MATCH(B73,'CFBG New Line Form'!$B$9:$B$105,0),MATCH(VLOOKUP($AN$11,MAPPING!$H$3:$J$131,3,0),'CFBG New Line Form'!$G$7:$EQ$7,0)),"")=0,"",IFERROR(INDEX('CFBG New Line Form'!$G$9:$EQ$105,MATCH(B73,'CFBG New Line Form'!$B$9:$B$105,0),MATCH(VLOOKUP($AN$11,MAPPING!$H$3:$J$131,3,0),'CFBG New Line Form'!$G$7:$EQ$7,0)),""))</f>
        <v/>
      </c>
      <c r="AO73" s="84" t="str">
        <f>IF(IFERROR(INDEX('CFBG New Line Form'!$G$9:$EQ$105,MATCH(B73,'CFBG New Line Form'!$B$9:$B$105,0),MATCH(VLOOKUP($AO$11,MAPPING!$H$3:$J$131,3,0),'CFBG New Line Form'!$G$7:$EQ$7,0)),"")=0,"",IFERROR(INDEX('CFBG New Line Form'!$G$9:$EQ$105,MATCH(B73,'CFBG New Line Form'!$B$9:$B$105,0),MATCH(VLOOKUP($AO$11,MAPPING!$H$3:$J$131,3,0),'CFBG New Line Form'!$G$7:$EQ$7,0)),""))</f>
        <v/>
      </c>
      <c r="AP73" s="84" t="str">
        <f>IF(IFERROR(INDEX('CFBG New Line Form'!$G$9:$EQ$105,MATCH(B73,'CFBG New Line Form'!$B$9:$B$105,0),MATCH(VLOOKUP($AP$11,MAPPING!$H$3:$J$131,3,0),'CFBG New Line Form'!$G$7:$EQ$7,0)),"")=0,"",IFERROR(INDEX('CFBG New Line Form'!$G$9:$EQ$105,MATCH(B73,'CFBG New Line Form'!$B$9:$B$105,0),MATCH(VLOOKUP($AP$11,MAPPING!$H$3:$J$131,3,0),'CFBG New Line Form'!$G$7:$EQ$7,0)),""))</f>
        <v/>
      </c>
      <c r="AQ73" s="84" t="str">
        <f>IF(IFERROR(INDEX('CFBG New Line Form'!$G$9:$EQ$105,MATCH(B73,'CFBG New Line Form'!$B$9:$B$105,0),MATCH(VLOOKUP($AQ$11,MAPPING!$H$3:$J$131,3,0),'CFBG New Line Form'!$G$7:$EQ$7,0)),"")=0,"",IFERROR(INDEX('CFBG New Line Form'!$G$9:$EQ$105,MATCH(B73,'CFBG New Line Form'!$B$9:$B$105,0),MATCH(VLOOKUP($AQ$11,MAPPING!$H$3:$J$131,3,0),'CFBG New Line Form'!$G$7:$EQ$7,0)),""))</f>
        <v/>
      </c>
      <c r="AR73" s="84" t="str">
        <f>IF(IFERROR(INDEX('CFBG New Line Form'!$G$9:$EQ$105,MATCH(B73,'CFBG New Line Form'!$B$9:$B$105,0),MATCH(VLOOKUP($AR$11,MAPPING!$H$3:$J$131,3,0),'CFBG New Line Form'!$G$7:$EQ$7,0)),"")=0,"",IFERROR(INDEX('CFBG New Line Form'!$G$9:$EQ$105,MATCH(B73,'CFBG New Line Form'!$B$9:$B$105,0),MATCH(VLOOKUP($AR$11,MAPPING!$H$3:$J$131,3,0),'CFBG New Line Form'!$G$7:$EQ$7,0)),""))</f>
        <v/>
      </c>
      <c r="AS73" s="84" t="str">
        <f>IF(IFERROR(INDEX('CFBG New Line Form'!$G$9:$EQ$105,MATCH(B73,'CFBG New Line Form'!$B$9:$B$105,0),MATCH(VLOOKUP($AS$11,MAPPING!$H$3:$J$131,3,0),'CFBG New Line Form'!$G$7:$EQ$7,0)),"")=0,"",IFERROR(INDEX('CFBG New Line Form'!$G$9:$EQ$105,MATCH(B73,'CFBG New Line Form'!$B$9:$B$105,0),MATCH(VLOOKUP($AS$11,MAPPING!$H$3:$J$131,3,0),'CFBG New Line Form'!$G$7:$EQ$7,0)),""))</f>
        <v/>
      </c>
      <c r="AT73" s="84" t="str">
        <f>IF(IFERROR(INDEX('CFBG New Line Form'!$G$9:$EQ$105,MATCH(B73,'CFBG New Line Form'!$B$9:$B$105,0),MATCH(VLOOKUP($AT$11,MAPPING!$H$3:$J$131,3,0),'CFBG New Line Form'!$G$7:$EQ$7,0)),"")=0,"",IFERROR(INDEX('CFBG New Line Form'!$G$9:$EQ$105,MATCH(B73,'CFBG New Line Form'!$B$9:$B$105,0),MATCH(VLOOKUP($AT$11,MAPPING!$H$3:$J$131,3,0),'CFBG New Line Form'!$G$7:$EQ$7,0)),""))</f>
        <v/>
      </c>
      <c r="AU73" s="84" t="str">
        <f>IF(IFERROR(INDEX('CFBG New Line Form'!$G$9:$EQ$105,MATCH(B73,'CFBG New Line Form'!$B$9:$B$105,0),MATCH(VLOOKUP($AU$11,MAPPING!$H$3:$J$131,3,0),'CFBG New Line Form'!$G$7:$EQ$7,0)),"")=0,"",IFERROR(INDEX('CFBG New Line Form'!$G$9:$EQ$105,MATCH(B73,'CFBG New Line Form'!$B$9:$B$105,0),MATCH(VLOOKUP($AU$11,MAPPING!$H$3:$J$131,3,0),'CFBG New Line Form'!$G$7:$EQ$7,0)),""))</f>
        <v/>
      </c>
      <c r="AV73" s="84" t="str">
        <f>IF(IFERROR(INDEX('CFBG New Line Form'!$G$9:$EQ$105,MATCH(B73,'CFBG New Line Form'!$B$9:$B$105,0),MATCH(VLOOKUP($AV$11,MAPPING!$H$3:$J$131,3,0),'CFBG New Line Form'!$G$7:$EQ$7,0)),"")=0,"",IFERROR(INDEX('CFBG New Line Form'!$G$9:$EQ$105,MATCH(B73,'CFBG New Line Form'!$B$9:$B$105,0),MATCH(VLOOKUP($AV$11,MAPPING!$H$3:$J$131,3,0),'CFBG New Line Form'!$G$7:$EQ$7,0)),""))</f>
        <v/>
      </c>
      <c r="AW73" s="84" t="str">
        <f>IF(IFERROR(INDEX('CFBG New Line Form'!$G$9:$EQ$105,MATCH(B73,'CFBG New Line Form'!$B$9:$B$105,0),MATCH(VLOOKUP($AW$11,MAPPING!$H$3:$J$131,3,0),'CFBG New Line Form'!$G$7:$EQ$7,0)),"")=0,"",IFERROR(INDEX('CFBG New Line Form'!$G$9:$EQ$105,MATCH(B73,'CFBG New Line Form'!$B$9:$B$105,0),MATCH(VLOOKUP($AW$11,MAPPING!$H$3:$J$131,3,0),'CFBG New Line Form'!$G$7:$EQ$7,0)),""))</f>
        <v/>
      </c>
      <c r="AX73" s="84" t="str">
        <f>IF(IFERROR(INDEX('CFBG New Line Form'!$G$9:$EQ$105,MATCH(B73,'CFBG New Line Form'!$B$9:$B$105,0),MATCH(VLOOKUP($AX$11,MAPPING!$H$3:$J$131,3,0),'CFBG New Line Form'!$G$7:$EQ$7,0)),"")=0,"",IFERROR(INDEX('CFBG New Line Form'!$G$9:$EQ$105,MATCH(B73,'CFBG New Line Form'!$B$9:$B$105,0),MATCH(VLOOKUP($AX$11,MAPPING!$H$3:$J$131,3,0),'CFBG New Line Form'!$G$7:$EQ$7,0)),""))</f>
        <v/>
      </c>
      <c r="AY73" s="84" t="str">
        <f>IF(IFERROR(INDEX('CFBG New Line Form'!$G$9:$EQ$105,MATCH(B73,'CFBG New Line Form'!$B$9:$B$105,0),MATCH(VLOOKUP($AY$11,MAPPING!$H$3:$J$131,3,0),'CFBG New Line Form'!$G$7:$EQ$7,0)),"")=0,"",IFERROR(INDEX('CFBG New Line Form'!$G$9:$EQ$105,MATCH(B73,'CFBG New Line Form'!$B$9:$B$105,0),MATCH(VLOOKUP($AY$11,MAPPING!$H$3:$J$131,3,0),'CFBG New Line Form'!$G$7:$EQ$7,0)),""))</f>
        <v/>
      </c>
      <c r="AZ73" s="84" t="str">
        <f>IF(IFERROR(INDEX('CFBG New Line Form'!$G$9:$EQ$105,MATCH(B73,'CFBG New Line Form'!$B$9:$B$105,0),MATCH(VLOOKUP($AZ$11,MAPPING!$H$3:$J$131,3,0),'CFBG New Line Form'!$G$7:$EQ$7,0)),"")=0,"",IFERROR(INDEX('CFBG New Line Form'!$G$9:$EQ$105,MATCH(B73,'CFBG New Line Form'!$B$9:$B$105,0),MATCH(VLOOKUP($AZ$11,MAPPING!$H$3:$J$131,3,0),'CFBG New Line Form'!$G$7:$EQ$7,0)),""))</f>
        <v/>
      </c>
      <c r="BA73" s="84" t="str">
        <f>IF(IFERROR(INDEX('CFBG New Line Form'!$G$9:$EQ$105,MATCH(B73,'CFBG New Line Form'!$B$9:$B$105,0),MATCH(VLOOKUP($BA$11,MAPPING!$H$3:$J$131,3,0),'CFBG New Line Form'!$G$7:$EQ$7,0)),"")=0,"",IFERROR(INDEX('CFBG New Line Form'!$G$9:$EQ$105,MATCH(B73,'CFBG New Line Form'!$B$9:$B$105,0),MATCH(VLOOKUP($BA$11,MAPPING!$H$3:$J$131,3,0),'CFBG New Line Form'!$G$7:$EQ$7,0)),""))</f>
        <v/>
      </c>
      <c r="BB73" s="84" t="str">
        <f>IF(IFERROR(INDEX('CFBG New Line Form'!$G$9:$EQ$105,MATCH(B73,'CFBG New Line Form'!$B$9:$B$105,0),MATCH(VLOOKUP($BB$11,MAPPING!$H$3:$J$131,3,0),'CFBG New Line Form'!$G$7:$EQ$7,0)),"")=0,"",IFERROR(INDEX('CFBG New Line Form'!$G$9:$EQ$105,MATCH(B73,'CFBG New Line Form'!$B$9:$B$105,0),MATCH(VLOOKUP($BB$11,MAPPING!$H$3:$J$131,3,0),'CFBG New Line Form'!$G$7:$EQ$7,0)),""))</f>
        <v/>
      </c>
      <c r="BC73" s="84" t="str">
        <f>IF(IFERROR(INDEX('CFBG New Line Form'!$G$9:$EQ$105,MATCH(B73,'CFBG New Line Form'!$B$9:$B$105,0),MATCH(VLOOKUP($BC$11,MAPPING!$H$3:$J$131,3,0),'CFBG New Line Form'!$G$7:$EQ$7,0)),"")=0,"",IFERROR(INDEX('CFBG New Line Form'!$G$9:$EQ$105,MATCH(B73,'CFBG New Line Form'!$B$9:$B$105,0),MATCH(VLOOKUP($BC$11,MAPPING!$H$3:$J$131,3,0),'CFBG New Line Form'!$G$7:$EQ$7,0)),""))</f>
        <v/>
      </c>
      <c r="BD73" s="84" t="str">
        <f>IF(IFERROR(INDEX('CFBG New Line Form'!$G$9:$EQ$105,MATCH(B73,'CFBG New Line Form'!$B$9:$B$105,0),MATCH(VLOOKUP($BD$11,MAPPING!$H$3:$J$131,3,0),'CFBG New Line Form'!$G$7:$EQ$7,0)),"")=0,"",IFERROR(INDEX('CFBG New Line Form'!$G$9:$EQ$105,MATCH(B73,'CFBG New Line Form'!$B$9:$B$105,0),MATCH(VLOOKUP($BD$11,MAPPING!$H$3:$J$131,3,0),'CFBG New Line Form'!$G$7:$EQ$7,0)),""))</f>
        <v/>
      </c>
      <c r="BE73" s="84" t="str">
        <f>IF(IFERROR(INDEX('CFBG New Line Form'!$G$9:$EQ$105,MATCH(B73,'CFBG New Line Form'!$B$9:$B$105,0),MATCH(VLOOKUP($BE$11,MAPPING!$H$3:$J$131,3,0),'CFBG New Line Form'!$G$7:$EQ$7,0)),"")=0,"",IFERROR(INDEX('CFBG New Line Form'!$G$9:$EQ$105,MATCH(B73,'CFBG New Line Form'!$B$9:$B$105,0),MATCH(VLOOKUP($BE$11,MAPPING!$H$3:$J$131,3,0),'CFBG New Line Form'!$G$7:$EQ$7,0)),""))</f>
        <v/>
      </c>
      <c r="BF73" s="84" t="str">
        <f>IF(IFERROR(INDEX('CFBG New Line Form'!$G$9:$EQ$105,MATCH(B73,'CFBG New Line Form'!$B$9:$B$105,0),MATCH(VLOOKUP($BE$11,MAPPING!$H$3:$J$131,3,0),'CFBG New Line Form'!$G$7:$EQ$7,0)),"")=0,"",IFERROR(INDEX('CFBG New Line Form'!$G$9:$EQ$105,MATCH(B73,'CFBG New Line Form'!$B$9:$B$105,0),MATCH(VLOOKUP($BE$11,MAPPING!$H$3:$J$131,3,0),'CFBG New Line Form'!$G$7:$EQ$7,0)),""))</f>
        <v/>
      </c>
      <c r="BG73" s="84" t="str">
        <f>IF(IFERROR(INDEX('CFBG New Line Form'!$G$9:$EQ$105,MATCH(B73,'CFBG New Line Form'!$B$9:$B$105,0),MATCH(VLOOKUP($BG$11,MAPPING!$H$3:$J$131,3,0),'CFBG New Line Form'!$G$7:$EQ$7,0)),"")=0,"",IFERROR(INDEX('CFBG New Line Form'!$G$9:$EQ$105,MATCH(B73,'CFBG New Line Form'!$B$9:$B$105,0),MATCH(VLOOKUP($BG$11,MAPPING!$H$3:$J$131,3,0),'CFBG New Line Form'!$G$7:$EQ$7,0)),""))</f>
        <v/>
      </c>
      <c r="BH73" s="84" t="str">
        <f>IF(IFERROR(INDEX('CFBG New Line Form'!$G$9:$EQ$105,MATCH(B73,'CFBG New Line Form'!$B$9:$B$105,0),MATCH(VLOOKUP($BH$11,MAPPING!$H$3:$J$131,3,0),'CFBG New Line Form'!$G$7:$EQ$7,0)),"")=0,"",IFERROR(INDEX('CFBG New Line Form'!$G$9:$EQ$105,MATCH(B73,'CFBG New Line Form'!$B$9:$B$105,0),MATCH(VLOOKUP($BH$11,MAPPING!$H$3:$J$131,3,0),'CFBG New Line Form'!$G$7:$EQ$7,0)),""))</f>
        <v/>
      </c>
      <c r="BI73" s="84" t="str">
        <f>IF(IFERROR(INDEX('CFBG New Line Form'!$G$9:$EQ$105,MATCH(B73,'CFBG New Line Form'!$B$9:$B$105,0),MATCH(VLOOKUP($BI$11,MAPPING!$H$3:$J$131,3,0),'CFBG New Line Form'!$G$7:$EQ$7,0)),"")=0,"",IFERROR(INDEX('CFBG New Line Form'!$G$9:$EQ$105,MATCH(B73,'CFBG New Line Form'!$B$9:$B$105,0),MATCH(VLOOKUP($BI$11,MAPPING!$H$3:$J$131,3,0),'CFBG New Line Form'!$G$7:$EQ$7,0)),""))</f>
        <v/>
      </c>
      <c r="BJ73" s="84" t="str">
        <f>IF(IFERROR(INDEX('CFBG New Line Form'!$G$9:$EQ$105,MATCH(B73,'CFBG New Line Form'!$B$9:$B$105,0),MATCH(VLOOKUP($BJ$11,MAPPING!$H$3:$J$131,3,0),'CFBG New Line Form'!$G$7:$EQ$7,0)),"")=0,"",IFERROR(INDEX('CFBG New Line Form'!$G$9:$EQ$105,MATCH(B73,'CFBG New Line Form'!$B$9:$B$105,0),MATCH(VLOOKUP($BJ$11,MAPPING!$H$3:$J$131,3,0),'CFBG New Line Form'!$G$7:$EQ$7,0)),""))</f>
        <v/>
      </c>
      <c r="BK73" s="84" t="str">
        <f>IF(IFERROR(INDEX('CFBG New Line Form'!$G$9:$EQ$105,MATCH(B73,'CFBG New Line Form'!$B$9:$B$105,0),MATCH(VLOOKUP($BK$11,MAPPING!$H$3:$J$131,3,0),'CFBG New Line Form'!$G$7:$EQ$7,0)),"")=0,"",IFERROR(INDEX('CFBG New Line Form'!$G$9:$EQ$105,MATCH(B73,'CFBG New Line Form'!$B$9:$B$105,0),MATCH(VLOOKUP($BK$11,MAPPING!$H$3:$J$131,3,0),'CFBG New Line Form'!$G$7:$EQ$7,0)),""))</f>
        <v/>
      </c>
      <c r="BL73" s="84" t="str">
        <f>IF(IFERROR(INDEX('CFBG New Line Form'!$G$9:$EQ$105,MATCH(B73,'CFBG New Line Form'!$B$9:$B$105,0),MATCH(VLOOKUP($BL$11,MAPPING!$H$3:$J$131,3,0),'CFBG New Line Form'!$G$7:$EQ$7,0)),"")=0,"",IFERROR(INDEX('CFBG New Line Form'!$G$9:$EQ$105,MATCH(B73,'CFBG New Line Form'!$B$9:$B$105,0),MATCH(VLOOKUP($BL$11,MAPPING!$H$3:$J$131,3,0),'CFBG New Line Form'!$G$7:$EQ$7,0)),""))</f>
        <v/>
      </c>
      <c r="BM73" s="84" t="str">
        <f>IF(IFERROR(INDEX('CFBG New Line Form'!$G$9:$EQ$105,MATCH(B73,'CFBG New Line Form'!$B$9:$B$105,0),MATCH(VLOOKUP($BM$11,MAPPING!$H$3:$J$131,3,0),'CFBG New Line Form'!$G$7:$EQ$7,0)),"")=0,"",IFERROR(INDEX('CFBG New Line Form'!$G$9:$EQ$105,MATCH(B73,'CFBG New Line Form'!$B$9:$B$105,0),MATCH(VLOOKUP($BM$11,MAPPING!$H$3:$J$131,3,0),'CFBG New Line Form'!$G$7:$EQ$7,0)),""))</f>
        <v/>
      </c>
      <c r="BN73" s="84" t="str">
        <f>IF(IFERROR(INDEX('CFBG New Line Form'!$G$9:$EQ$105,MATCH(B73,'CFBG New Line Form'!$B$9:$B$105,0),MATCH(VLOOKUP($BN$11,MAPPING!$H$3:$J$131,3,0),'CFBG New Line Form'!$G$7:$EQ$7,0)),"")=0,"",IFERROR(INDEX('CFBG New Line Form'!$G$9:$EQ$105,MATCH(B73,'CFBG New Line Form'!$B$9:$B$105,0),MATCH(VLOOKUP($BN$11,MAPPING!$H$3:$J$131,3,0),'CFBG New Line Form'!$G$7:$EQ$7,0)),""))</f>
        <v/>
      </c>
      <c r="BO73" s="84" t="str">
        <f>IF(IFERROR(INDEX('CFBG New Line Form'!$G$9:$EQ$105,MATCH(B73,'CFBG New Line Form'!$B$9:$B$105,0),MATCH(VLOOKUP($BO$11,MAPPING!$H$3:$J$131,3,0),'CFBG New Line Form'!$G$7:$EQ$7,0)),"")=0,"",IFERROR(INDEX('CFBG New Line Form'!$G$9:$EQ$105,MATCH(B73,'CFBG New Line Form'!$B$9:$B$105,0),MATCH(VLOOKUP($BO$11,MAPPING!$H$3:$J$131,3,0),'CFBG New Line Form'!$G$7:$EQ$7,0)),""))</f>
        <v/>
      </c>
      <c r="BP73" s="84" t="str">
        <f>IF(IFERROR(INDEX('CFBG New Line Form'!$G$9:$EQ$105,MATCH(B73,'CFBG New Line Form'!$B$9:$B$105,0),MATCH(VLOOKUP($BP$11,MAPPING!$H$3:$J$131,3,0),'CFBG New Line Form'!$G$7:$EQ$7,0)),"")=0,"",IFERROR(INDEX('CFBG New Line Form'!$G$9:$EQ$105,MATCH(B73,'CFBG New Line Form'!$B$9:$B$105,0),MATCH(VLOOKUP($BP$11,MAPPING!$H$3:$J$131,3,0),'CFBG New Line Form'!$G$7:$EQ$7,0)),""))</f>
        <v/>
      </c>
      <c r="BQ73" s="84" t="str">
        <f>IF(IFERROR(INDEX('CFBG New Line Form'!$G$9:$EQ$105,MATCH(B73,'CFBG New Line Form'!$B$9:$B$105,0),MATCH(VLOOKUP($BQ$11,MAPPING!$H$3:$J$131,3,0),'CFBG New Line Form'!$G$7:$EQ$7,0)),"")=0,"",IFERROR(INDEX('CFBG New Line Form'!$G$9:$EQ$105,MATCH(B73,'CFBG New Line Form'!$B$9:$B$105,0),MATCH(VLOOKUP($BQ$11,MAPPING!$H$3:$J$131,3,0),'CFBG New Line Form'!$G$7:$EQ$7,0)),""))</f>
        <v/>
      </c>
      <c r="BR73" s="84" t="str">
        <f>IF(IFERROR(INDEX('CFBG New Line Form'!$G$9:$EQ$105,MATCH(B73,'CFBG New Line Form'!$B$9:$B$105,0),MATCH(VLOOKUP($BR$11,MAPPING!$H$3:$J$131,3,0),'CFBG New Line Form'!$G$7:$EQ$7,0)),"")=0,"",IFERROR(INDEX('CFBG New Line Form'!$G$9:$EQ$105,MATCH(B73,'CFBG New Line Form'!$B$9:$B$105,0),MATCH(VLOOKUP($BR$11,MAPPING!$H$3:$J$131,3,0),'CFBG New Line Form'!$G$7:$EQ$7,0)),""))</f>
        <v/>
      </c>
      <c r="BS73" s="84" t="str">
        <f>IF(IFERROR(INDEX('CFBG New Line Form'!$G$9:$EQ$105,MATCH(B73,'CFBG New Line Form'!$B$9:$B$105,0),MATCH(VLOOKUP($BS$11,MAPPING!$H$3:$J$131,3,0),'CFBG New Line Form'!$G$7:$EQ$7,0)),"")=0,"",IFERROR(INDEX('CFBG New Line Form'!$G$9:$EQ$105,MATCH(B73,'CFBG New Line Form'!$B$9:$B$105,0),MATCH(VLOOKUP($BS$11,MAPPING!$H$3:$J$131,3,0),'CFBG New Line Form'!$G$7:$EQ$7,0)),""))</f>
        <v/>
      </c>
      <c r="BT73" s="84" t="str">
        <f>IF(IFERROR(INDEX('CFBG New Line Form'!$G$9:$EQ$105,MATCH(B73,'CFBG New Line Form'!$B$9:$B$105,0),MATCH(VLOOKUP($BT$11,MAPPING!$H$3:$J$131,3,0),'CFBG New Line Form'!$G$7:$EQ$7,0)),"")=0,"",IFERROR(INDEX('CFBG New Line Form'!$G$9:$EQ$105,MATCH(B73,'CFBG New Line Form'!$B$9:$B$105,0),MATCH(VLOOKUP($BT$11,MAPPING!$H$3:$J$131,3,0),'CFBG New Line Form'!$G$7:$EQ$7,0)),""))</f>
        <v/>
      </c>
      <c r="BU73" s="84" t="str">
        <f>IF(IFERROR(INDEX('CFBG New Line Form'!$G$9:$EQ$105,MATCH(B73,'CFBG New Line Form'!$B$9:$B$105,0),MATCH(VLOOKUP($BU$11,MAPPING!$H$3:$J$131,3,0),'CFBG New Line Form'!$G$7:$EQ$7,0)),"")=0,"",IFERROR(INDEX('CFBG New Line Form'!$G$9:$EQ$105,MATCH(B73,'CFBG New Line Form'!$B$9:$B$105,0),MATCH(VLOOKUP($BU$11,MAPPING!$H$3:$J$131,3,0),'CFBG New Line Form'!$G$7:$EQ$7,0)),""))</f>
        <v/>
      </c>
      <c r="BV73" s="84" t="str">
        <f>IF(IFERROR(INDEX('CFBG New Line Form'!$G$9:$EQ$105,MATCH(B73,'CFBG New Line Form'!$B$9:$B$105,0),MATCH(VLOOKUP($BV$11,MAPPING!$H$3:$J$131,3,0),'CFBG New Line Form'!$G$7:$EQ$7,0)),"")=0,"",IFERROR(INDEX('CFBG New Line Form'!$G$9:$EQ$105,MATCH(B73,'CFBG New Line Form'!$B$9:$B$105,0),MATCH(VLOOKUP($BV$11,MAPPING!$H$3:$J$131,3,0),'CFBG New Line Form'!$G$7:$EQ$7,0)),""))</f>
        <v/>
      </c>
      <c r="BW73" s="84" t="str">
        <f>IF(IFERROR(INDEX('CFBG New Line Form'!$G$9:$EQ$105,MATCH(B73,'CFBG New Line Form'!$B$9:$B$105,0),MATCH(VLOOKUP($BW$11,MAPPING!$H$3:$J$131,3,0),'CFBG New Line Form'!$G$7:$EQ$7,0)),"")=0,"",IFERROR(INDEX('CFBG New Line Form'!$G$9:$EQ$105,MATCH(B73,'CFBG New Line Form'!$B$9:$B$105,0),MATCH(VLOOKUP($BW$11,MAPPING!$H$3:$J$131,3,0),'CFBG New Line Form'!$G$7:$EQ$7,0)),""))</f>
        <v/>
      </c>
      <c r="BX73" s="84" t="str">
        <f>IF(IFERROR(INDEX('CFBG New Line Form'!$G$9:$EQ$105,MATCH(B73,'CFBG New Line Form'!$B$9:$B$105,0),MATCH(VLOOKUP($BX$11,MAPPING!$H$3:$J$131,3,0),'CFBG New Line Form'!$G$7:$EQ$7,0)),"")=0,"",IFERROR(INDEX('CFBG New Line Form'!$G$9:$EQ$105,MATCH(B73,'CFBG New Line Form'!$B$9:$B$105,0),MATCH(VLOOKUP($BX$11,MAPPING!$H$3:$J$131,3,0),'CFBG New Line Form'!$G$7:$EQ$7,0)),""))</f>
        <v/>
      </c>
      <c r="BY73" s="84" t="str">
        <f>IF(IFERROR(INDEX('CFBG New Line Form'!$G$9:$EQ$105,MATCH(B73,'CFBG New Line Form'!$B$9:$B$105,0),MATCH(VLOOKUP($BY$11,MAPPING!$H$3:$J$131,3,0),'CFBG New Line Form'!$G$7:$EQ$7,0)),"")=0,"",IFERROR(INDEX('CFBG New Line Form'!$G$9:$EQ$105,MATCH(B73,'CFBG New Line Form'!$B$9:$B$105,0),MATCH(VLOOKUP($BY$11,MAPPING!$H$3:$J$131,3,0),'CFBG New Line Form'!$G$7:$EQ$7,0)),""))</f>
        <v/>
      </c>
      <c r="BZ73" s="84" t="str">
        <f>IF(IFERROR(INDEX('CFBG New Line Form'!$G$9:$EQ$105,MATCH(B73,'CFBG New Line Form'!$B$9:$B$105,0),MATCH(VLOOKUP($BZ$11,MAPPING!$H$3:$J$131,3,0),'CFBG New Line Form'!$G$7:$EQ$7,0)),"")=0,"",IFERROR(INDEX('CFBG New Line Form'!$G$9:$EQ$105,MATCH(B73,'CFBG New Line Form'!$B$9:$B$105,0),MATCH(VLOOKUP($BZ$11,MAPPING!$H$3:$J$131,3,0),'CFBG New Line Form'!$G$7:$EQ$7,0)),""))</f>
        <v/>
      </c>
      <c r="CA73" s="84" t="str">
        <f>IF(IFERROR(INDEX('CFBG New Line Form'!$G$9:$EQ$105,MATCH(B73,'CFBG New Line Form'!$B$9:$B$105,0),MATCH(VLOOKUP($CA$11,MAPPING!$H$3:$J$131,3,0),'CFBG New Line Form'!$G$7:$EQ$7,0)),"")=0,"",IFERROR(INDEX('CFBG New Line Form'!$G$9:$EQ$105,MATCH(B73,'CFBG New Line Form'!$B$9:$B$105,0),MATCH(VLOOKUP($CA$11,MAPPING!$H$3:$J$131,3,0),'CFBG New Line Form'!$G$7:$EQ$7,0)),""))</f>
        <v/>
      </c>
      <c r="CB73" s="84" t="str">
        <f>IF(IFERROR(INDEX('CFBG New Line Form'!$G$9:$EQ$105,MATCH(B73,'CFBG New Line Form'!$B$9:$B$105,0),MATCH(VLOOKUP($CB$11,MAPPING!$H$3:$J$131,3,0),'CFBG New Line Form'!$G$7:$EQ$7,0)),"")=0,"",IFERROR(INDEX('CFBG New Line Form'!$G$9:$EQ$105,MATCH(B73,'CFBG New Line Form'!$B$9:$B$105,0),MATCH(VLOOKUP($CB$11,MAPPING!$H$3:$J$131,3,0),'CFBG New Line Form'!$G$7:$EQ$7,0)),""))</f>
        <v/>
      </c>
      <c r="CC73" s="84" t="str">
        <f>IF(IFERROR(INDEX('CFBG New Line Form'!$G$9:$EQ$105,MATCH(B73,'CFBG New Line Form'!$B$9:$B$105,0),MATCH(VLOOKUP($CC$11,MAPPING!$H$3:$J$131,3,0),'CFBG New Line Form'!$G$7:$EQ$7,0)),"")=0,"",IFERROR(INDEX('CFBG New Line Form'!$G$9:$EQ$105,MATCH(B73,'CFBG New Line Form'!$B$9:$B$105,0),MATCH(VLOOKUP($CC$11,MAPPING!$H$3:$J$131,3,0),'CFBG New Line Form'!$G$7:$EQ$7,0)),""))</f>
        <v/>
      </c>
      <c r="CD73" s="84" t="str">
        <f>IF(IFERROR(INDEX('CFBG New Line Form'!$G$9:$EQ$105,MATCH(B73,'CFBG New Line Form'!$B$9:$B$105,0),MATCH(VLOOKUP($CD$11,MAPPING!$H$3:$J$131,3,0),'CFBG New Line Form'!$G$7:$EQ$7,0)),"")=0,"",IFERROR(INDEX('CFBG New Line Form'!$G$9:$EQ$105,MATCH(B73,'CFBG New Line Form'!$B$9:$B$105,0),MATCH(VLOOKUP($CD$11,MAPPING!$H$3:$J$131,3,0),'CFBG New Line Form'!$G$7:$EQ$7,0)),""))</f>
        <v/>
      </c>
      <c r="CE73" s="84" t="str">
        <f>IF(IFERROR(INDEX('CFBG New Line Form'!$G$9:$EQ$105,MATCH(B73,'CFBG New Line Form'!$B$9:$B$105,0),MATCH(VLOOKUP($CE$11,MAPPING!$H$3:$J$131,3,0),'CFBG New Line Form'!$G$7:$EQ$7,0)),"")=0,"",IFERROR(INDEX('CFBG New Line Form'!$G$9:$EQ$105,MATCH(B73,'CFBG New Line Form'!$B$9:$B$105,0),MATCH(VLOOKUP($CE$11,MAPPING!$H$3:$J$131,3,0),'CFBG New Line Form'!$G$7:$EQ$7,0)),""))</f>
        <v/>
      </c>
      <c r="CF73" s="84" t="str">
        <f>IF(IFERROR(INDEX('CFBG New Line Form'!$G$9:$EQ$105,MATCH(B73,'CFBG New Line Form'!$B$9:$B$105,0),MATCH(VLOOKUP($CF$11,MAPPING!$H$3:$J$131,3,0),'CFBG New Line Form'!$G$7:$EQ$7,0)),"")=0,"",IFERROR(INDEX('CFBG New Line Form'!$G$9:$EQ$105,MATCH(B73,'CFBG New Line Form'!$B$9:$B$105,0),MATCH(VLOOKUP($CF$11,MAPPING!$H$3:$J$131,3,0),'CFBG New Line Form'!$G$7:$EQ$7,0)),""))</f>
        <v/>
      </c>
      <c r="CG73" s="84" t="str">
        <f>IF(IFERROR(INDEX('CFBG New Line Form'!$G$9:$EQ$105,MATCH(B73,'CFBG New Line Form'!$B$9:$B$105,0),MATCH(VLOOKUP($CG$11,MAPPING!$H$3:$J$131,3,0),'CFBG New Line Form'!$G$7:$EQ$7,0)),"")=0,"",IFERROR(INDEX('CFBG New Line Form'!$G$9:$EQ$105,MATCH(B73,'CFBG New Line Form'!$B$9:$B$105,0),MATCH(VLOOKUP($CG$11,MAPPING!$H$3:$J$131,3,0),'CFBG New Line Form'!$G$7:$EQ$7,0)),""))</f>
        <v/>
      </c>
      <c r="CH73" s="84" t="str">
        <f>IF(IFERROR(INDEX('CFBG New Line Form'!$G$9:$EQ$105,MATCH(B73,'CFBG New Line Form'!$B$9:$B$105,0),MATCH(VLOOKUP($CH$11,MAPPING!$H$3:$J$131,3,0),'CFBG New Line Form'!$G$7:$EQ$7,0)),"")=0,"",IFERROR(INDEX('CFBG New Line Form'!$G$9:$EQ$105,MATCH(B73,'CFBG New Line Form'!$B$9:$B$105,0),MATCH(VLOOKUP($CH$11,MAPPING!$H$3:$J$131,3,0),'CFBG New Line Form'!$G$7:$EQ$7,0)),""))</f>
        <v/>
      </c>
      <c r="CI73" s="84" t="str">
        <f>IF(IFERROR(INDEX('CFBG New Line Form'!$G$9:$EQ$105,MATCH(B73,'CFBG New Line Form'!$B$9:$B$105,0),MATCH(VLOOKUP($CI$11,MAPPING!$H$3:$J$131,3,0),'CFBG New Line Form'!$G$7:$EQ$7,0)),"")=0,"",IFERROR(INDEX('CFBG New Line Form'!$G$9:$EQ$105,MATCH(B73,'CFBG New Line Form'!$B$9:$B$105,0),MATCH(VLOOKUP($CI$11,MAPPING!$H$3:$J$131,3,0),'CFBG New Line Form'!$G$7:$EQ$7,0)),""))</f>
        <v/>
      </c>
      <c r="CJ73" s="84" t="str">
        <f>IF(IFERROR(INDEX('CFBG New Line Form'!$G$9:$EQ$105,MATCH(B73,'CFBG New Line Form'!$B$9:$B$105,0),MATCH(VLOOKUP($CJ$11,MAPPING!$H$3:$J$131,3,0),'CFBG New Line Form'!$G$7:$EQ$7,0)),"")=0,"",IFERROR(INDEX('CFBG New Line Form'!$G$9:$EQ$105,MATCH(B73,'CFBG New Line Form'!$B$9:$B$105,0),MATCH(VLOOKUP($CJ$11,MAPPING!$H$3:$J$131,3,0),'CFBG New Line Form'!$G$7:$EQ$7,0)),""))</f>
        <v/>
      </c>
      <c r="CK73" s="84" t="str">
        <f>IF(IFERROR(INDEX('CFBG New Line Form'!$G$9:$EQ$105,MATCH(B73,'CFBG New Line Form'!$B$9:$B$105,0),MATCH(VLOOKUP($CK$11,MAPPING!$H$3:$J$131,3,0),'CFBG New Line Form'!$G$7:$EQ$7,0)),"")=0,"",IFERROR(INDEX('CFBG New Line Form'!$G$9:$EQ$105,MATCH(B73,'CFBG New Line Form'!$B$9:$B$105,0),MATCH(VLOOKUP($CK$11,MAPPING!$H$3:$J$131,3,0),'CFBG New Line Form'!$G$7:$EQ$7,0)),""))</f>
        <v/>
      </c>
      <c r="CL73" s="84" t="str">
        <f>IF(IFERROR(INDEX('CFBG New Line Form'!$G$9:$EQ$105,MATCH(B73,'CFBG New Line Form'!$B$9:$B$105,0),MATCH(VLOOKUP($CL$11,MAPPING!$H$3:$J$131,3,0),'CFBG New Line Form'!$G$7:$EQ$7,0)),"")=0,"",IFERROR(INDEX('CFBG New Line Form'!$G$9:$EQ$105,MATCH(B73,'CFBG New Line Form'!$B$9:$B$105,0),MATCH(VLOOKUP($CL$11,MAPPING!$H$3:$J$131,3,0),'CFBG New Line Form'!$G$7:$EQ$7,0)),""))</f>
        <v/>
      </c>
      <c r="CM73" s="84" t="str">
        <f>IF(IFERROR(INDEX('CFBG New Line Form'!$G$9:$EQ$105,MATCH(B73,'CFBG New Line Form'!$B$9:$B$105,0),MATCH(VLOOKUP($CM$11,MAPPING!$H$3:$J$131,3,0),'CFBG New Line Form'!$G$7:$EQ$7,0)),"")=0,"",IFERROR(INDEX('CFBG New Line Form'!$G$9:$EQ$105,MATCH(B73,'CFBG New Line Form'!$B$9:$B$105,0),MATCH(VLOOKUP($CM$11,MAPPING!$H$3:$J$131,3,0),'CFBG New Line Form'!$G$7:$EQ$7,0)),""))</f>
        <v/>
      </c>
      <c r="CN73" s="84" t="str">
        <f>IF(IFERROR(INDEX('CFBG New Line Form'!$G$9:$EQ$105,MATCH(B73,'CFBG New Line Form'!$B$9:$B$105,0),MATCH(VLOOKUP($CN$11,MAPPING!$H$3:$J$131,3,0),'CFBG New Line Form'!$G$7:$EQ$7,0)),"")=0,"",IFERROR(INDEX('CFBG New Line Form'!$G$9:$EQ$105,MATCH(B73,'CFBG New Line Form'!$B$9:$B$105,0),MATCH(VLOOKUP($CN$11,MAPPING!$H$3:$J$131,3,0),'CFBG New Line Form'!$G$7:$EQ$7,0)),""))</f>
        <v/>
      </c>
      <c r="CO73" s="84" t="str">
        <f>IF(IFERROR(INDEX('CFBG New Line Form'!$G$9:$EQ$105,MATCH(B73,'CFBG New Line Form'!$B$9:$B$105,0),MATCH(VLOOKUP($CO$11,MAPPING!$H$3:$J$131,3,0),'CFBG New Line Form'!$G$7:$EQ$7,0)),"")=0,"",IFERROR(INDEX('CFBG New Line Form'!$G$9:$EQ$105,MATCH(B73,'CFBG New Line Form'!$B$9:$B$105,0),MATCH(VLOOKUP($CO$11,MAPPING!$H$3:$J$131,3,0),'CFBG New Line Form'!$G$7:$EQ$7,0)),""))</f>
        <v/>
      </c>
      <c r="CP73" s="84" t="str">
        <f>IF(IFERROR(INDEX('CFBG New Line Form'!$G$9:$EQ$105,MATCH(B73,'CFBG New Line Form'!$B$9:$B$105,0),MATCH(VLOOKUP($CP$11,MAPPING!$H$3:$J$131,3,0),'CFBG New Line Form'!$G$7:$EQ$7,0)),"")=0,"",IFERROR(INDEX('CFBG New Line Form'!$G$9:$EQ$105,MATCH(B73,'CFBG New Line Form'!$B$9:$B$105,0),MATCH(VLOOKUP($CP$11,MAPPING!$H$3:$J$131,3,0),'CFBG New Line Form'!$G$7:$EQ$7,0)),""))</f>
        <v/>
      </c>
      <c r="CQ73" s="84" t="str">
        <f>IF(IFERROR(INDEX('CFBG New Line Form'!$G$9:$EQ$105,MATCH(B73,'CFBG New Line Form'!$B$9:$B$105,0),MATCH(VLOOKUP($CQ$11,MAPPING!$H$3:$J$131,3,0),'CFBG New Line Form'!$G$7:$EQ$7,0)),"")=0,"",IFERROR(INDEX('CFBG New Line Form'!$G$9:$EQ$105,MATCH(B73,'CFBG New Line Form'!$B$9:$B$105,0),MATCH(VLOOKUP($CQ$11,MAPPING!$H$3:$J$131,3,0),'CFBG New Line Form'!$G$7:$EQ$7,0)),""))</f>
        <v/>
      </c>
      <c r="CR73" s="84"/>
      <c r="CS73" s="84"/>
      <c r="CT73" s="84"/>
    </row>
    <row r="74" spans="1:98" s="55" customFormat="1">
      <c r="A74" s="84" t="str">
        <f>IF(
IFERROR(INDEX('CFBG New Line Form'!$G$9:$EQ$105,MATCH(B74,'CFBG New Line Form'!$B$9:$B$105,0),MATCH(VLOOKUP($A$11,MAPPING!$H$3:$J$131,3,0),'CFBG New Line Form'!$G$7:$EQ$7,0)),"")=0,"", IFERROR(INDEX('CFBG New Line Form'!$G$9:$EQ$105,MATCH(B74,'CFBG New Line Form'!$B$9:$B$105,0),MATCH(VLOOKUP($A$11,MAPPING!$H$3:$J$131,3,0),'CFBG New Line Form'!$G$7:$EQ$7,0)),""))</f>
        <v/>
      </c>
      <c r="B74" s="84"/>
      <c r="C74" s="84" t="str">
        <f>IF(
IFERROR(INDEX('CFBG New Line Form'!$G$9:$EQ$105,MATCH(B74,'CFBG New Line Form'!$B$9:$B$105,0),MATCH(VLOOKUP($C$11,MAPPING!$H$3:$J$131,3,0),'CFBG New Line Form'!$G$7:$EQ$7,0)),"")=0,"", IFERROR(INDEX('CFBG New Line Form'!$G$9:$EQ$105,MATCH(B74,'CFBG New Line Form'!$B$9:$B$105,0),MATCH(VLOOKUP($C$11,MAPPING!$H$3:$J$131,3,0),'CFBG New Line Form'!$G$7:$EQ$7,0)),""))</f>
        <v/>
      </c>
      <c r="D74" s="84" t="str">
        <f>IF(
IFERROR(INDEX('CFBG New Line Form'!$G$9:$EQ$105,MATCH(B74,'CFBG New Line Form'!$B$9:$B$105,0),MATCH(VLOOKUP($D$11,MAPPING!$H$3:$J$131,3,0),'CFBG New Line Form'!$G$7:$EQ$7,0)),"")=0,"", IFERROR(INDEX('CFBG New Line Form'!$G$9:$EQ$105,MATCH(B74,'CFBG New Line Form'!$B$9:$B$105,0),MATCH(VLOOKUP($D$11,MAPPING!$H$3:$J$131,3,0),'CFBG New Line Form'!$G$7:$EQ$7,0)),""))</f>
        <v/>
      </c>
      <c r="E74" s="84" t="str">
        <f>IF(IFERROR(INDEX('CFBG New Line Form'!$G$9:$EQ$105,MATCH(B74,'CFBG New Line Form'!$B$9:$B$105,0),MATCH(VLOOKUP($E$11,MAPPING!$H$3:$J$131,3,0),'CFBG New Line Form'!$G$7:$EQ$7,0)),"")=0,"",IFERROR(INDEX('CFBG New Line Form'!$G$9:$EQ$105,MATCH(B74,'CFBG New Line Form'!$B$9:$B$105,0),MATCH(VLOOKUP($E$11,MAPPING!$H$3:$J$131,3,0),'CFBG New Line Form'!$G$7:$EQ$7,0)),""))</f>
        <v/>
      </c>
      <c r="F74" s="84" t="str">
        <f>IF(IFERROR(INDEX('CFBG New Line Form'!$G$9:$EQ$105,MATCH(B74,'CFBG New Line Form'!$B$9:$B$105,0),MATCH(VLOOKUP($F$11,MAPPING!$H$3:$J$131,3,0),'CFBG New Line Form'!$G$7:$EQ$7,0)),"")=0,"",IFERROR(INDEX('CFBG New Line Form'!$G$9:$EQ$105,MATCH(B74,'CFBG New Line Form'!$B$9:$B$105,0),MATCH(VLOOKUP($F$11,MAPPING!$H$3:$J$131,3,0),'CFBG New Line Form'!$G$7:$EQ$7,0)),""))</f>
        <v/>
      </c>
      <c r="G74" s="130" t="str">
        <f>IF(IFERROR(INDEX('CFBG New Line Form'!$G$9:$EQ$105,MATCH(B74,'CFBG New Line Form'!$B$9:$B$105,0),MATCH(VLOOKUP($G$11,MAPPING!$H$3:$J$131,3,0),'CFBG New Line Form'!$G$7:$EQ$7,0)),"")=0,"",IFERROR(INDEX('CFBG New Line Form'!$G$9:$EQ$105,MATCH(B74,'CFBG New Line Form'!$B$9:$B$105,0),MATCH(VLOOKUP($G$11,MAPPING!$H$3:$J$131,3,0),'CFBG New Line Form'!$G$7:$EQ$7,0)),""))</f>
        <v/>
      </c>
      <c r="H74" s="160" t="str">
        <f>IF(IFERROR(INDEX('CFBG New Line Form'!$G$9:$EQ$105,MATCH(B74,'CFBG New Line Form'!$B$9:$B$105,0),MATCH(VLOOKUP($H$11,MAPPING!$H$3:$J$131,3,0),'CFBG New Line Form'!$G$7:$EQ$7,0)),"")=0,"",IFERROR(INDEX('CFBG New Line Form'!$G$9:$EQ$105,MATCH(B74,'CFBG New Line Form'!$B$9:$B$105,0),MATCH(VLOOKUP($H$11,MAPPING!$H$3:$J$131,3,0),'CFBG New Line Form'!$G$7:$EQ$7,0)),""))</f>
        <v/>
      </c>
      <c r="I74" s="161" t="str">
        <f>IF(IFERROR(INDEX('CFBG New Line Form'!$G$9:$EQ$105,MATCH(B74,'CFBG New Line Form'!$B$9:$B$105,0),MATCH(VLOOKUP($I$11,MAPPING!$H$3:$J$131,3,0),'CFBG New Line Form'!$G$7:$EQ$7,0)),"")=0,"",IFERROR(INDEX('CFBG New Line Form'!$G$9:$EQ$105,MATCH(B74,'CFBG New Line Form'!$B$9:$B$105,0),MATCH(VLOOKUP($I$11,MAPPING!$H$3:$J$131,3,0),'CFBG New Line Form'!$G$7:$EQ$7,0)),""))</f>
        <v/>
      </c>
      <c r="J74" s="84" t="str">
        <f>IF(IFERROR(INDEX('CFBG New Line Form'!$G$9:$EQ$105,MATCH(B74,'CFBG New Line Form'!$B$9:$B$105,0),MATCH(VLOOKUP($J$11,MAPPING!$H$3:$J$131,3,0),'CFBG New Line Form'!$G$7:$EQ$7,0)),"")=0,"",IFERROR(INDEX('CFBG New Line Form'!$G$9:$EQ$105,MATCH(B74,'CFBG New Line Form'!$B$9:$B$105,0),MATCH(VLOOKUP($J$11,MAPPING!$H$3:$J$131,3,0),'CFBG New Line Form'!$G$7:$EQ$7,0)),""))</f>
        <v/>
      </c>
      <c r="K74" s="84" t="e">
        <v>#N/A</v>
      </c>
      <c r="L74" s="84" t="e">
        <v>#N/A</v>
      </c>
      <c r="M74" s="84" t="e">
        <v>#N/A</v>
      </c>
      <c r="N74" s="84" t="e">
        <v>#N/A</v>
      </c>
      <c r="O74" s="84" t="e">
        <v>#N/A</v>
      </c>
      <c r="P74" s="84" t="e">
        <v>#N/A</v>
      </c>
      <c r="Q74" s="84" t="e">
        <v>#N/A</v>
      </c>
      <c r="R74" s="162" t="str">
        <f>IF(IFERROR(INDEX('CFBG New Line Form'!$G$9:$EQ$105,MATCH(B74,'CFBG New Line Form'!$B$9:$B$105,0),MATCH(VLOOKUP($R$11,MAPPING!$H$3:$J$131,3,0),'CFBG New Line Form'!$G$7:$EQ$7,0)),"")=0,"",IFERROR(INDEX('CFBG New Line Form'!$G$9:$EQ$105,MATCH(B74,'CFBG New Line Form'!$B$9:$B$105,0),MATCH(VLOOKUP($R$11,MAPPING!$H$3:$J$131,3,0),'CFBG New Line Form'!$G$7:$EQ$7,0)),""))</f>
        <v/>
      </c>
      <c r="S74" s="84" t="str">
        <f>IF(IFERROR(INDEX('CFBG New Line Form'!$G$9:$EQ$105,MATCH(B74,'CFBG New Line Form'!$B$9:$B$105,0),MATCH(VLOOKUP($S$11,MAPPING!$H$3:$J$131,3,0),'CFBG New Line Form'!$G$7:$EQ$7,0)),"")=0,"",IFERROR(INDEX('CFBG New Line Form'!$G$9:$EQ$105,MATCH(B74,'CFBG New Line Form'!$B$9:$B$105,0),MATCH(VLOOKUP($S$11,MAPPING!$H$3:$J$131,3,0),'CFBG New Line Form'!$G$7:$EQ$7,0)),""))</f>
        <v/>
      </c>
      <c r="T74" s="84" t="e">
        <v>#N/A</v>
      </c>
      <c r="U74" s="84" t="e">
        <v>#N/A</v>
      </c>
      <c r="V74" s="84" t="e">
        <v>#N/A</v>
      </c>
      <c r="W74" s="84" t="e">
        <v>#N/A</v>
      </c>
      <c r="X74" s="84" t="e">
        <v>#N/A</v>
      </c>
      <c r="Y74" s="84" t="e">
        <v>#N/A</v>
      </c>
      <c r="Z74" s="84" t="e">
        <v>#N/A</v>
      </c>
      <c r="AA74" s="84" t="e">
        <v>#N/A</v>
      </c>
      <c r="AB74" s="84" t="e">
        <v>#N/A</v>
      </c>
      <c r="AC74" s="84" t="e">
        <v>#N/A</v>
      </c>
      <c r="AD74" s="84" t="e">
        <v>#N/A</v>
      </c>
      <c r="AE74" s="160" t="str">
        <f>IF(IFERROR(INDEX('CFBG New Line Form'!$G$9:$EQ$105,MATCH(B74,'CFBG New Line Form'!$B$9:$B$105,0),MATCH(VLOOKUP($AE$11,MAPPING!$H$3:$J$131,3,0),'CFBG New Line Form'!$G$7:$EQ$7,0)),"")=0,"",IFERROR(INDEX('CFBG New Line Form'!$G$9:$EQ$105,MATCH(B74,'CFBG New Line Form'!$B$9:$B$105,0),MATCH(VLOOKUP($AE$11,MAPPING!$H$3:$J$131,3,0),'CFBG New Line Form'!$G$7:$EQ$7,0)),""))</f>
        <v/>
      </c>
      <c r="AF74" s="84" t="e">
        <v>#N/A</v>
      </c>
      <c r="AG74" s="84" t="e">
        <v>#N/A</v>
      </c>
      <c r="AH74" s="84" t="str">
        <f>IF(IFERROR(INDEX('CFBG New Line Form'!$G$9:$EQ$105,MATCH(B74,'CFBG New Line Form'!$B$9:$B$105,0),MATCH(VLOOKUP($AH$11,MAPPING!$H$3:$J$131,3,0),'CFBG New Line Form'!$G$7:$EQ$7,0)),"")=0,"",IFERROR(INDEX('CFBG New Line Form'!$G$9:$EQ$105,MATCH(B74,'CFBG New Line Form'!$B$9:$B$105,0),MATCH(VLOOKUP($AH$11,MAPPING!$H$3:$J$131,3,0),'CFBG New Line Form'!$G$7:$EQ$7,0)),""))</f>
        <v/>
      </c>
      <c r="AI74" s="84" t="str">
        <f>IF(IFERROR(INDEX('CFBG New Line Form'!$G$9:$EQ$105,MATCH(B74,'CFBG New Line Form'!$B$9:$B$105,0),MATCH(VLOOKUP($AI$11,MAPPING!$H$3:$J$131,3,0),'CFBG New Line Form'!$G$7:$EQ$7,0)),"")=0,"",IFERROR(INDEX('CFBG New Line Form'!$G$9:$EQ$105,MATCH(B74,'CFBG New Line Form'!$B$9:$B$105,0),MATCH(VLOOKUP($AI$11,MAPPING!$H$3:$J$131,3,0),'CFBG New Line Form'!$G$7:$EQ$7,0)),""))</f>
        <v/>
      </c>
      <c r="AJ74" s="84" t="str">
        <f>IF(IFERROR(INDEX('CFBG New Line Form'!$G$9:$EQ$105,MATCH(B74,'CFBG New Line Form'!$B$9:$B$105,0),MATCH(VLOOKUP($AJ$11,MAPPING!$H$3:$J$131,3,0),'CFBG New Line Form'!$G$7:$EQ$7,0)),"")=0,"",IFERROR(INDEX('CFBG New Line Form'!$G$9:$EQ$105,MATCH(B74,'CFBG New Line Form'!$B$9:$B$105,0),MATCH(VLOOKUP($AJ$11,MAPPING!$H$3:$J$131,3,0),'CFBG New Line Form'!$G$7:$EQ$7,0)),""))</f>
        <v/>
      </c>
      <c r="AK74" s="84" t="str">
        <f>IF(IFERROR(INDEX('CFBG New Line Form'!$G$9:$EQ$105,MATCH(B74,'CFBG New Line Form'!$B$9:$B$105,0),MATCH(VLOOKUP($AK$11,MAPPING!$H$3:$J$131,3,0),'CFBG New Line Form'!$G$7:$EQ$7,0)),"")=0,"",IFERROR(INDEX('CFBG New Line Form'!$G$9:$EQ$105,MATCH(B74,'CFBG New Line Form'!$B$9:$B$105,0),MATCH(VLOOKUP($AK$11,MAPPING!$H$3:$J$131,3,0),'CFBG New Line Form'!$G$7:$EQ$7,0)),""))</f>
        <v/>
      </c>
      <c r="AL74" s="84" t="str">
        <f>IF(IFERROR(INDEX('CFBG New Line Form'!$G$9:$EQ$105,MATCH(B74,'CFBG New Line Form'!$B$9:$B$105,0),MATCH(VLOOKUP($AL$11,MAPPING!$H$3:$J$131,3,0),'CFBG New Line Form'!$G$7:$EQ$7,0)),"")=0,"",IFERROR(INDEX('CFBG New Line Form'!$G$9:$EQ$105,MATCH(B74,'CFBG New Line Form'!$B$9:$B$105,0),MATCH(VLOOKUP($AL$11,MAPPING!$H$3:$J$131,3,0),'CFBG New Line Form'!$G$7:$EQ$7,0)),""))</f>
        <v/>
      </c>
      <c r="AM74" s="84" t="str">
        <f>IF(IFERROR(INDEX('CFBG New Line Form'!$G$9:$EQ$105,MATCH(B74,'CFBG New Line Form'!$B$9:$B$105,0),MATCH(VLOOKUP($AM$11,MAPPING!$H$3:$J$131,3,0),'CFBG New Line Form'!$G$7:$EQ$7,0)),"")=0,"",IFERROR(INDEX('CFBG New Line Form'!$G$9:$EQ$105,MATCH(B74,'CFBG New Line Form'!$B$9:$B$105,0),MATCH(VLOOKUP($AM$11,MAPPING!$H$3:$J$131,3,0),'CFBG New Line Form'!$G$7:$EQ$7,0)),""))</f>
        <v/>
      </c>
      <c r="AN74" s="84" t="str">
        <f>IF(IFERROR(INDEX('CFBG New Line Form'!$G$9:$EQ$105,MATCH(B74,'CFBG New Line Form'!$B$9:$B$105,0),MATCH(VLOOKUP($AN$11,MAPPING!$H$3:$J$131,3,0),'CFBG New Line Form'!$G$7:$EQ$7,0)),"")=0,"",IFERROR(INDEX('CFBG New Line Form'!$G$9:$EQ$105,MATCH(B74,'CFBG New Line Form'!$B$9:$B$105,0),MATCH(VLOOKUP($AN$11,MAPPING!$H$3:$J$131,3,0),'CFBG New Line Form'!$G$7:$EQ$7,0)),""))</f>
        <v/>
      </c>
      <c r="AO74" s="84" t="str">
        <f>IF(IFERROR(INDEX('CFBG New Line Form'!$G$9:$EQ$105,MATCH(B74,'CFBG New Line Form'!$B$9:$B$105,0),MATCH(VLOOKUP($AO$11,MAPPING!$H$3:$J$131,3,0),'CFBG New Line Form'!$G$7:$EQ$7,0)),"")=0,"",IFERROR(INDEX('CFBG New Line Form'!$G$9:$EQ$105,MATCH(B74,'CFBG New Line Form'!$B$9:$B$105,0),MATCH(VLOOKUP($AO$11,MAPPING!$H$3:$J$131,3,0),'CFBG New Line Form'!$G$7:$EQ$7,0)),""))</f>
        <v/>
      </c>
      <c r="AP74" s="84" t="str">
        <f>IF(IFERROR(INDEX('CFBG New Line Form'!$G$9:$EQ$105,MATCH(B74,'CFBG New Line Form'!$B$9:$B$105,0),MATCH(VLOOKUP($AP$11,MAPPING!$H$3:$J$131,3,0),'CFBG New Line Form'!$G$7:$EQ$7,0)),"")=0,"",IFERROR(INDEX('CFBG New Line Form'!$G$9:$EQ$105,MATCH(B74,'CFBG New Line Form'!$B$9:$B$105,0),MATCH(VLOOKUP($AP$11,MAPPING!$H$3:$J$131,3,0),'CFBG New Line Form'!$G$7:$EQ$7,0)),""))</f>
        <v/>
      </c>
      <c r="AQ74" s="84" t="str">
        <f>IF(IFERROR(INDEX('CFBG New Line Form'!$G$9:$EQ$105,MATCH(B74,'CFBG New Line Form'!$B$9:$B$105,0),MATCH(VLOOKUP($AQ$11,MAPPING!$H$3:$J$131,3,0),'CFBG New Line Form'!$G$7:$EQ$7,0)),"")=0,"",IFERROR(INDEX('CFBG New Line Form'!$G$9:$EQ$105,MATCH(B74,'CFBG New Line Form'!$B$9:$B$105,0),MATCH(VLOOKUP($AQ$11,MAPPING!$H$3:$J$131,3,0),'CFBG New Line Form'!$G$7:$EQ$7,0)),""))</f>
        <v/>
      </c>
      <c r="AR74" s="84" t="str">
        <f>IF(IFERROR(INDEX('CFBG New Line Form'!$G$9:$EQ$105,MATCH(B74,'CFBG New Line Form'!$B$9:$B$105,0),MATCH(VLOOKUP($AR$11,MAPPING!$H$3:$J$131,3,0),'CFBG New Line Form'!$G$7:$EQ$7,0)),"")=0,"",IFERROR(INDEX('CFBG New Line Form'!$G$9:$EQ$105,MATCH(B74,'CFBG New Line Form'!$B$9:$B$105,0),MATCH(VLOOKUP($AR$11,MAPPING!$H$3:$J$131,3,0),'CFBG New Line Form'!$G$7:$EQ$7,0)),""))</f>
        <v/>
      </c>
      <c r="AS74" s="84" t="str">
        <f>IF(IFERROR(INDEX('CFBG New Line Form'!$G$9:$EQ$105,MATCH(B74,'CFBG New Line Form'!$B$9:$B$105,0),MATCH(VLOOKUP($AS$11,MAPPING!$H$3:$J$131,3,0),'CFBG New Line Form'!$G$7:$EQ$7,0)),"")=0,"",IFERROR(INDEX('CFBG New Line Form'!$G$9:$EQ$105,MATCH(B74,'CFBG New Line Form'!$B$9:$B$105,0),MATCH(VLOOKUP($AS$11,MAPPING!$H$3:$J$131,3,0),'CFBG New Line Form'!$G$7:$EQ$7,0)),""))</f>
        <v/>
      </c>
      <c r="AT74" s="84" t="str">
        <f>IF(IFERROR(INDEX('CFBG New Line Form'!$G$9:$EQ$105,MATCH(B74,'CFBG New Line Form'!$B$9:$B$105,0),MATCH(VLOOKUP($AT$11,MAPPING!$H$3:$J$131,3,0),'CFBG New Line Form'!$G$7:$EQ$7,0)),"")=0,"",IFERROR(INDEX('CFBG New Line Form'!$G$9:$EQ$105,MATCH(B74,'CFBG New Line Form'!$B$9:$B$105,0),MATCH(VLOOKUP($AT$11,MAPPING!$H$3:$J$131,3,0),'CFBG New Line Form'!$G$7:$EQ$7,0)),""))</f>
        <v/>
      </c>
      <c r="AU74" s="84" t="str">
        <f>IF(IFERROR(INDEX('CFBG New Line Form'!$G$9:$EQ$105,MATCH(B74,'CFBG New Line Form'!$B$9:$B$105,0),MATCH(VLOOKUP($AU$11,MAPPING!$H$3:$J$131,3,0),'CFBG New Line Form'!$G$7:$EQ$7,0)),"")=0,"",IFERROR(INDEX('CFBG New Line Form'!$G$9:$EQ$105,MATCH(B74,'CFBG New Line Form'!$B$9:$B$105,0),MATCH(VLOOKUP($AU$11,MAPPING!$H$3:$J$131,3,0),'CFBG New Line Form'!$G$7:$EQ$7,0)),""))</f>
        <v/>
      </c>
      <c r="AV74" s="84" t="str">
        <f>IF(IFERROR(INDEX('CFBG New Line Form'!$G$9:$EQ$105,MATCH(B74,'CFBG New Line Form'!$B$9:$B$105,0),MATCH(VLOOKUP($AV$11,MAPPING!$H$3:$J$131,3,0),'CFBG New Line Form'!$G$7:$EQ$7,0)),"")=0,"",IFERROR(INDEX('CFBG New Line Form'!$G$9:$EQ$105,MATCH(B74,'CFBG New Line Form'!$B$9:$B$105,0),MATCH(VLOOKUP($AV$11,MAPPING!$H$3:$J$131,3,0),'CFBG New Line Form'!$G$7:$EQ$7,0)),""))</f>
        <v/>
      </c>
      <c r="AW74" s="84" t="str">
        <f>IF(IFERROR(INDEX('CFBG New Line Form'!$G$9:$EQ$105,MATCH(B74,'CFBG New Line Form'!$B$9:$B$105,0),MATCH(VLOOKUP($AW$11,MAPPING!$H$3:$J$131,3,0),'CFBG New Line Form'!$G$7:$EQ$7,0)),"")=0,"",IFERROR(INDEX('CFBG New Line Form'!$G$9:$EQ$105,MATCH(B74,'CFBG New Line Form'!$B$9:$B$105,0),MATCH(VLOOKUP($AW$11,MAPPING!$H$3:$J$131,3,0),'CFBG New Line Form'!$G$7:$EQ$7,0)),""))</f>
        <v/>
      </c>
      <c r="AX74" s="84" t="str">
        <f>IF(IFERROR(INDEX('CFBG New Line Form'!$G$9:$EQ$105,MATCH(B74,'CFBG New Line Form'!$B$9:$B$105,0),MATCH(VLOOKUP($AX$11,MAPPING!$H$3:$J$131,3,0),'CFBG New Line Form'!$G$7:$EQ$7,0)),"")=0,"",IFERROR(INDEX('CFBG New Line Form'!$G$9:$EQ$105,MATCH(B74,'CFBG New Line Form'!$B$9:$B$105,0),MATCH(VLOOKUP($AX$11,MAPPING!$H$3:$J$131,3,0),'CFBG New Line Form'!$G$7:$EQ$7,0)),""))</f>
        <v/>
      </c>
      <c r="AY74" s="84" t="str">
        <f>IF(IFERROR(INDEX('CFBG New Line Form'!$G$9:$EQ$105,MATCH(B74,'CFBG New Line Form'!$B$9:$B$105,0),MATCH(VLOOKUP($AY$11,MAPPING!$H$3:$J$131,3,0),'CFBG New Line Form'!$G$7:$EQ$7,0)),"")=0,"",IFERROR(INDEX('CFBG New Line Form'!$G$9:$EQ$105,MATCH(B74,'CFBG New Line Form'!$B$9:$B$105,0),MATCH(VLOOKUP($AY$11,MAPPING!$H$3:$J$131,3,0),'CFBG New Line Form'!$G$7:$EQ$7,0)),""))</f>
        <v/>
      </c>
      <c r="AZ74" s="84" t="str">
        <f>IF(IFERROR(INDEX('CFBG New Line Form'!$G$9:$EQ$105,MATCH(B74,'CFBG New Line Form'!$B$9:$B$105,0),MATCH(VLOOKUP($AZ$11,MAPPING!$H$3:$J$131,3,0),'CFBG New Line Form'!$G$7:$EQ$7,0)),"")=0,"",IFERROR(INDEX('CFBG New Line Form'!$G$9:$EQ$105,MATCH(B74,'CFBG New Line Form'!$B$9:$B$105,0),MATCH(VLOOKUP($AZ$11,MAPPING!$H$3:$J$131,3,0),'CFBG New Line Form'!$G$7:$EQ$7,0)),""))</f>
        <v/>
      </c>
      <c r="BA74" s="84" t="str">
        <f>IF(IFERROR(INDEX('CFBG New Line Form'!$G$9:$EQ$105,MATCH(B74,'CFBG New Line Form'!$B$9:$B$105,0),MATCH(VLOOKUP($BA$11,MAPPING!$H$3:$J$131,3,0),'CFBG New Line Form'!$G$7:$EQ$7,0)),"")=0,"",IFERROR(INDEX('CFBG New Line Form'!$G$9:$EQ$105,MATCH(B74,'CFBG New Line Form'!$B$9:$B$105,0),MATCH(VLOOKUP($BA$11,MAPPING!$H$3:$J$131,3,0),'CFBG New Line Form'!$G$7:$EQ$7,0)),""))</f>
        <v/>
      </c>
      <c r="BB74" s="84" t="str">
        <f>IF(IFERROR(INDEX('CFBG New Line Form'!$G$9:$EQ$105,MATCH(B74,'CFBG New Line Form'!$B$9:$B$105,0),MATCH(VLOOKUP($BB$11,MAPPING!$H$3:$J$131,3,0),'CFBG New Line Form'!$G$7:$EQ$7,0)),"")=0,"",IFERROR(INDEX('CFBG New Line Form'!$G$9:$EQ$105,MATCH(B74,'CFBG New Line Form'!$B$9:$B$105,0),MATCH(VLOOKUP($BB$11,MAPPING!$H$3:$J$131,3,0),'CFBG New Line Form'!$G$7:$EQ$7,0)),""))</f>
        <v/>
      </c>
      <c r="BC74" s="84" t="str">
        <f>IF(IFERROR(INDEX('CFBG New Line Form'!$G$9:$EQ$105,MATCH(B74,'CFBG New Line Form'!$B$9:$B$105,0),MATCH(VLOOKUP($BC$11,MAPPING!$H$3:$J$131,3,0),'CFBG New Line Form'!$G$7:$EQ$7,0)),"")=0,"",IFERROR(INDEX('CFBG New Line Form'!$G$9:$EQ$105,MATCH(B74,'CFBG New Line Form'!$B$9:$B$105,0),MATCH(VLOOKUP($BC$11,MAPPING!$H$3:$J$131,3,0),'CFBG New Line Form'!$G$7:$EQ$7,0)),""))</f>
        <v/>
      </c>
      <c r="BD74" s="84" t="str">
        <f>IF(IFERROR(INDEX('CFBG New Line Form'!$G$9:$EQ$105,MATCH(B74,'CFBG New Line Form'!$B$9:$B$105,0),MATCH(VLOOKUP($BD$11,MAPPING!$H$3:$J$131,3,0),'CFBG New Line Form'!$G$7:$EQ$7,0)),"")=0,"",IFERROR(INDEX('CFBG New Line Form'!$G$9:$EQ$105,MATCH(B74,'CFBG New Line Form'!$B$9:$B$105,0),MATCH(VLOOKUP($BD$11,MAPPING!$H$3:$J$131,3,0),'CFBG New Line Form'!$G$7:$EQ$7,0)),""))</f>
        <v/>
      </c>
      <c r="BE74" s="84" t="str">
        <f>IF(IFERROR(INDEX('CFBG New Line Form'!$G$9:$EQ$105,MATCH(B74,'CFBG New Line Form'!$B$9:$B$105,0),MATCH(VLOOKUP($BE$11,MAPPING!$H$3:$J$131,3,0),'CFBG New Line Form'!$G$7:$EQ$7,0)),"")=0,"",IFERROR(INDEX('CFBG New Line Form'!$G$9:$EQ$105,MATCH(B74,'CFBG New Line Form'!$B$9:$B$105,0),MATCH(VLOOKUP($BE$11,MAPPING!$H$3:$J$131,3,0),'CFBG New Line Form'!$G$7:$EQ$7,0)),""))</f>
        <v/>
      </c>
      <c r="BF74" s="84" t="str">
        <f>IF(IFERROR(INDEX('CFBG New Line Form'!$G$9:$EQ$105,MATCH(B74,'CFBG New Line Form'!$B$9:$B$105,0),MATCH(VLOOKUP($BE$11,MAPPING!$H$3:$J$131,3,0),'CFBG New Line Form'!$G$7:$EQ$7,0)),"")=0,"",IFERROR(INDEX('CFBG New Line Form'!$G$9:$EQ$105,MATCH(B74,'CFBG New Line Form'!$B$9:$B$105,0),MATCH(VLOOKUP($BE$11,MAPPING!$H$3:$J$131,3,0),'CFBG New Line Form'!$G$7:$EQ$7,0)),""))</f>
        <v/>
      </c>
      <c r="BG74" s="84" t="str">
        <f>IF(IFERROR(INDEX('CFBG New Line Form'!$G$9:$EQ$105,MATCH(B74,'CFBG New Line Form'!$B$9:$B$105,0),MATCH(VLOOKUP($BG$11,MAPPING!$H$3:$J$131,3,0),'CFBG New Line Form'!$G$7:$EQ$7,0)),"")=0,"",IFERROR(INDEX('CFBG New Line Form'!$G$9:$EQ$105,MATCH(B74,'CFBG New Line Form'!$B$9:$B$105,0),MATCH(VLOOKUP($BG$11,MAPPING!$H$3:$J$131,3,0),'CFBG New Line Form'!$G$7:$EQ$7,0)),""))</f>
        <v/>
      </c>
      <c r="BH74" s="84" t="str">
        <f>IF(IFERROR(INDEX('CFBG New Line Form'!$G$9:$EQ$105,MATCH(B74,'CFBG New Line Form'!$B$9:$B$105,0),MATCH(VLOOKUP($BH$11,MAPPING!$H$3:$J$131,3,0),'CFBG New Line Form'!$G$7:$EQ$7,0)),"")=0,"",IFERROR(INDEX('CFBG New Line Form'!$G$9:$EQ$105,MATCH(B74,'CFBG New Line Form'!$B$9:$B$105,0),MATCH(VLOOKUP($BH$11,MAPPING!$H$3:$J$131,3,0),'CFBG New Line Form'!$G$7:$EQ$7,0)),""))</f>
        <v/>
      </c>
      <c r="BI74" s="84" t="str">
        <f>IF(IFERROR(INDEX('CFBG New Line Form'!$G$9:$EQ$105,MATCH(B74,'CFBG New Line Form'!$B$9:$B$105,0),MATCH(VLOOKUP($BI$11,MAPPING!$H$3:$J$131,3,0),'CFBG New Line Form'!$G$7:$EQ$7,0)),"")=0,"",IFERROR(INDEX('CFBG New Line Form'!$G$9:$EQ$105,MATCH(B74,'CFBG New Line Form'!$B$9:$B$105,0),MATCH(VLOOKUP($BI$11,MAPPING!$H$3:$J$131,3,0),'CFBG New Line Form'!$G$7:$EQ$7,0)),""))</f>
        <v/>
      </c>
      <c r="BJ74" s="84" t="str">
        <f>IF(IFERROR(INDEX('CFBG New Line Form'!$G$9:$EQ$105,MATCH(B74,'CFBG New Line Form'!$B$9:$B$105,0),MATCH(VLOOKUP($BJ$11,MAPPING!$H$3:$J$131,3,0),'CFBG New Line Form'!$G$7:$EQ$7,0)),"")=0,"",IFERROR(INDEX('CFBG New Line Form'!$G$9:$EQ$105,MATCH(B74,'CFBG New Line Form'!$B$9:$B$105,0),MATCH(VLOOKUP($BJ$11,MAPPING!$H$3:$J$131,3,0),'CFBG New Line Form'!$G$7:$EQ$7,0)),""))</f>
        <v/>
      </c>
      <c r="BK74" s="84" t="str">
        <f>IF(IFERROR(INDEX('CFBG New Line Form'!$G$9:$EQ$105,MATCH(B74,'CFBG New Line Form'!$B$9:$B$105,0),MATCH(VLOOKUP($BK$11,MAPPING!$H$3:$J$131,3,0),'CFBG New Line Form'!$G$7:$EQ$7,0)),"")=0,"",IFERROR(INDEX('CFBG New Line Form'!$G$9:$EQ$105,MATCH(B74,'CFBG New Line Form'!$B$9:$B$105,0),MATCH(VLOOKUP($BK$11,MAPPING!$H$3:$J$131,3,0),'CFBG New Line Form'!$G$7:$EQ$7,0)),""))</f>
        <v/>
      </c>
      <c r="BL74" s="84" t="str">
        <f>IF(IFERROR(INDEX('CFBG New Line Form'!$G$9:$EQ$105,MATCH(B74,'CFBG New Line Form'!$B$9:$B$105,0),MATCH(VLOOKUP($BL$11,MAPPING!$H$3:$J$131,3,0),'CFBG New Line Form'!$G$7:$EQ$7,0)),"")=0,"",IFERROR(INDEX('CFBG New Line Form'!$G$9:$EQ$105,MATCH(B74,'CFBG New Line Form'!$B$9:$B$105,0),MATCH(VLOOKUP($BL$11,MAPPING!$H$3:$J$131,3,0),'CFBG New Line Form'!$G$7:$EQ$7,0)),""))</f>
        <v/>
      </c>
      <c r="BM74" s="84" t="str">
        <f>IF(IFERROR(INDEX('CFBG New Line Form'!$G$9:$EQ$105,MATCH(B74,'CFBG New Line Form'!$B$9:$B$105,0),MATCH(VLOOKUP($BM$11,MAPPING!$H$3:$J$131,3,0),'CFBG New Line Form'!$G$7:$EQ$7,0)),"")=0,"",IFERROR(INDEX('CFBG New Line Form'!$G$9:$EQ$105,MATCH(B74,'CFBG New Line Form'!$B$9:$B$105,0),MATCH(VLOOKUP($BM$11,MAPPING!$H$3:$J$131,3,0),'CFBG New Line Form'!$G$7:$EQ$7,0)),""))</f>
        <v/>
      </c>
      <c r="BN74" s="84" t="str">
        <f>IF(IFERROR(INDEX('CFBG New Line Form'!$G$9:$EQ$105,MATCH(B74,'CFBG New Line Form'!$B$9:$B$105,0),MATCH(VLOOKUP($BN$11,MAPPING!$H$3:$J$131,3,0),'CFBG New Line Form'!$G$7:$EQ$7,0)),"")=0,"",IFERROR(INDEX('CFBG New Line Form'!$G$9:$EQ$105,MATCH(B74,'CFBG New Line Form'!$B$9:$B$105,0),MATCH(VLOOKUP($BN$11,MAPPING!$H$3:$J$131,3,0),'CFBG New Line Form'!$G$7:$EQ$7,0)),""))</f>
        <v/>
      </c>
      <c r="BO74" s="84" t="str">
        <f>IF(IFERROR(INDEX('CFBG New Line Form'!$G$9:$EQ$105,MATCH(B74,'CFBG New Line Form'!$B$9:$B$105,0),MATCH(VLOOKUP($BO$11,MAPPING!$H$3:$J$131,3,0),'CFBG New Line Form'!$G$7:$EQ$7,0)),"")=0,"",IFERROR(INDEX('CFBG New Line Form'!$G$9:$EQ$105,MATCH(B74,'CFBG New Line Form'!$B$9:$B$105,0),MATCH(VLOOKUP($BO$11,MAPPING!$H$3:$J$131,3,0),'CFBG New Line Form'!$G$7:$EQ$7,0)),""))</f>
        <v/>
      </c>
      <c r="BP74" s="84" t="str">
        <f>IF(IFERROR(INDEX('CFBG New Line Form'!$G$9:$EQ$105,MATCH(B74,'CFBG New Line Form'!$B$9:$B$105,0),MATCH(VLOOKUP($BP$11,MAPPING!$H$3:$J$131,3,0),'CFBG New Line Form'!$G$7:$EQ$7,0)),"")=0,"",IFERROR(INDEX('CFBG New Line Form'!$G$9:$EQ$105,MATCH(B74,'CFBG New Line Form'!$B$9:$B$105,0),MATCH(VLOOKUP($BP$11,MAPPING!$H$3:$J$131,3,0),'CFBG New Line Form'!$G$7:$EQ$7,0)),""))</f>
        <v/>
      </c>
      <c r="BQ74" s="84" t="str">
        <f>IF(IFERROR(INDEX('CFBG New Line Form'!$G$9:$EQ$105,MATCH(B74,'CFBG New Line Form'!$B$9:$B$105,0),MATCH(VLOOKUP($BQ$11,MAPPING!$H$3:$J$131,3,0),'CFBG New Line Form'!$G$7:$EQ$7,0)),"")=0,"",IFERROR(INDEX('CFBG New Line Form'!$G$9:$EQ$105,MATCH(B74,'CFBG New Line Form'!$B$9:$B$105,0),MATCH(VLOOKUP($BQ$11,MAPPING!$H$3:$J$131,3,0),'CFBG New Line Form'!$G$7:$EQ$7,0)),""))</f>
        <v/>
      </c>
      <c r="BR74" s="84" t="str">
        <f>IF(IFERROR(INDEX('CFBG New Line Form'!$G$9:$EQ$105,MATCH(B74,'CFBG New Line Form'!$B$9:$B$105,0),MATCH(VLOOKUP($BR$11,MAPPING!$H$3:$J$131,3,0),'CFBG New Line Form'!$G$7:$EQ$7,0)),"")=0,"",IFERROR(INDEX('CFBG New Line Form'!$G$9:$EQ$105,MATCH(B74,'CFBG New Line Form'!$B$9:$B$105,0),MATCH(VLOOKUP($BR$11,MAPPING!$H$3:$J$131,3,0),'CFBG New Line Form'!$G$7:$EQ$7,0)),""))</f>
        <v/>
      </c>
      <c r="BS74" s="84" t="str">
        <f>IF(IFERROR(INDEX('CFBG New Line Form'!$G$9:$EQ$105,MATCH(B74,'CFBG New Line Form'!$B$9:$B$105,0),MATCH(VLOOKUP($BS$11,MAPPING!$H$3:$J$131,3,0),'CFBG New Line Form'!$G$7:$EQ$7,0)),"")=0,"",IFERROR(INDEX('CFBG New Line Form'!$G$9:$EQ$105,MATCH(B74,'CFBG New Line Form'!$B$9:$B$105,0),MATCH(VLOOKUP($BS$11,MAPPING!$H$3:$J$131,3,0),'CFBG New Line Form'!$G$7:$EQ$7,0)),""))</f>
        <v/>
      </c>
      <c r="BT74" s="84" t="str">
        <f>IF(IFERROR(INDEX('CFBG New Line Form'!$G$9:$EQ$105,MATCH(B74,'CFBG New Line Form'!$B$9:$B$105,0),MATCH(VLOOKUP($BT$11,MAPPING!$H$3:$J$131,3,0),'CFBG New Line Form'!$G$7:$EQ$7,0)),"")=0,"",IFERROR(INDEX('CFBG New Line Form'!$G$9:$EQ$105,MATCH(B74,'CFBG New Line Form'!$B$9:$B$105,0),MATCH(VLOOKUP($BT$11,MAPPING!$H$3:$J$131,3,0),'CFBG New Line Form'!$G$7:$EQ$7,0)),""))</f>
        <v/>
      </c>
      <c r="BU74" s="84" t="str">
        <f>IF(IFERROR(INDEX('CFBG New Line Form'!$G$9:$EQ$105,MATCH(B74,'CFBG New Line Form'!$B$9:$B$105,0),MATCH(VLOOKUP($BU$11,MAPPING!$H$3:$J$131,3,0),'CFBG New Line Form'!$G$7:$EQ$7,0)),"")=0,"",IFERROR(INDEX('CFBG New Line Form'!$G$9:$EQ$105,MATCH(B74,'CFBG New Line Form'!$B$9:$B$105,0),MATCH(VLOOKUP($BU$11,MAPPING!$H$3:$J$131,3,0),'CFBG New Line Form'!$G$7:$EQ$7,0)),""))</f>
        <v/>
      </c>
      <c r="BV74" s="84" t="str">
        <f>IF(IFERROR(INDEX('CFBG New Line Form'!$G$9:$EQ$105,MATCH(B74,'CFBG New Line Form'!$B$9:$B$105,0),MATCH(VLOOKUP($BV$11,MAPPING!$H$3:$J$131,3,0),'CFBG New Line Form'!$G$7:$EQ$7,0)),"")=0,"",IFERROR(INDEX('CFBG New Line Form'!$G$9:$EQ$105,MATCH(B74,'CFBG New Line Form'!$B$9:$B$105,0),MATCH(VLOOKUP($BV$11,MAPPING!$H$3:$J$131,3,0),'CFBG New Line Form'!$G$7:$EQ$7,0)),""))</f>
        <v/>
      </c>
      <c r="BW74" s="84" t="str">
        <f>IF(IFERROR(INDEX('CFBG New Line Form'!$G$9:$EQ$105,MATCH(B74,'CFBG New Line Form'!$B$9:$B$105,0),MATCH(VLOOKUP($BW$11,MAPPING!$H$3:$J$131,3,0),'CFBG New Line Form'!$G$7:$EQ$7,0)),"")=0,"",IFERROR(INDEX('CFBG New Line Form'!$G$9:$EQ$105,MATCH(B74,'CFBG New Line Form'!$B$9:$B$105,0),MATCH(VLOOKUP($BW$11,MAPPING!$H$3:$J$131,3,0),'CFBG New Line Form'!$G$7:$EQ$7,0)),""))</f>
        <v/>
      </c>
      <c r="BX74" s="84" t="str">
        <f>IF(IFERROR(INDEX('CFBG New Line Form'!$G$9:$EQ$105,MATCH(B74,'CFBG New Line Form'!$B$9:$B$105,0),MATCH(VLOOKUP($BX$11,MAPPING!$H$3:$J$131,3,0),'CFBG New Line Form'!$G$7:$EQ$7,0)),"")=0,"",IFERROR(INDEX('CFBG New Line Form'!$G$9:$EQ$105,MATCH(B74,'CFBG New Line Form'!$B$9:$B$105,0),MATCH(VLOOKUP($BX$11,MAPPING!$H$3:$J$131,3,0),'CFBG New Line Form'!$G$7:$EQ$7,0)),""))</f>
        <v/>
      </c>
      <c r="BY74" s="84" t="str">
        <f>IF(IFERROR(INDEX('CFBG New Line Form'!$G$9:$EQ$105,MATCH(B74,'CFBG New Line Form'!$B$9:$B$105,0),MATCH(VLOOKUP($BY$11,MAPPING!$H$3:$J$131,3,0),'CFBG New Line Form'!$G$7:$EQ$7,0)),"")=0,"",IFERROR(INDEX('CFBG New Line Form'!$G$9:$EQ$105,MATCH(B74,'CFBG New Line Form'!$B$9:$B$105,0),MATCH(VLOOKUP($BY$11,MAPPING!$H$3:$J$131,3,0),'CFBG New Line Form'!$G$7:$EQ$7,0)),""))</f>
        <v/>
      </c>
      <c r="BZ74" s="84" t="str">
        <f>IF(IFERROR(INDEX('CFBG New Line Form'!$G$9:$EQ$105,MATCH(B74,'CFBG New Line Form'!$B$9:$B$105,0),MATCH(VLOOKUP($BZ$11,MAPPING!$H$3:$J$131,3,0),'CFBG New Line Form'!$G$7:$EQ$7,0)),"")=0,"",IFERROR(INDEX('CFBG New Line Form'!$G$9:$EQ$105,MATCH(B74,'CFBG New Line Form'!$B$9:$B$105,0),MATCH(VLOOKUP($BZ$11,MAPPING!$H$3:$J$131,3,0),'CFBG New Line Form'!$G$7:$EQ$7,0)),""))</f>
        <v/>
      </c>
      <c r="CA74" s="84" t="str">
        <f>IF(IFERROR(INDEX('CFBG New Line Form'!$G$9:$EQ$105,MATCH(B74,'CFBG New Line Form'!$B$9:$B$105,0),MATCH(VLOOKUP($CA$11,MAPPING!$H$3:$J$131,3,0),'CFBG New Line Form'!$G$7:$EQ$7,0)),"")=0,"",IFERROR(INDEX('CFBG New Line Form'!$G$9:$EQ$105,MATCH(B74,'CFBG New Line Form'!$B$9:$B$105,0),MATCH(VLOOKUP($CA$11,MAPPING!$H$3:$J$131,3,0),'CFBG New Line Form'!$G$7:$EQ$7,0)),""))</f>
        <v/>
      </c>
      <c r="CB74" s="84" t="str">
        <f>IF(IFERROR(INDEX('CFBG New Line Form'!$G$9:$EQ$105,MATCH(B74,'CFBG New Line Form'!$B$9:$B$105,0),MATCH(VLOOKUP($CB$11,MAPPING!$H$3:$J$131,3,0),'CFBG New Line Form'!$G$7:$EQ$7,0)),"")=0,"",IFERROR(INDEX('CFBG New Line Form'!$G$9:$EQ$105,MATCH(B74,'CFBG New Line Form'!$B$9:$B$105,0),MATCH(VLOOKUP($CB$11,MAPPING!$H$3:$J$131,3,0),'CFBG New Line Form'!$G$7:$EQ$7,0)),""))</f>
        <v/>
      </c>
      <c r="CC74" s="84" t="str">
        <f>IF(IFERROR(INDEX('CFBG New Line Form'!$G$9:$EQ$105,MATCH(B74,'CFBG New Line Form'!$B$9:$B$105,0),MATCH(VLOOKUP($CC$11,MAPPING!$H$3:$J$131,3,0),'CFBG New Line Form'!$G$7:$EQ$7,0)),"")=0,"",IFERROR(INDEX('CFBG New Line Form'!$G$9:$EQ$105,MATCH(B74,'CFBG New Line Form'!$B$9:$B$105,0),MATCH(VLOOKUP($CC$11,MAPPING!$H$3:$J$131,3,0),'CFBG New Line Form'!$G$7:$EQ$7,0)),""))</f>
        <v/>
      </c>
      <c r="CD74" s="84" t="str">
        <f>IF(IFERROR(INDEX('CFBG New Line Form'!$G$9:$EQ$105,MATCH(B74,'CFBG New Line Form'!$B$9:$B$105,0),MATCH(VLOOKUP($CD$11,MAPPING!$H$3:$J$131,3,0),'CFBG New Line Form'!$G$7:$EQ$7,0)),"")=0,"",IFERROR(INDEX('CFBG New Line Form'!$G$9:$EQ$105,MATCH(B74,'CFBG New Line Form'!$B$9:$B$105,0),MATCH(VLOOKUP($CD$11,MAPPING!$H$3:$J$131,3,0),'CFBG New Line Form'!$G$7:$EQ$7,0)),""))</f>
        <v/>
      </c>
      <c r="CE74" s="84" t="str">
        <f>IF(IFERROR(INDEX('CFBG New Line Form'!$G$9:$EQ$105,MATCH(B74,'CFBG New Line Form'!$B$9:$B$105,0),MATCH(VLOOKUP($CE$11,MAPPING!$H$3:$J$131,3,0),'CFBG New Line Form'!$G$7:$EQ$7,0)),"")=0,"",IFERROR(INDEX('CFBG New Line Form'!$G$9:$EQ$105,MATCH(B74,'CFBG New Line Form'!$B$9:$B$105,0),MATCH(VLOOKUP($CE$11,MAPPING!$H$3:$J$131,3,0),'CFBG New Line Form'!$G$7:$EQ$7,0)),""))</f>
        <v/>
      </c>
      <c r="CF74" s="84" t="str">
        <f>IF(IFERROR(INDEX('CFBG New Line Form'!$G$9:$EQ$105,MATCH(B74,'CFBG New Line Form'!$B$9:$B$105,0),MATCH(VLOOKUP($CF$11,MAPPING!$H$3:$J$131,3,0),'CFBG New Line Form'!$G$7:$EQ$7,0)),"")=0,"",IFERROR(INDEX('CFBG New Line Form'!$G$9:$EQ$105,MATCH(B74,'CFBG New Line Form'!$B$9:$B$105,0),MATCH(VLOOKUP($CF$11,MAPPING!$H$3:$J$131,3,0),'CFBG New Line Form'!$G$7:$EQ$7,0)),""))</f>
        <v/>
      </c>
      <c r="CG74" s="84" t="str">
        <f>IF(IFERROR(INDEX('CFBG New Line Form'!$G$9:$EQ$105,MATCH(B74,'CFBG New Line Form'!$B$9:$B$105,0),MATCH(VLOOKUP($CG$11,MAPPING!$H$3:$J$131,3,0),'CFBG New Line Form'!$G$7:$EQ$7,0)),"")=0,"",IFERROR(INDEX('CFBG New Line Form'!$G$9:$EQ$105,MATCH(B74,'CFBG New Line Form'!$B$9:$B$105,0),MATCH(VLOOKUP($CG$11,MAPPING!$H$3:$J$131,3,0),'CFBG New Line Form'!$G$7:$EQ$7,0)),""))</f>
        <v/>
      </c>
      <c r="CH74" s="84" t="str">
        <f>IF(IFERROR(INDEX('CFBG New Line Form'!$G$9:$EQ$105,MATCH(B74,'CFBG New Line Form'!$B$9:$B$105,0),MATCH(VLOOKUP($CH$11,MAPPING!$H$3:$J$131,3,0),'CFBG New Line Form'!$G$7:$EQ$7,0)),"")=0,"",IFERROR(INDEX('CFBG New Line Form'!$G$9:$EQ$105,MATCH(B74,'CFBG New Line Form'!$B$9:$B$105,0),MATCH(VLOOKUP($CH$11,MAPPING!$H$3:$J$131,3,0),'CFBG New Line Form'!$G$7:$EQ$7,0)),""))</f>
        <v/>
      </c>
      <c r="CI74" s="84" t="str">
        <f>IF(IFERROR(INDEX('CFBG New Line Form'!$G$9:$EQ$105,MATCH(B74,'CFBG New Line Form'!$B$9:$B$105,0),MATCH(VLOOKUP($CI$11,MAPPING!$H$3:$J$131,3,0),'CFBG New Line Form'!$G$7:$EQ$7,0)),"")=0,"",IFERROR(INDEX('CFBG New Line Form'!$G$9:$EQ$105,MATCH(B74,'CFBG New Line Form'!$B$9:$B$105,0),MATCH(VLOOKUP($CI$11,MAPPING!$H$3:$J$131,3,0),'CFBG New Line Form'!$G$7:$EQ$7,0)),""))</f>
        <v/>
      </c>
      <c r="CJ74" s="84" t="str">
        <f>IF(IFERROR(INDEX('CFBG New Line Form'!$G$9:$EQ$105,MATCH(B74,'CFBG New Line Form'!$B$9:$B$105,0),MATCH(VLOOKUP($CJ$11,MAPPING!$H$3:$J$131,3,0),'CFBG New Line Form'!$G$7:$EQ$7,0)),"")=0,"",IFERROR(INDEX('CFBG New Line Form'!$G$9:$EQ$105,MATCH(B74,'CFBG New Line Form'!$B$9:$B$105,0),MATCH(VLOOKUP($CJ$11,MAPPING!$H$3:$J$131,3,0),'CFBG New Line Form'!$G$7:$EQ$7,0)),""))</f>
        <v/>
      </c>
      <c r="CK74" s="84" t="str">
        <f>IF(IFERROR(INDEX('CFBG New Line Form'!$G$9:$EQ$105,MATCH(B74,'CFBG New Line Form'!$B$9:$B$105,0),MATCH(VLOOKUP($CK$11,MAPPING!$H$3:$J$131,3,0),'CFBG New Line Form'!$G$7:$EQ$7,0)),"")=0,"",IFERROR(INDEX('CFBG New Line Form'!$G$9:$EQ$105,MATCH(B74,'CFBG New Line Form'!$B$9:$B$105,0),MATCH(VLOOKUP($CK$11,MAPPING!$H$3:$J$131,3,0),'CFBG New Line Form'!$G$7:$EQ$7,0)),""))</f>
        <v/>
      </c>
      <c r="CL74" s="84" t="str">
        <f>IF(IFERROR(INDEX('CFBG New Line Form'!$G$9:$EQ$105,MATCH(B74,'CFBG New Line Form'!$B$9:$B$105,0),MATCH(VLOOKUP($CL$11,MAPPING!$H$3:$J$131,3,0),'CFBG New Line Form'!$G$7:$EQ$7,0)),"")=0,"",IFERROR(INDEX('CFBG New Line Form'!$G$9:$EQ$105,MATCH(B74,'CFBG New Line Form'!$B$9:$B$105,0),MATCH(VLOOKUP($CL$11,MAPPING!$H$3:$J$131,3,0),'CFBG New Line Form'!$G$7:$EQ$7,0)),""))</f>
        <v/>
      </c>
      <c r="CM74" s="84" t="str">
        <f>IF(IFERROR(INDEX('CFBG New Line Form'!$G$9:$EQ$105,MATCH(B74,'CFBG New Line Form'!$B$9:$B$105,0),MATCH(VLOOKUP($CM$11,MAPPING!$H$3:$J$131,3,0),'CFBG New Line Form'!$G$7:$EQ$7,0)),"")=0,"",IFERROR(INDEX('CFBG New Line Form'!$G$9:$EQ$105,MATCH(B74,'CFBG New Line Form'!$B$9:$B$105,0),MATCH(VLOOKUP($CM$11,MAPPING!$H$3:$J$131,3,0),'CFBG New Line Form'!$G$7:$EQ$7,0)),""))</f>
        <v/>
      </c>
      <c r="CN74" s="84" t="str">
        <f>IF(IFERROR(INDEX('CFBG New Line Form'!$G$9:$EQ$105,MATCH(B74,'CFBG New Line Form'!$B$9:$B$105,0),MATCH(VLOOKUP($CN$11,MAPPING!$H$3:$J$131,3,0),'CFBG New Line Form'!$G$7:$EQ$7,0)),"")=0,"",IFERROR(INDEX('CFBG New Line Form'!$G$9:$EQ$105,MATCH(B74,'CFBG New Line Form'!$B$9:$B$105,0),MATCH(VLOOKUP($CN$11,MAPPING!$H$3:$J$131,3,0),'CFBG New Line Form'!$G$7:$EQ$7,0)),""))</f>
        <v/>
      </c>
      <c r="CO74" s="84" t="str">
        <f>IF(IFERROR(INDEX('CFBG New Line Form'!$G$9:$EQ$105,MATCH(B74,'CFBG New Line Form'!$B$9:$B$105,0),MATCH(VLOOKUP($CO$11,MAPPING!$H$3:$J$131,3,0),'CFBG New Line Form'!$G$7:$EQ$7,0)),"")=0,"",IFERROR(INDEX('CFBG New Line Form'!$G$9:$EQ$105,MATCH(B74,'CFBG New Line Form'!$B$9:$B$105,0),MATCH(VLOOKUP($CO$11,MAPPING!$H$3:$J$131,3,0),'CFBG New Line Form'!$G$7:$EQ$7,0)),""))</f>
        <v/>
      </c>
      <c r="CP74" s="84" t="str">
        <f>IF(IFERROR(INDEX('CFBG New Line Form'!$G$9:$EQ$105,MATCH(B74,'CFBG New Line Form'!$B$9:$B$105,0),MATCH(VLOOKUP($CP$11,MAPPING!$H$3:$J$131,3,0),'CFBG New Line Form'!$G$7:$EQ$7,0)),"")=0,"",IFERROR(INDEX('CFBG New Line Form'!$G$9:$EQ$105,MATCH(B74,'CFBG New Line Form'!$B$9:$B$105,0),MATCH(VLOOKUP($CP$11,MAPPING!$H$3:$J$131,3,0),'CFBG New Line Form'!$G$7:$EQ$7,0)),""))</f>
        <v/>
      </c>
      <c r="CQ74" s="84" t="str">
        <f>IF(IFERROR(INDEX('CFBG New Line Form'!$G$9:$EQ$105,MATCH(B74,'CFBG New Line Form'!$B$9:$B$105,0),MATCH(VLOOKUP($CQ$11,MAPPING!$H$3:$J$131,3,0),'CFBG New Line Form'!$G$7:$EQ$7,0)),"")=0,"",IFERROR(INDEX('CFBG New Line Form'!$G$9:$EQ$105,MATCH(B74,'CFBG New Line Form'!$B$9:$B$105,0),MATCH(VLOOKUP($CQ$11,MAPPING!$H$3:$J$131,3,0),'CFBG New Line Form'!$G$7:$EQ$7,0)),""))</f>
        <v/>
      </c>
      <c r="CR74" s="84"/>
      <c r="CS74" s="84"/>
      <c r="CT74" s="84"/>
    </row>
    <row r="75" spans="1:98" s="55" customFormat="1">
      <c r="A75" s="84" t="str">
        <f>IF(
IFERROR(INDEX('CFBG New Line Form'!$G$9:$EQ$105,MATCH(B75,'CFBG New Line Form'!$B$9:$B$105,0),MATCH(VLOOKUP($A$11,MAPPING!$H$3:$J$131,3,0),'CFBG New Line Form'!$G$7:$EQ$7,0)),"")=0,"", IFERROR(INDEX('CFBG New Line Form'!$G$9:$EQ$105,MATCH(B75,'CFBG New Line Form'!$B$9:$B$105,0),MATCH(VLOOKUP($A$11,MAPPING!$H$3:$J$131,3,0),'CFBG New Line Form'!$G$7:$EQ$7,0)),""))</f>
        <v/>
      </c>
      <c r="B75" s="84"/>
      <c r="C75" s="84" t="str">
        <f>IF(
IFERROR(INDEX('CFBG New Line Form'!$G$9:$EQ$105,MATCH(B75,'CFBG New Line Form'!$B$9:$B$105,0),MATCH(VLOOKUP($C$11,MAPPING!$H$3:$J$131,3,0),'CFBG New Line Form'!$G$7:$EQ$7,0)),"")=0,"", IFERROR(INDEX('CFBG New Line Form'!$G$9:$EQ$105,MATCH(B75,'CFBG New Line Form'!$B$9:$B$105,0),MATCH(VLOOKUP($C$11,MAPPING!$H$3:$J$131,3,0),'CFBG New Line Form'!$G$7:$EQ$7,0)),""))</f>
        <v/>
      </c>
      <c r="D75" s="84" t="str">
        <f>IF(
IFERROR(INDEX('CFBG New Line Form'!$G$9:$EQ$105,MATCH(B75,'CFBG New Line Form'!$B$9:$B$105,0),MATCH(VLOOKUP($D$11,MAPPING!$H$3:$J$131,3,0),'CFBG New Line Form'!$G$7:$EQ$7,0)),"")=0,"", IFERROR(INDEX('CFBG New Line Form'!$G$9:$EQ$105,MATCH(B75,'CFBG New Line Form'!$B$9:$B$105,0),MATCH(VLOOKUP($D$11,MAPPING!$H$3:$J$131,3,0),'CFBG New Line Form'!$G$7:$EQ$7,0)),""))</f>
        <v/>
      </c>
      <c r="E75" s="84" t="str">
        <f>IF(IFERROR(INDEX('CFBG New Line Form'!$G$9:$EQ$105,MATCH(B75,'CFBG New Line Form'!$B$9:$B$105,0),MATCH(VLOOKUP($E$11,MAPPING!$H$3:$J$131,3,0),'CFBG New Line Form'!$G$7:$EQ$7,0)),"")=0,"",IFERROR(INDEX('CFBG New Line Form'!$G$9:$EQ$105,MATCH(B75,'CFBG New Line Form'!$B$9:$B$105,0),MATCH(VLOOKUP($E$11,MAPPING!$H$3:$J$131,3,0),'CFBG New Line Form'!$G$7:$EQ$7,0)),""))</f>
        <v/>
      </c>
      <c r="F75" s="84" t="str">
        <f>IF(IFERROR(INDEX('CFBG New Line Form'!$G$9:$EQ$105,MATCH(B75,'CFBG New Line Form'!$B$9:$B$105,0),MATCH(VLOOKUP($F$11,MAPPING!$H$3:$J$131,3,0),'CFBG New Line Form'!$G$7:$EQ$7,0)),"")=0,"",IFERROR(INDEX('CFBG New Line Form'!$G$9:$EQ$105,MATCH(B75,'CFBG New Line Form'!$B$9:$B$105,0),MATCH(VLOOKUP($F$11,MAPPING!$H$3:$J$131,3,0),'CFBG New Line Form'!$G$7:$EQ$7,0)),""))</f>
        <v/>
      </c>
      <c r="G75" s="130" t="str">
        <f>IF(IFERROR(INDEX('CFBG New Line Form'!$G$9:$EQ$105,MATCH(B75,'CFBG New Line Form'!$B$9:$B$105,0),MATCH(VLOOKUP($G$11,MAPPING!$H$3:$J$131,3,0),'CFBG New Line Form'!$G$7:$EQ$7,0)),"")=0,"",IFERROR(INDEX('CFBG New Line Form'!$G$9:$EQ$105,MATCH(B75,'CFBG New Line Form'!$B$9:$B$105,0),MATCH(VLOOKUP($G$11,MAPPING!$H$3:$J$131,3,0),'CFBG New Line Form'!$G$7:$EQ$7,0)),""))</f>
        <v/>
      </c>
      <c r="H75" s="160" t="str">
        <f>IF(IFERROR(INDEX('CFBG New Line Form'!$G$9:$EQ$105,MATCH(B75,'CFBG New Line Form'!$B$9:$B$105,0),MATCH(VLOOKUP($H$11,MAPPING!$H$3:$J$131,3,0),'CFBG New Line Form'!$G$7:$EQ$7,0)),"")=0,"",IFERROR(INDEX('CFBG New Line Form'!$G$9:$EQ$105,MATCH(B75,'CFBG New Line Form'!$B$9:$B$105,0),MATCH(VLOOKUP($H$11,MAPPING!$H$3:$J$131,3,0),'CFBG New Line Form'!$G$7:$EQ$7,0)),""))</f>
        <v/>
      </c>
      <c r="I75" s="161" t="str">
        <f>IF(IFERROR(INDEX('CFBG New Line Form'!$G$9:$EQ$105,MATCH(B75,'CFBG New Line Form'!$B$9:$B$105,0),MATCH(VLOOKUP($I$11,MAPPING!$H$3:$J$131,3,0),'CFBG New Line Form'!$G$7:$EQ$7,0)),"")=0,"",IFERROR(INDEX('CFBG New Line Form'!$G$9:$EQ$105,MATCH(B75,'CFBG New Line Form'!$B$9:$B$105,0),MATCH(VLOOKUP($I$11,MAPPING!$H$3:$J$131,3,0),'CFBG New Line Form'!$G$7:$EQ$7,0)),""))</f>
        <v/>
      </c>
      <c r="J75" s="84" t="str">
        <f>IF(IFERROR(INDEX('CFBG New Line Form'!$G$9:$EQ$105,MATCH(B75,'CFBG New Line Form'!$B$9:$B$105,0),MATCH(VLOOKUP($J$11,MAPPING!$H$3:$J$131,3,0),'CFBG New Line Form'!$G$7:$EQ$7,0)),"")=0,"",IFERROR(INDEX('CFBG New Line Form'!$G$9:$EQ$105,MATCH(B75,'CFBG New Line Form'!$B$9:$B$105,0),MATCH(VLOOKUP($J$11,MAPPING!$H$3:$J$131,3,0),'CFBG New Line Form'!$G$7:$EQ$7,0)),""))</f>
        <v/>
      </c>
      <c r="K75" s="84" t="e">
        <v>#N/A</v>
      </c>
      <c r="L75" s="84" t="e">
        <v>#N/A</v>
      </c>
      <c r="M75" s="84" t="e">
        <v>#N/A</v>
      </c>
      <c r="N75" s="84" t="e">
        <v>#N/A</v>
      </c>
      <c r="O75" s="84" t="e">
        <v>#N/A</v>
      </c>
      <c r="P75" s="84" t="e">
        <v>#N/A</v>
      </c>
      <c r="Q75" s="84" t="e">
        <v>#N/A</v>
      </c>
      <c r="R75" s="162" t="str">
        <f>IF(IFERROR(INDEX('CFBG New Line Form'!$G$9:$EQ$105,MATCH(B75,'CFBG New Line Form'!$B$9:$B$105,0),MATCH(VLOOKUP($R$11,MAPPING!$H$3:$J$131,3,0),'CFBG New Line Form'!$G$7:$EQ$7,0)),"")=0,"",IFERROR(INDEX('CFBG New Line Form'!$G$9:$EQ$105,MATCH(B75,'CFBG New Line Form'!$B$9:$B$105,0),MATCH(VLOOKUP($R$11,MAPPING!$H$3:$J$131,3,0),'CFBG New Line Form'!$G$7:$EQ$7,0)),""))</f>
        <v/>
      </c>
      <c r="S75" s="84" t="str">
        <f>IF(IFERROR(INDEX('CFBG New Line Form'!$G$9:$EQ$105,MATCH(B75,'CFBG New Line Form'!$B$9:$B$105,0),MATCH(VLOOKUP($S$11,MAPPING!$H$3:$J$131,3,0),'CFBG New Line Form'!$G$7:$EQ$7,0)),"")=0,"",IFERROR(INDEX('CFBG New Line Form'!$G$9:$EQ$105,MATCH(B75,'CFBG New Line Form'!$B$9:$B$105,0),MATCH(VLOOKUP($S$11,MAPPING!$H$3:$J$131,3,0),'CFBG New Line Form'!$G$7:$EQ$7,0)),""))</f>
        <v/>
      </c>
      <c r="T75" s="84" t="e">
        <v>#N/A</v>
      </c>
      <c r="U75" s="84" t="e">
        <v>#N/A</v>
      </c>
      <c r="V75" s="84" t="e">
        <v>#N/A</v>
      </c>
      <c r="W75" s="84" t="e">
        <v>#N/A</v>
      </c>
      <c r="X75" s="84" t="e">
        <v>#N/A</v>
      </c>
      <c r="Y75" s="84" t="e">
        <v>#N/A</v>
      </c>
      <c r="Z75" s="84" t="e">
        <v>#N/A</v>
      </c>
      <c r="AA75" s="84" t="e">
        <v>#N/A</v>
      </c>
      <c r="AB75" s="84" t="e">
        <v>#N/A</v>
      </c>
      <c r="AC75" s="84" t="e">
        <v>#N/A</v>
      </c>
      <c r="AD75" s="84" t="e">
        <v>#N/A</v>
      </c>
      <c r="AE75" s="160" t="str">
        <f>IF(IFERROR(INDEX('CFBG New Line Form'!$G$9:$EQ$105,MATCH(B75,'CFBG New Line Form'!$B$9:$B$105,0),MATCH(VLOOKUP($AE$11,MAPPING!$H$3:$J$131,3,0),'CFBG New Line Form'!$G$7:$EQ$7,0)),"")=0,"",IFERROR(INDEX('CFBG New Line Form'!$G$9:$EQ$105,MATCH(B75,'CFBG New Line Form'!$B$9:$B$105,0),MATCH(VLOOKUP($AE$11,MAPPING!$H$3:$J$131,3,0),'CFBG New Line Form'!$G$7:$EQ$7,0)),""))</f>
        <v/>
      </c>
      <c r="AF75" s="84" t="e">
        <v>#N/A</v>
      </c>
      <c r="AG75" s="84" t="e">
        <v>#N/A</v>
      </c>
      <c r="AH75" s="84" t="str">
        <f>IF(IFERROR(INDEX('CFBG New Line Form'!$G$9:$EQ$105,MATCH(B75,'CFBG New Line Form'!$B$9:$B$105,0),MATCH(VLOOKUP($AH$11,MAPPING!$H$3:$J$131,3,0),'CFBG New Line Form'!$G$7:$EQ$7,0)),"")=0,"",IFERROR(INDEX('CFBG New Line Form'!$G$9:$EQ$105,MATCH(B75,'CFBG New Line Form'!$B$9:$B$105,0),MATCH(VLOOKUP($AH$11,MAPPING!$H$3:$J$131,3,0),'CFBG New Line Form'!$G$7:$EQ$7,0)),""))</f>
        <v/>
      </c>
      <c r="AI75" s="84" t="str">
        <f>IF(IFERROR(INDEX('CFBG New Line Form'!$G$9:$EQ$105,MATCH(B75,'CFBG New Line Form'!$B$9:$B$105,0),MATCH(VLOOKUP($AI$11,MAPPING!$H$3:$J$131,3,0),'CFBG New Line Form'!$G$7:$EQ$7,0)),"")=0,"",IFERROR(INDEX('CFBG New Line Form'!$G$9:$EQ$105,MATCH(B75,'CFBG New Line Form'!$B$9:$B$105,0),MATCH(VLOOKUP($AI$11,MAPPING!$H$3:$J$131,3,0),'CFBG New Line Form'!$G$7:$EQ$7,0)),""))</f>
        <v/>
      </c>
      <c r="AJ75" s="84" t="str">
        <f>IF(IFERROR(INDEX('CFBG New Line Form'!$G$9:$EQ$105,MATCH(B75,'CFBG New Line Form'!$B$9:$B$105,0),MATCH(VLOOKUP($AJ$11,MAPPING!$H$3:$J$131,3,0),'CFBG New Line Form'!$G$7:$EQ$7,0)),"")=0,"",IFERROR(INDEX('CFBG New Line Form'!$G$9:$EQ$105,MATCH(B75,'CFBG New Line Form'!$B$9:$B$105,0),MATCH(VLOOKUP($AJ$11,MAPPING!$H$3:$J$131,3,0),'CFBG New Line Form'!$G$7:$EQ$7,0)),""))</f>
        <v/>
      </c>
      <c r="AK75" s="84" t="str">
        <f>IF(IFERROR(INDEX('CFBG New Line Form'!$G$9:$EQ$105,MATCH(B75,'CFBG New Line Form'!$B$9:$B$105,0),MATCH(VLOOKUP($AK$11,MAPPING!$H$3:$J$131,3,0),'CFBG New Line Form'!$G$7:$EQ$7,0)),"")=0,"",IFERROR(INDEX('CFBG New Line Form'!$G$9:$EQ$105,MATCH(B75,'CFBG New Line Form'!$B$9:$B$105,0),MATCH(VLOOKUP($AK$11,MAPPING!$H$3:$J$131,3,0),'CFBG New Line Form'!$G$7:$EQ$7,0)),""))</f>
        <v/>
      </c>
      <c r="AL75" s="84" t="str">
        <f>IF(IFERROR(INDEX('CFBG New Line Form'!$G$9:$EQ$105,MATCH(B75,'CFBG New Line Form'!$B$9:$B$105,0),MATCH(VLOOKUP($AL$11,MAPPING!$H$3:$J$131,3,0),'CFBG New Line Form'!$G$7:$EQ$7,0)),"")=0,"",IFERROR(INDEX('CFBG New Line Form'!$G$9:$EQ$105,MATCH(B75,'CFBG New Line Form'!$B$9:$B$105,0),MATCH(VLOOKUP($AL$11,MAPPING!$H$3:$J$131,3,0),'CFBG New Line Form'!$G$7:$EQ$7,0)),""))</f>
        <v/>
      </c>
      <c r="AM75" s="84" t="str">
        <f>IF(IFERROR(INDEX('CFBG New Line Form'!$G$9:$EQ$105,MATCH(B75,'CFBG New Line Form'!$B$9:$B$105,0),MATCH(VLOOKUP($AM$11,MAPPING!$H$3:$J$131,3,0),'CFBG New Line Form'!$G$7:$EQ$7,0)),"")=0,"",IFERROR(INDEX('CFBG New Line Form'!$G$9:$EQ$105,MATCH(B75,'CFBG New Line Form'!$B$9:$B$105,0),MATCH(VLOOKUP($AM$11,MAPPING!$H$3:$J$131,3,0),'CFBG New Line Form'!$G$7:$EQ$7,0)),""))</f>
        <v/>
      </c>
      <c r="AN75" s="84" t="str">
        <f>IF(IFERROR(INDEX('CFBG New Line Form'!$G$9:$EQ$105,MATCH(B75,'CFBG New Line Form'!$B$9:$B$105,0),MATCH(VLOOKUP($AN$11,MAPPING!$H$3:$J$131,3,0),'CFBG New Line Form'!$G$7:$EQ$7,0)),"")=0,"",IFERROR(INDEX('CFBG New Line Form'!$G$9:$EQ$105,MATCH(B75,'CFBG New Line Form'!$B$9:$B$105,0),MATCH(VLOOKUP($AN$11,MAPPING!$H$3:$J$131,3,0),'CFBG New Line Form'!$G$7:$EQ$7,0)),""))</f>
        <v/>
      </c>
      <c r="AO75" s="84" t="str">
        <f>IF(IFERROR(INDEX('CFBG New Line Form'!$G$9:$EQ$105,MATCH(B75,'CFBG New Line Form'!$B$9:$B$105,0),MATCH(VLOOKUP($AO$11,MAPPING!$H$3:$J$131,3,0),'CFBG New Line Form'!$G$7:$EQ$7,0)),"")=0,"",IFERROR(INDEX('CFBG New Line Form'!$G$9:$EQ$105,MATCH(B75,'CFBG New Line Form'!$B$9:$B$105,0),MATCH(VLOOKUP($AO$11,MAPPING!$H$3:$J$131,3,0),'CFBG New Line Form'!$G$7:$EQ$7,0)),""))</f>
        <v/>
      </c>
      <c r="AP75" s="84" t="str">
        <f>IF(IFERROR(INDEX('CFBG New Line Form'!$G$9:$EQ$105,MATCH(B75,'CFBG New Line Form'!$B$9:$B$105,0),MATCH(VLOOKUP($AP$11,MAPPING!$H$3:$J$131,3,0),'CFBG New Line Form'!$G$7:$EQ$7,0)),"")=0,"",IFERROR(INDEX('CFBG New Line Form'!$G$9:$EQ$105,MATCH(B75,'CFBG New Line Form'!$B$9:$B$105,0),MATCH(VLOOKUP($AP$11,MAPPING!$H$3:$J$131,3,0),'CFBG New Line Form'!$G$7:$EQ$7,0)),""))</f>
        <v/>
      </c>
      <c r="AQ75" s="84" t="str">
        <f>IF(IFERROR(INDEX('CFBG New Line Form'!$G$9:$EQ$105,MATCH(B75,'CFBG New Line Form'!$B$9:$B$105,0),MATCH(VLOOKUP($AQ$11,MAPPING!$H$3:$J$131,3,0),'CFBG New Line Form'!$G$7:$EQ$7,0)),"")=0,"",IFERROR(INDEX('CFBG New Line Form'!$G$9:$EQ$105,MATCH(B75,'CFBG New Line Form'!$B$9:$B$105,0),MATCH(VLOOKUP($AQ$11,MAPPING!$H$3:$J$131,3,0),'CFBG New Line Form'!$G$7:$EQ$7,0)),""))</f>
        <v/>
      </c>
      <c r="AR75" s="84" t="str">
        <f>IF(IFERROR(INDEX('CFBG New Line Form'!$G$9:$EQ$105,MATCH(B75,'CFBG New Line Form'!$B$9:$B$105,0),MATCH(VLOOKUP($AR$11,MAPPING!$H$3:$J$131,3,0),'CFBG New Line Form'!$G$7:$EQ$7,0)),"")=0,"",IFERROR(INDEX('CFBG New Line Form'!$G$9:$EQ$105,MATCH(B75,'CFBG New Line Form'!$B$9:$B$105,0),MATCH(VLOOKUP($AR$11,MAPPING!$H$3:$J$131,3,0),'CFBG New Line Form'!$G$7:$EQ$7,0)),""))</f>
        <v/>
      </c>
      <c r="AS75" s="84" t="str">
        <f>IF(IFERROR(INDEX('CFBG New Line Form'!$G$9:$EQ$105,MATCH(B75,'CFBG New Line Form'!$B$9:$B$105,0),MATCH(VLOOKUP($AS$11,MAPPING!$H$3:$J$131,3,0),'CFBG New Line Form'!$G$7:$EQ$7,0)),"")=0,"",IFERROR(INDEX('CFBG New Line Form'!$G$9:$EQ$105,MATCH(B75,'CFBG New Line Form'!$B$9:$B$105,0),MATCH(VLOOKUP($AS$11,MAPPING!$H$3:$J$131,3,0),'CFBG New Line Form'!$G$7:$EQ$7,0)),""))</f>
        <v/>
      </c>
      <c r="AT75" s="84" t="str">
        <f>IF(IFERROR(INDEX('CFBG New Line Form'!$G$9:$EQ$105,MATCH(B75,'CFBG New Line Form'!$B$9:$B$105,0),MATCH(VLOOKUP($AT$11,MAPPING!$H$3:$J$131,3,0),'CFBG New Line Form'!$G$7:$EQ$7,0)),"")=0,"",IFERROR(INDEX('CFBG New Line Form'!$G$9:$EQ$105,MATCH(B75,'CFBG New Line Form'!$B$9:$B$105,0),MATCH(VLOOKUP($AT$11,MAPPING!$H$3:$J$131,3,0),'CFBG New Line Form'!$G$7:$EQ$7,0)),""))</f>
        <v/>
      </c>
      <c r="AU75" s="84" t="str">
        <f>IF(IFERROR(INDEX('CFBG New Line Form'!$G$9:$EQ$105,MATCH(B75,'CFBG New Line Form'!$B$9:$B$105,0),MATCH(VLOOKUP($AU$11,MAPPING!$H$3:$J$131,3,0),'CFBG New Line Form'!$G$7:$EQ$7,0)),"")=0,"",IFERROR(INDEX('CFBG New Line Form'!$G$9:$EQ$105,MATCH(B75,'CFBG New Line Form'!$B$9:$B$105,0),MATCH(VLOOKUP($AU$11,MAPPING!$H$3:$J$131,3,0),'CFBG New Line Form'!$G$7:$EQ$7,0)),""))</f>
        <v/>
      </c>
      <c r="AV75" s="84" t="str">
        <f>IF(IFERROR(INDEX('CFBG New Line Form'!$G$9:$EQ$105,MATCH(B75,'CFBG New Line Form'!$B$9:$B$105,0),MATCH(VLOOKUP($AV$11,MAPPING!$H$3:$J$131,3,0),'CFBG New Line Form'!$G$7:$EQ$7,0)),"")=0,"",IFERROR(INDEX('CFBG New Line Form'!$G$9:$EQ$105,MATCH(B75,'CFBG New Line Form'!$B$9:$B$105,0),MATCH(VLOOKUP($AV$11,MAPPING!$H$3:$J$131,3,0),'CFBG New Line Form'!$G$7:$EQ$7,0)),""))</f>
        <v/>
      </c>
      <c r="AW75" s="84" t="str">
        <f>IF(IFERROR(INDEX('CFBG New Line Form'!$G$9:$EQ$105,MATCH(B75,'CFBG New Line Form'!$B$9:$B$105,0),MATCH(VLOOKUP($AW$11,MAPPING!$H$3:$J$131,3,0),'CFBG New Line Form'!$G$7:$EQ$7,0)),"")=0,"",IFERROR(INDEX('CFBG New Line Form'!$G$9:$EQ$105,MATCH(B75,'CFBG New Line Form'!$B$9:$B$105,0),MATCH(VLOOKUP($AW$11,MAPPING!$H$3:$J$131,3,0),'CFBG New Line Form'!$G$7:$EQ$7,0)),""))</f>
        <v/>
      </c>
      <c r="AX75" s="84" t="str">
        <f>IF(IFERROR(INDEX('CFBG New Line Form'!$G$9:$EQ$105,MATCH(B75,'CFBG New Line Form'!$B$9:$B$105,0),MATCH(VLOOKUP($AX$11,MAPPING!$H$3:$J$131,3,0),'CFBG New Line Form'!$G$7:$EQ$7,0)),"")=0,"",IFERROR(INDEX('CFBG New Line Form'!$G$9:$EQ$105,MATCH(B75,'CFBG New Line Form'!$B$9:$B$105,0),MATCH(VLOOKUP($AX$11,MAPPING!$H$3:$J$131,3,0),'CFBG New Line Form'!$G$7:$EQ$7,0)),""))</f>
        <v/>
      </c>
      <c r="AY75" s="84" t="str">
        <f>IF(IFERROR(INDEX('CFBG New Line Form'!$G$9:$EQ$105,MATCH(B75,'CFBG New Line Form'!$B$9:$B$105,0),MATCH(VLOOKUP($AY$11,MAPPING!$H$3:$J$131,3,0),'CFBG New Line Form'!$G$7:$EQ$7,0)),"")=0,"",IFERROR(INDEX('CFBG New Line Form'!$G$9:$EQ$105,MATCH(B75,'CFBG New Line Form'!$B$9:$B$105,0),MATCH(VLOOKUP($AY$11,MAPPING!$H$3:$J$131,3,0),'CFBG New Line Form'!$G$7:$EQ$7,0)),""))</f>
        <v/>
      </c>
      <c r="AZ75" s="84" t="str">
        <f>IF(IFERROR(INDEX('CFBG New Line Form'!$G$9:$EQ$105,MATCH(B75,'CFBG New Line Form'!$B$9:$B$105,0),MATCH(VLOOKUP($AZ$11,MAPPING!$H$3:$J$131,3,0),'CFBG New Line Form'!$G$7:$EQ$7,0)),"")=0,"",IFERROR(INDEX('CFBG New Line Form'!$G$9:$EQ$105,MATCH(B75,'CFBG New Line Form'!$B$9:$B$105,0),MATCH(VLOOKUP($AZ$11,MAPPING!$H$3:$J$131,3,0),'CFBG New Line Form'!$G$7:$EQ$7,0)),""))</f>
        <v/>
      </c>
      <c r="BA75" s="84" t="str">
        <f>IF(IFERROR(INDEX('CFBG New Line Form'!$G$9:$EQ$105,MATCH(B75,'CFBG New Line Form'!$B$9:$B$105,0),MATCH(VLOOKUP($BA$11,MAPPING!$H$3:$J$131,3,0),'CFBG New Line Form'!$G$7:$EQ$7,0)),"")=0,"",IFERROR(INDEX('CFBG New Line Form'!$G$9:$EQ$105,MATCH(B75,'CFBG New Line Form'!$B$9:$B$105,0),MATCH(VLOOKUP($BA$11,MAPPING!$H$3:$J$131,3,0),'CFBG New Line Form'!$G$7:$EQ$7,0)),""))</f>
        <v/>
      </c>
      <c r="BB75" s="84" t="str">
        <f>IF(IFERROR(INDEX('CFBG New Line Form'!$G$9:$EQ$105,MATCH(B75,'CFBG New Line Form'!$B$9:$B$105,0),MATCH(VLOOKUP($BB$11,MAPPING!$H$3:$J$131,3,0),'CFBG New Line Form'!$G$7:$EQ$7,0)),"")=0,"",IFERROR(INDEX('CFBG New Line Form'!$G$9:$EQ$105,MATCH(B75,'CFBG New Line Form'!$B$9:$B$105,0),MATCH(VLOOKUP($BB$11,MAPPING!$H$3:$J$131,3,0),'CFBG New Line Form'!$G$7:$EQ$7,0)),""))</f>
        <v/>
      </c>
      <c r="BC75" s="84" t="str">
        <f>IF(IFERROR(INDEX('CFBG New Line Form'!$G$9:$EQ$105,MATCH(B75,'CFBG New Line Form'!$B$9:$B$105,0),MATCH(VLOOKUP($BC$11,MAPPING!$H$3:$J$131,3,0),'CFBG New Line Form'!$G$7:$EQ$7,0)),"")=0,"",IFERROR(INDEX('CFBG New Line Form'!$G$9:$EQ$105,MATCH(B75,'CFBG New Line Form'!$B$9:$B$105,0),MATCH(VLOOKUP($BC$11,MAPPING!$H$3:$J$131,3,0),'CFBG New Line Form'!$G$7:$EQ$7,0)),""))</f>
        <v/>
      </c>
      <c r="BD75" s="84" t="str">
        <f>IF(IFERROR(INDEX('CFBG New Line Form'!$G$9:$EQ$105,MATCH(B75,'CFBG New Line Form'!$B$9:$B$105,0),MATCH(VLOOKUP($BD$11,MAPPING!$H$3:$J$131,3,0),'CFBG New Line Form'!$G$7:$EQ$7,0)),"")=0,"",IFERROR(INDEX('CFBG New Line Form'!$G$9:$EQ$105,MATCH(B75,'CFBG New Line Form'!$B$9:$B$105,0),MATCH(VLOOKUP($BD$11,MAPPING!$H$3:$J$131,3,0),'CFBG New Line Form'!$G$7:$EQ$7,0)),""))</f>
        <v/>
      </c>
      <c r="BE75" s="84" t="str">
        <f>IF(IFERROR(INDEX('CFBG New Line Form'!$G$9:$EQ$105,MATCH(B75,'CFBG New Line Form'!$B$9:$B$105,0),MATCH(VLOOKUP($BE$11,MAPPING!$H$3:$J$131,3,0),'CFBG New Line Form'!$G$7:$EQ$7,0)),"")=0,"",IFERROR(INDEX('CFBG New Line Form'!$G$9:$EQ$105,MATCH(B75,'CFBG New Line Form'!$B$9:$B$105,0),MATCH(VLOOKUP($BE$11,MAPPING!$H$3:$J$131,3,0),'CFBG New Line Form'!$G$7:$EQ$7,0)),""))</f>
        <v/>
      </c>
      <c r="BF75" s="84" t="str">
        <f>IF(IFERROR(INDEX('CFBG New Line Form'!$G$9:$EQ$105,MATCH(B75,'CFBG New Line Form'!$B$9:$B$105,0),MATCH(VLOOKUP($BE$11,MAPPING!$H$3:$J$131,3,0),'CFBG New Line Form'!$G$7:$EQ$7,0)),"")=0,"",IFERROR(INDEX('CFBG New Line Form'!$G$9:$EQ$105,MATCH(B75,'CFBG New Line Form'!$B$9:$B$105,0),MATCH(VLOOKUP($BE$11,MAPPING!$H$3:$J$131,3,0),'CFBG New Line Form'!$G$7:$EQ$7,0)),""))</f>
        <v/>
      </c>
      <c r="BG75" s="84" t="str">
        <f>IF(IFERROR(INDEX('CFBG New Line Form'!$G$9:$EQ$105,MATCH(B75,'CFBG New Line Form'!$B$9:$B$105,0),MATCH(VLOOKUP($BG$11,MAPPING!$H$3:$J$131,3,0),'CFBG New Line Form'!$G$7:$EQ$7,0)),"")=0,"",IFERROR(INDEX('CFBG New Line Form'!$G$9:$EQ$105,MATCH(B75,'CFBG New Line Form'!$B$9:$B$105,0),MATCH(VLOOKUP($BG$11,MAPPING!$H$3:$J$131,3,0),'CFBG New Line Form'!$G$7:$EQ$7,0)),""))</f>
        <v/>
      </c>
      <c r="BH75" s="84" t="str">
        <f>IF(IFERROR(INDEX('CFBG New Line Form'!$G$9:$EQ$105,MATCH(B75,'CFBG New Line Form'!$B$9:$B$105,0),MATCH(VLOOKUP($BH$11,MAPPING!$H$3:$J$131,3,0),'CFBG New Line Form'!$G$7:$EQ$7,0)),"")=0,"",IFERROR(INDEX('CFBG New Line Form'!$G$9:$EQ$105,MATCH(B75,'CFBG New Line Form'!$B$9:$B$105,0),MATCH(VLOOKUP($BH$11,MAPPING!$H$3:$J$131,3,0),'CFBG New Line Form'!$G$7:$EQ$7,0)),""))</f>
        <v/>
      </c>
      <c r="BI75" s="84" t="str">
        <f>IF(IFERROR(INDEX('CFBG New Line Form'!$G$9:$EQ$105,MATCH(B75,'CFBG New Line Form'!$B$9:$B$105,0),MATCH(VLOOKUP($BI$11,MAPPING!$H$3:$J$131,3,0),'CFBG New Line Form'!$G$7:$EQ$7,0)),"")=0,"",IFERROR(INDEX('CFBG New Line Form'!$G$9:$EQ$105,MATCH(B75,'CFBG New Line Form'!$B$9:$B$105,0),MATCH(VLOOKUP($BI$11,MAPPING!$H$3:$J$131,3,0),'CFBG New Line Form'!$G$7:$EQ$7,0)),""))</f>
        <v/>
      </c>
      <c r="BJ75" s="84" t="str">
        <f>IF(IFERROR(INDEX('CFBG New Line Form'!$G$9:$EQ$105,MATCH(B75,'CFBG New Line Form'!$B$9:$B$105,0),MATCH(VLOOKUP($BJ$11,MAPPING!$H$3:$J$131,3,0),'CFBG New Line Form'!$G$7:$EQ$7,0)),"")=0,"",IFERROR(INDEX('CFBG New Line Form'!$G$9:$EQ$105,MATCH(B75,'CFBG New Line Form'!$B$9:$B$105,0),MATCH(VLOOKUP($BJ$11,MAPPING!$H$3:$J$131,3,0),'CFBG New Line Form'!$G$7:$EQ$7,0)),""))</f>
        <v/>
      </c>
      <c r="BK75" s="84" t="str">
        <f>IF(IFERROR(INDEX('CFBG New Line Form'!$G$9:$EQ$105,MATCH(B75,'CFBG New Line Form'!$B$9:$B$105,0),MATCH(VLOOKUP($BK$11,MAPPING!$H$3:$J$131,3,0),'CFBG New Line Form'!$G$7:$EQ$7,0)),"")=0,"",IFERROR(INDEX('CFBG New Line Form'!$G$9:$EQ$105,MATCH(B75,'CFBG New Line Form'!$B$9:$B$105,0),MATCH(VLOOKUP($BK$11,MAPPING!$H$3:$J$131,3,0),'CFBG New Line Form'!$G$7:$EQ$7,0)),""))</f>
        <v/>
      </c>
      <c r="BL75" s="84" t="str">
        <f>IF(IFERROR(INDEX('CFBG New Line Form'!$G$9:$EQ$105,MATCH(B75,'CFBG New Line Form'!$B$9:$B$105,0),MATCH(VLOOKUP($BL$11,MAPPING!$H$3:$J$131,3,0),'CFBG New Line Form'!$G$7:$EQ$7,0)),"")=0,"",IFERROR(INDEX('CFBG New Line Form'!$G$9:$EQ$105,MATCH(B75,'CFBG New Line Form'!$B$9:$B$105,0),MATCH(VLOOKUP($BL$11,MAPPING!$H$3:$J$131,3,0),'CFBG New Line Form'!$G$7:$EQ$7,0)),""))</f>
        <v/>
      </c>
      <c r="BM75" s="84" t="str">
        <f>IF(IFERROR(INDEX('CFBG New Line Form'!$G$9:$EQ$105,MATCH(B75,'CFBG New Line Form'!$B$9:$B$105,0),MATCH(VLOOKUP($BM$11,MAPPING!$H$3:$J$131,3,0),'CFBG New Line Form'!$G$7:$EQ$7,0)),"")=0,"",IFERROR(INDEX('CFBG New Line Form'!$G$9:$EQ$105,MATCH(B75,'CFBG New Line Form'!$B$9:$B$105,0),MATCH(VLOOKUP($BM$11,MAPPING!$H$3:$J$131,3,0),'CFBG New Line Form'!$G$7:$EQ$7,0)),""))</f>
        <v/>
      </c>
      <c r="BN75" s="84" t="str">
        <f>IF(IFERROR(INDEX('CFBG New Line Form'!$G$9:$EQ$105,MATCH(B75,'CFBG New Line Form'!$B$9:$B$105,0),MATCH(VLOOKUP($BN$11,MAPPING!$H$3:$J$131,3,0),'CFBG New Line Form'!$G$7:$EQ$7,0)),"")=0,"",IFERROR(INDEX('CFBG New Line Form'!$G$9:$EQ$105,MATCH(B75,'CFBG New Line Form'!$B$9:$B$105,0),MATCH(VLOOKUP($BN$11,MAPPING!$H$3:$J$131,3,0),'CFBG New Line Form'!$G$7:$EQ$7,0)),""))</f>
        <v/>
      </c>
      <c r="BO75" s="84" t="str">
        <f>IF(IFERROR(INDEX('CFBG New Line Form'!$G$9:$EQ$105,MATCH(B75,'CFBG New Line Form'!$B$9:$B$105,0),MATCH(VLOOKUP($BO$11,MAPPING!$H$3:$J$131,3,0),'CFBG New Line Form'!$G$7:$EQ$7,0)),"")=0,"",IFERROR(INDEX('CFBG New Line Form'!$G$9:$EQ$105,MATCH(B75,'CFBG New Line Form'!$B$9:$B$105,0),MATCH(VLOOKUP($BO$11,MAPPING!$H$3:$J$131,3,0),'CFBG New Line Form'!$G$7:$EQ$7,0)),""))</f>
        <v/>
      </c>
      <c r="BP75" s="84" t="str">
        <f>IF(IFERROR(INDEX('CFBG New Line Form'!$G$9:$EQ$105,MATCH(B75,'CFBG New Line Form'!$B$9:$B$105,0),MATCH(VLOOKUP($BP$11,MAPPING!$H$3:$J$131,3,0),'CFBG New Line Form'!$G$7:$EQ$7,0)),"")=0,"",IFERROR(INDEX('CFBG New Line Form'!$G$9:$EQ$105,MATCH(B75,'CFBG New Line Form'!$B$9:$B$105,0),MATCH(VLOOKUP($BP$11,MAPPING!$H$3:$J$131,3,0),'CFBG New Line Form'!$G$7:$EQ$7,0)),""))</f>
        <v/>
      </c>
      <c r="BQ75" s="84" t="str">
        <f>IF(IFERROR(INDEX('CFBG New Line Form'!$G$9:$EQ$105,MATCH(B75,'CFBG New Line Form'!$B$9:$B$105,0),MATCH(VLOOKUP($BQ$11,MAPPING!$H$3:$J$131,3,0),'CFBG New Line Form'!$G$7:$EQ$7,0)),"")=0,"",IFERROR(INDEX('CFBG New Line Form'!$G$9:$EQ$105,MATCH(B75,'CFBG New Line Form'!$B$9:$B$105,0),MATCH(VLOOKUP($BQ$11,MAPPING!$H$3:$J$131,3,0),'CFBG New Line Form'!$G$7:$EQ$7,0)),""))</f>
        <v/>
      </c>
      <c r="BR75" s="84" t="str">
        <f>IF(IFERROR(INDEX('CFBG New Line Form'!$G$9:$EQ$105,MATCH(B75,'CFBG New Line Form'!$B$9:$B$105,0),MATCH(VLOOKUP($BR$11,MAPPING!$H$3:$J$131,3,0),'CFBG New Line Form'!$G$7:$EQ$7,0)),"")=0,"",IFERROR(INDEX('CFBG New Line Form'!$G$9:$EQ$105,MATCH(B75,'CFBG New Line Form'!$B$9:$B$105,0),MATCH(VLOOKUP($BR$11,MAPPING!$H$3:$J$131,3,0),'CFBG New Line Form'!$G$7:$EQ$7,0)),""))</f>
        <v/>
      </c>
      <c r="BS75" s="84" t="str">
        <f>IF(IFERROR(INDEX('CFBG New Line Form'!$G$9:$EQ$105,MATCH(B75,'CFBG New Line Form'!$B$9:$B$105,0),MATCH(VLOOKUP($BS$11,MAPPING!$H$3:$J$131,3,0),'CFBG New Line Form'!$G$7:$EQ$7,0)),"")=0,"",IFERROR(INDEX('CFBG New Line Form'!$G$9:$EQ$105,MATCH(B75,'CFBG New Line Form'!$B$9:$B$105,0),MATCH(VLOOKUP($BS$11,MAPPING!$H$3:$J$131,3,0),'CFBG New Line Form'!$G$7:$EQ$7,0)),""))</f>
        <v/>
      </c>
      <c r="BT75" s="84" t="str">
        <f>IF(IFERROR(INDEX('CFBG New Line Form'!$G$9:$EQ$105,MATCH(B75,'CFBG New Line Form'!$B$9:$B$105,0),MATCH(VLOOKUP($BT$11,MAPPING!$H$3:$J$131,3,0),'CFBG New Line Form'!$G$7:$EQ$7,0)),"")=0,"",IFERROR(INDEX('CFBG New Line Form'!$G$9:$EQ$105,MATCH(B75,'CFBG New Line Form'!$B$9:$B$105,0),MATCH(VLOOKUP($BT$11,MAPPING!$H$3:$J$131,3,0),'CFBG New Line Form'!$G$7:$EQ$7,0)),""))</f>
        <v/>
      </c>
      <c r="BU75" s="84" t="str">
        <f>IF(IFERROR(INDEX('CFBG New Line Form'!$G$9:$EQ$105,MATCH(B75,'CFBG New Line Form'!$B$9:$B$105,0),MATCH(VLOOKUP($BU$11,MAPPING!$H$3:$J$131,3,0),'CFBG New Line Form'!$G$7:$EQ$7,0)),"")=0,"",IFERROR(INDEX('CFBG New Line Form'!$G$9:$EQ$105,MATCH(B75,'CFBG New Line Form'!$B$9:$B$105,0),MATCH(VLOOKUP($BU$11,MAPPING!$H$3:$J$131,3,0),'CFBG New Line Form'!$G$7:$EQ$7,0)),""))</f>
        <v/>
      </c>
      <c r="BV75" s="84" t="str">
        <f>IF(IFERROR(INDEX('CFBG New Line Form'!$G$9:$EQ$105,MATCH(B75,'CFBG New Line Form'!$B$9:$B$105,0),MATCH(VLOOKUP($BV$11,MAPPING!$H$3:$J$131,3,0),'CFBG New Line Form'!$G$7:$EQ$7,0)),"")=0,"",IFERROR(INDEX('CFBG New Line Form'!$G$9:$EQ$105,MATCH(B75,'CFBG New Line Form'!$B$9:$B$105,0),MATCH(VLOOKUP($BV$11,MAPPING!$H$3:$J$131,3,0),'CFBG New Line Form'!$G$7:$EQ$7,0)),""))</f>
        <v/>
      </c>
      <c r="BW75" s="84" t="str">
        <f>IF(IFERROR(INDEX('CFBG New Line Form'!$G$9:$EQ$105,MATCH(B75,'CFBG New Line Form'!$B$9:$B$105,0),MATCH(VLOOKUP($BW$11,MAPPING!$H$3:$J$131,3,0),'CFBG New Line Form'!$G$7:$EQ$7,0)),"")=0,"",IFERROR(INDEX('CFBG New Line Form'!$G$9:$EQ$105,MATCH(B75,'CFBG New Line Form'!$B$9:$B$105,0),MATCH(VLOOKUP($BW$11,MAPPING!$H$3:$J$131,3,0),'CFBG New Line Form'!$G$7:$EQ$7,0)),""))</f>
        <v/>
      </c>
      <c r="BX75" s="84" t="str">
        <f>IF(IFERROR(INDEX('CFBG New Line Form'!$G$9:$EQ$105,MATCH(B75,'CFBG New Line Form'!$B$9:$B$105,0),MATCH(VLOOKUP($BX$11,MAPPING!$H$3:$J$131,3,0),'CFBG New Line Form'!$G$7:$EQ$7,0)),"")=0,"",IFERROR(INDEX('CFBG New Line Form'!$G$9:$EQ$105,MATCH(B75,'CFBG New Line Form'!$B$9:$B$105,0),MATCH(VLOOKUP($BX$11,MAPPING!$H$3:$J$131,3,0),'CFBG New Line Form'!$G$7:$EQ$7,0)),""))</f>
        <v/>
      </c>
      <c r="BY75" s="84" t="str">
        <f>IF(IFERROR(INDEX('CFBG New Line Form'!$G$9:$EQ$105,MATCH(B75,'CFBG New Line Form'!$B$9:$B$105,0),MATCH(VLOOKUP($BY$11,MAPPING!$H$3:$J$131,3,0),'CFBG New Line Form'!$G$7:$EQ$7,0)),"")=0,"",IFERROR(INDEX('CFBG New Line Form'!$G$9:$EQ$105,MATCH(B75,'CFBG New Line Form'!$B$9:$B$105,0),MATCH(VLOOKUP($BY$11,MAPPING!$H$3:$J$131,3,0),'CFBG New Line Form'!$G$7:$EQ$7,0)),""))</f>
        <v/>
      </c>
      <c r="BZ75" s="84" t="str">
        <f>IF(IFERROR(INDEX('CFBG New Line Form'!$G$9:$EQ$105,MATCH(B75,'CFBG New Line Form'!$B$9:$B$105,0),MATCH(VLOOKUP($BZ$11,MAPPING!$H$3:$J$131,3,0),'CFBG New Line Form'!$G$7:$EQ$7,0)),"")=0,"",IFERROR(INDEX('CFBG New Line Form'!$G$9:$EQ$105,MATCH(B75,'CFBG New Line Form'!$B$9:$B$105,0),MATCH(VLOOKUP($BZ$11,MAPPING!$H$3:$J$131,3,0),'CFBG New Line Form'!$G$7:$EQ$7,0)),""))</f>
        <v/>
      </c>
      <c r="CA75" s="84" t="str">
        <f>IF(IFERROR(INDEX('CFBG New Line Form'!$G$9:$EQ$105,MATCH(B75,'CFBG New Line Form'!$B$9:$B$105,0),MATCH(VLOOKUP($CA$11,MAPPING!$H$3:$J$131,3,0),'CFBG New Line Form'!$G$7:$EQ$7,0)),"")=0,"",IFERROR(INDEX('CFBG New Line Form'!$G$9:$EQ$105,MATCH(B75,'CFBG New Line Form'!$B$9:$B$105,0),MATCH(VLOOKUP($CA$11,MAPPING!$H$3:$J$131,3,0),'CFBG New Line Form'!$G$7:$EQ$7,0)),""))</f>
        <v/>
      </c>
      <c r="CB75" s="84" t="str">
        <f>IF(IFERROR(INDEX('CFBG New Line Form'!$G$9:$EQ$105,MATCH(B75,'CFBG New Line Form'!$B$9:$B$105,0),MATCH(VLOOKUP($CB$11,MAPPING!$H$3:$J$131,3,0),'CFBG New Line Form'!$G$7:$EQ$7,0)),"")=0,"",IFERROR(INDEX('CFBG New Line Form'!$G$9:$EQ$105,MATCH(B75,'CFBG New Line Form'!$B$9:$B$105,0),MATCH(VLOOKUP($CB$11,MAPPING!$H$3:$J$131,3,0),'CFBG New Line Form'!$G$7:$EQ$7,0)),""))</f>
        <v/>
      </c>
      <c r="CC75" s="84" t="str">
        <f>IF(IFERROR(INDEX('CFBG New Line Form'!$G$9:$EQ$105,MATCH(B75,'CFBG New Line Form'!$B$9:$B$105,0),MATCH(VLOOKUP($CC$11,MAPPING!$H$3:$J$131,3,0),'CFBG New Line Form'!$G$7:$EQ$7,0)),"")=0,"",IFERROR(INDEX('CFBG New Line Form'!$G$9:$EQ$105,MATCH(B75,'CFBG New Line Form'!$B$9:$B$105,0),MATCH(VLOOKUP($CC$11,MAPPING!$H$3:$J$131,3,0),'CFBG New Line Form'!$G$7:$EQ$7,0)),""))</f>
        <v/>
      </c>
      <c r="CD75" s="84" t="str">
        <f>IF(IFERROR(INDEX('CFBG New Line Form'!$G$9:$EQ$105,MATCH(B75,'CFBG New Line Form'!$B$9:$B$105,0),MATCH(VLOOKUP($CD$11,MAPPING!$H$3:$J$131,3,0),'CFBG New Line Form'!$G$7:$EQ$7,0)),"")=0,"",IFERROR(INDEX('CFBG New Line Form'!$G$9:$EQ$105,MATCH(B75,'CFBG New Line Form'!$B$9:$B$105,0),MATCH(VLOOKUP($CD$11,MAPPING!$H$3:$J$131,3,0),'CFBG New Line Form'!$G$7:$EQ$7,0)),""))</f>
        <v/>
      </c>
      <c r="CE75" s="84" t="str">
        <f>IF(IFERROR(INDEX('CFBG New Line Form'!$G$9:$EQ$105,MATCH(B75,'CFBG New Line Form'!$B$9:$B$105,0),MATCH(VLOOKUP($CE$11,MAPPING!$H$3:$J$131,3,0),'CFBG New Line Form'!$G$7:$EQ$7,0)),"")=0,"",IFERROR(INDEX('CFBG New Line Form'!$G$9:$EQ$105,MATCH(B75,'CFBG New Line Form'!$B$9:$B$105,0),MATCH(VLOOKUP($CE$11,MAPPING!$H$3:$J$131,3,0),'CFBG New Line Form'!$G$7:$EQ$7,0)),""))</f>
        <v/>
      </c>
      <c r="CF75" s="84" t="str">
        <f>IF(IFERROR(INDEX('CFBG New Line Form'!$G$9:$EQ$105,MATCH(B75,'CFBG New Line Form'!$B$9:$B$105,0),MATCH(VLOOKUP($CF$11,MAPPING!$H$3:$J$131,3,0),'CFBG New Line Form'!$G$7:$EQ$7,0)),"")=0,"",IFERROR(INDEX('CFBG New Line Form'!$G$9:$EQ$105,MATCH(B75,'CFBG New Line Form'!$B$9:$B$105,0),MATCH(VLOOKUP($CF$11,MAPPING!$H$3:$J$131,3,0),'CFBG New Line Form'!$G$7:$EQ$7,0)),""))</f>
        <v/>
      </c>
      <c r="CG75" s="84" t="str">
        <f>IF(IFERROR(INDEX('CFBG New Line Form'!$G$9:$EQ$105,MATCH(B75,'CFBG New Line Form'!$B$9:$B$105,0),MATCH(VLOOKUP($CG$11,MAPPING!$H$3:$J$131,3,0),'CFBG New Line Form'!$G$7:$EQ$7,0)),"")=0,"",IFERROR(INDEX('CFBG New Line Form'!$G$9:$EQ$105,MATCH(B75,'CFBG New Line Form'!$B$9:$B$105,0),MATCH(VLOOKUP($CG$11,MAPPING!$H$3:$J$131,3,0),'CFBG New Line Form'!$G$7:$EQ$7,0)),""))</f>
        <v/>
      </c>
      <c r="CH75" s="84" t="str">
        <f>IF(IFERROR(INDEX('CFBG New Line Form'!$G$9:$EQ$105,MATCH(B75,'CFBG New Line Form'!$B$9:$B$105,0),MATCH(VLOOKUP($CH$11,MAPPING!$H$3:$J$131,3,0),'CFBG New Line Form'!$G$7:$EQ$7,0)),"")=0,"",IFERROR(INDEX('CFBG New Line Form'!$G$9:$EQ$105,MATCH(B75,'CFBG New Line Form'!$B$9:$B$105,0),MATCH(VLOOKUP($CH$11,MAPPING!$H$3:$J$131,3,0),'CFBG New Line Form'!$G$7:$EQ$7,0)),""))</f>
        <v/>
      </c>
      <c r="CI75" s="84" t="str">
        <f>IF(IFERROR(INDEX('CFBG New Line Form'!$G$9:$EQ$105,MATCH(B75,'CFBG New Line Form'!$B$9:$B$105,0),MATCH(VLOOKUP($CI$11,MAPPING!$H$3:$J$131,3,0),'CFBG New Line Form'!$G$7:$EQ$7,0)),"")=0,"",IFERROR(INDEX('CFBG New Line Form'!$G$9:$EQ$105,MATCH(B75,'CFBG New Line Form'!$B$9:$B$105,0),MATCH(VLOOKUP($CI$11,MAPPING!$H$3:$J$131,3,0),'CFBG New Line Form'!$G$7:$EQ$7,0)),""))</f>
        <v/>
      </c>
      <c r="CJ75" s="84" t="str">
        <f>IF(IFERROR(INDEX('CFBG New Line Form'!$G$9:$EQ$105,MATCH(B75,'CFBG New Line Form'!$B$9:$B$105,0),MATCH(VLOOKUP($CJ$11,MAPPING!$H$3:$J$131,3,0),'CFBG New Line Form'!$G$7:$EQ$7,0)),"")=0,"",IFERROR(INDEX('CFBG New Line Form'!$G$9:$EQ$105,MATCH(B75,'CFBG New Line Form'!$B$9:$B$105,0),MATCH(VLOOKUP($CJ$11,MAPPING!$H$3:$J$131,3,0),'CFBG New Line Form'!$G$7:$EQ$7,0)),""))</f>
        <v/>
      </c>
      <c r="CK75" s="84" t="str">
        <f>IF(IFERROR(INDEX('CFBG New Line Form'!$G$9:$EQ$105,MATCH(B75,'CFBG New Line Form'!$B$9:$B$105,0),MATCH(VLOOKUP($CK$11,MAPPING!$H$3:$J$131,3,0),'CFBG New Line Form'!$G$7:$EQ$7,0)),"")=0,"",IFERROR(INDEX('CFBG New Line Form'!$G$9:$EQ$105,MATCH(B75,'CFBG New Line Form'!$B$9:$B$105,0),MATCH(VLOOKUP($CK$11,MAPPING!$H$3:$J$131,3,0),'CFBG New Line Form'!$G$7:$EQ$7,0)),""))</f>
        <v/>
      </c>
      <c r="CL75" s="84" t="str">
        <f>IF(IFERROR(INDEX('CFBG New Line Form'!$G$9:$EQ$105,MATCH(B75,'CFBG New Line Form'!$B$9:$B$105,0),MATCH(VLOOKUP($CL$11,MAPPING!$H$3:$J$131,3,0),'CFBG New Line Form'!$G$7:$EQ$7,0)),"")=0,"",IFERROR(INDEX('CFBG New Line Form'!$G$9:$EQ$105,MATCH(B75,'CFBG New Line Form'!$B$9:$B$105,0),MATCH(VLOOKUP($CL$11,MAPPING!$H$3:$J$131,3,0),'CFBG New Line Form'!$G$7:$EQ$7,0)),""))</f>
        <v/>
      </c>
      <c r="CM75" s="84" t="str">
        <f>IF(IFERROR(INDEX('CFBG New Line Form'!$G$9:$EQ$105,MATCH(B75,'CFBG New Line Form'!$B$9:$B$105,0),MATCH(VLOOKUP($CM$11,MAPPING!$H$3:$J$131,3,0),'CFBG New Line Form'!$G$7:$EQ$7,0)),"")=0,"",IFERROR(INDEX('CFBG New Line Form'!$G$9:$EQ$105,MATCH(B75,'CFBG New Line Form'!$B$9:$B$105,0),MATCH(VLOOKUP($CM$11,MAPPING!$H$3:$J$131,3,0),'CFBG New Line Form'!$G$7:$EQ$7,0)),""))</f>
        <v/>
      </c>
      <c r="CN75" s="84" t="str">
        <f>IF(IFERROR(INDEX('CFBG New Line Form'!$G$9:$EQ$105,MATCH(B75,'CFBG New Line Form'!$B$9:$B$105,0),MATCH(VLOOKUP($CN$11,MAPPING!$H$3:$J$131,3,0),'CFBG New Line Form'!$G$7:$EQ$7,0)),"")=0,"",IFERROR(INDEX('CFBG New Line Form'!$G$9:$EQ$105,MATCH(B75,'CFBG New Line Form'!$B$9:$B$105,0),MATCH(VLOOKUP($CN$11,MAPPING!$H$3:$J$131,3,0),'CFBG New Line Form'!$G$7:$EQ$7,0)),""))</f>
        <v/>
      </c>
      <c r="CO75" s="84" t="str">
        <f>IF(IFERROR(INDEX('CFBG New Line Form'!$G$9:$EQ$105,MATCH(B75,'CFBG New Line Form'!$B$9:$B$105,0),MATCH(VLOOKUP($CO$11,MAPPING!$H$3:$J$131,3,0),'CFBG New Line Form'!$G$7:$EQ$7,0)),"")=0,"",IFERROR(INDEX('CFBG New Line Form'!$G$9:$EQ$105,MATCH(B75,'CFBG New Line Form'!$B$9:$B$105,0),MATCH(VLOOKUP($CO$11,MAPPING!$H$3:$J$131,3,0),'CFBG New Line Form'!$G$7:$EQ$7,0)),""))</f>
        <v/>
      </c>
      <c r="CP75" s="84" t="str">
        <f>IF(IFERROR(INDEX('CFBG New Line Form'!$G$9:$EQ$105,MATCH(B75,'CFBG New Line Form'!$B$9:$B$105,0),MATCH(VLOOKUP($CP$11,MAPPING!$H$3:$J$131,3,0),'CFBG New Line Form'!$G$7:$EQ$7,0)),"")=0,"",IFERROR(INDEX('CFBG New Line Form'!$G$9:$EQ$105,MATCH(B75,'CFBG New Line Form'!$B$9:$B$105,0),MATCH(VLOOKUP($CP$11,MAPPING!$H$3:$J$131,3,0),'CFBG New Line Form'!$G$7:$EQ$7,0)),""))</f>
        <v/>
      </c>
      <c r="CQ75" s="84" t="str">
        <f>IF(IFERROR(INDEX('CFBG New Line Form'!$G$9:$EQ$105,MATCH(B75,'CFBG New Line Form'!$B$9:$B$105,0),MATCH(VLOOKUP($CQ$11,MAPPING!$H$3:$J$131,3,0),'CFBG New Line Form'!$G$7:$EQ$7,0)),"")=0,"",IFERROR(INDEX('CFBG New Line Form'!$G$9:$EQ$105,MATCH(B75,'CFBG New Line Form'!$B$9:$B$105,0),MATCH(VLOOKUP($CQ$11,MAPPING!$H$3:$J$131,3,0),'CFBG New Line Form'!$G$7:$EQ$7,0)),""))</f>
        <v/>
      </c>
      <c r="CR75" s="84"/>
      <c r="CS75" s="84"/>
      <c r="CT75" s="84"/>
    </row>
    <row r="76" spans="1:98" s="55" customFormat="1">
      <c r="A76" s="84" t="str">
        <f>IF(
IFERROR(INDEX('CFBG New Line Form'!$G$9:$EQ$105,MATCH(B76,'CFBG New Line Form'!$B$9:$B$105,0),MATCH(VLOOKUP($A$11,MAPPING!$H$3:$J$131,3,0),'CFBG New Line Form'!$G$7:$EQ$7,0)),"")=0,"", IFERROR(INDEX('CFBG New Line Form'!$G$9:$EQ$105,MATCH(B76,'CFBG New Line Form'!$B$9:$B$105,0),MATCH(VLOOKUP($A$11,MAPPING!$H$3:$J$131,3,0),'CFBG New Line Form'!$G$7:$EQ$7,0)),""))</f>
        <v/>
      </c>
      <c r="B76" s="84"/>
      <c r="C76" s="84" t="str">
        <f>IF(
IFERROR(INDEX('CFBG New Line Form'!$G$9:$EQ$105,MATCH(B76,'CFBG New Line Form'!$B$9:$B$105,0),MATCH(VLOOKUP($C$11,MAPPING!$H$3:$J$131,3,0),'CFBG New Line Form'!$G$7:$EQ$7,0)),"")=0,"", IFERROR(INDEX('CFBG New Line Form'!$G$9:$EQ$105,MATCH(B76,'CFBG New Line Form'!$B$9:$B$105,0),MATCH(VLOOKUP($C$11,MAPPING!$H$3:$J$131,3,0),'CFBG New Line Form'!$G$7:$EQ$7,0)),""))</f>
        <v/>
      </c>
      <c r="D76" s="84" t="str">
        <f>IF(
IFERROR(INDEX('CFBG New Line Form'!$G$9:$EQ$105,MATCH(B76,'CFBG New Line Form'!$B$9:$B$105,0),MATCH(VLOOKUP($D$11,MAPPING!$H$3:$J$131,3,0),'CFBG New Line Form'!$G$7:$EQ$7,0)),"")=0,"", IFERROR(INDEX('CFBG New Line Form'!$G$9:$EQ$105,MATCH(B76,'CFBG New Line Form'!$B$9:$B$105,0),MATCH(VLOOKUP($D$11,MAPPING!$H$3:$J$131,3,0),'CFBG New Line Form'!$G$7:$EQ$7,0)),""))</f>
        <v/>
      </c>
      <c r="E76" s="84" t="str">
        <f>IF(IFERROR(INDEX('CFBG New Line Form'!$G$9:$EQ$105,MATCH(B76,'CFBG New Line Form'!$B$9:$B$105,0),MATCH(VLOOKUP($E$11,MAPPING!$H$3:$J$131,3,0),'CFBG New Line Form'!$G$7:$EQ$7,0)),"")=0,"",IFERROR(INDEX('CFBG New Line Form'!$G$9:$EQ$105,MATCH(B76,'CFBG New Line Form'!$B$9:$B$105,0),MATCH(VLOOKUP($E$11,MAPPING!$H$3:$J$131,3,0),'CFBG New Line Form'!$G$7:$EQ$7,0)),""))</f>
        <v/>
      </c>
      <c r="F76" s="84" t="str">
        <f>IF(IFERROR(INDEX('CFBG New Line Form'!$G$9:$EQ$105,MATCH(B76,'CFBG New Line Form'!$B$9:$B$105,0),MATCH(VLOOKUP($F$11,MAPPING!$H$3:$J$131,3,0),'CFBG New Line Form'!$G$7:$EQ$7,0)),"")=0,"",IFERROR(INDEX('CFBG New Line Form'!$G$9:$EQ$105,MATCH(B76,'CFBG New Line Form'!$B$9:$B$105,0),MATCH(VLOOKUP($F$11,MAPPING!$H$3:$J$131,3,0),'CFBG New Line Form'!$G$7:$EQ$7,0)),""))</f>
        <v/>
      </c>
      <c r="G76" s="130" t="str">
        <f>IF(IFERROR(INDEX('CFBG New Line Form'!$G$9:$EQ$105,MATCH(B76,'CFBG New Line Form'!$B$9:$B$105,0),MATCH(VLOOKUP($G$11,MAPPING!$H$3:$J$131,3,0),'CFBG New Line Form'!$G$7:$EQ$7,0)),"")=0,"",IFERROR(INDEX('CFBG New Line Form'!$G$9:$EQ$105,MATCH(B76,'CFBG New Line Form'!$B$9:$B$105,0),MATCH(VLOOKUP($G$11,MAPPING!$H$3:$J$131,3,0),'CFBG New Line Form'!$G$7:$EQ$7,0)),""))</f>
        <v/>
      </c>
      <c r="H76" s="160" t="str">
        <f>IF(IFERROR(INDEX('CFBG New Line Form'!$G$9:$EQ$105,MATCH(B76,'CFBG New Line Form'!$B$9:$B$105,0),MATCH(VLOOKUP($H$11,MAPPING!$H$3:$J$131,3,0),'CFBG New Line Form'!$G$7:$EQ$7,0)),"")=0,"",IFERROR(INDEX('CFBG New Line Form'!$G$9:$EQ$105,MATCH(B76,'CFBG New Line Form'!$B$9:$B$105,0),MATCH(VLOOKUP($H$11,MAPPING!$H$3:$J$131,3,0),'CFBG New Line Form'!$G$7:$EQ$7,0)),""))</f>
        <v/>
      </c>
      <c r="I76" s="161" t="str">
        <f>IF(IFERROR(INDEX('CFBG New Line Form'!$G$9:$EQ$105,MATCH(B76,'CFBG New Line Form'!$B$9:$B$105,0),MATCH(VLOOKUP($I$11,MAPPING!$H$3:$J$131,3,0),'CFBG New Line Form'!$G$7:$EQ$7,0)),"")=0,"",IFERROR(INDEX('CFBG New Line Form'!$G$9:$EQ$105,MATCH(B76,'CFBG New Line Form'!$B$9:$B$105,0),MATCH(VLOOKUP($I$11,MAPPING!$H$3:$J$131,3,0),'CFBG New Line Form'!$G$7:$EQ$7,0)),""))</f>
        <v/>
      </c>
      <c r="J76" s="84" t="str">
        <f>IF(IFERROR(INDEX('CFBG New Line Form'!$G$9:$EQ$105,MATCH(B76,'CFBG New Line Form'!$B$9:$B$105,0),MATCH(VLOOKUP($J$11,MAPPING!$H$3:$J$131,3,0),'CFBG New Line Form'!$G$7:$EQ$7,0)),"")=0,"",IFERROR(INDEX('CFBG New Line Form'!$G$9:$EQ$105,MATCH(B76,'CFBG New Line Form'!$B$9:$B$105,0),MATCH(VLOOKUP($J$11,MAPPING!$H$3:$J$131,3,0),'CFBG New Line Form'!$G$7:$EQ$7,0)),""))</f>
        <v/>
      </c>
      <c r="K76" s="84" t="e">
        <v>#N/A</v>
      </c>
      <c r="L76" s="84" t="e">
        <v>#N/A</v>
      </c>
      <c r="M76" s="84" t="e">
        <v>#N/A</v>
      </c>
      <c r="N76" s="84" t="e">
        <v>#N/A</v>
      </c>
      <c r="O76" s="84" t="e">
        <v>#N/A</v>
      </c>
      <c r="P76" s="84" t="e">
        <v>#N/A</v>
      </c>
      <c r="Q76" s="84" t="e">
        <v>#N/A</v>
      </c>
      <c r="R76" s="162" t="str">
        <f>IF(IFERROR(INDEX('CFBG New Line Form'!$G$9:$EQ$105,MATCH(B76,'CFBG New Line Form'!$B$9:$B$105,0),MATCH(VLOOKUP($R$11,MAPPING!$H$3:$J$131,3,0),'CFBG New Line Form'!$G$7:$EQ$7,0)),"")=0,"",IFERROR(INDEX('CFBG New Line Form'!$G$9:$EQ$105,MATCH(B76,'CFBG New Line Form'!$B$9:$B$105,0),MATCH(VLOOKUP($R$11,MAPPING!$H$3:$J$131,3,0),'CFBG New Line Form'!$G$7:$EQ$7,0)),""))</f>
        <v/>
      </c>
      <c r="S76" s="84" t="str">
        <f>IF(IFERROR(INDEX('CFBG New Line Form'!$G$9:$EQ$105,MATCH(B76,'CFBG New Line Form'!$B$9:$B$105,0),MATCH(VLOOKUP($S$11,MAPPING!$H$3:$J$131,3,0),'CFBG New Line Form'!$G$7:$EQ$7,0)),"")=0,"",IFERROR(INDEX('CFBG New Line Form'!$G$9:$EQ$105,MATCH(B76,'CFBG New Line Form'!$B$9:$B$105,0),MATCH(VLOOKUP($S$11,MAPPING!$H$3:$J$131,3,0),'CFBG New Line Form'!$G$7:$EQ$7,0)),""))</f>
        <v/>
      </c>
      <c r="T76" s="84" t="e">
        <v>#N/A</v>
      </c>
      <c r="U76" s="84" t="e">
        <v>#N/A</v>
      </c>
      <c r="V76" s="84" t="e">
        <v>#N/A</v>
      </c>
      <c r="W76" s="84" t="e">
        <v>#N/A</v>
      </c>
      <c r="X76" s="84" t="e">
        <v>#N/A</v>
      </c>
      <c r="Y76" s="84" t="e">
        <v>#N/A</v>
      </c>
      <c r="Z76" s="84" t="e">
        <v>#N/A</v>
      </c>
      <c r="AA76" s="84" t="e">
        <v>#N/A</v>
      </c>
      <c r="AB76" s="84" t="e">
        <v>#N/A</v>
      </c>
      <c r="AC76" s="84" t="e">
        <v>#N/A</v>
      </c>
      <c r="AD76" s="84" t="e">
        <v>#N/A</v>
      </c>
      <c r="AE76" s="160" t="str">
        <f>IF(IFERROR(INDEX('CFBG New Line Form'!$G$9:$EQ$105,MATCH(B76,'CFBG New Line Form'!$B$9:$B$105,0),MATCH(VLOOKUP($AE$11,MAPPING!$H$3:$J$131,3,0),'CFBG New Line Form'!$G$7:$EQ$7,0)),"")=0,"",IFERROR(INDEX('CFBG New Line Form'!$G$9:$EQ$105,MATCH(B76,'CFBG New Line Form'!$B$9:$B$105,0),MATCH(VLOOKUP($AE$11,MAPPING!$H$3:$J$131,3,0),'CFBG New Line Form'!$G$7:$EQ$7,0)),""))</f>
        <v/>
      </c>
      <c r="AF76" s="84" t="e">
        <v>#N/A</v>
      </c>
      <c r="AG76" s="84" t="e">
        <v>#N/A</v>
      </c>
      <c r="AH76" s="84" t="str">
        <f>IF(IFERROR(INDEX('CFBG New Line Form'!$G$9:$EQ$105,MATCH(B76,'CFBG New Line Form'!$B$9:$B$105,0),MATCH(VLOOKUP($AH$11,MAPPING!$H$3:$J$131,3,0),'CFBG New Line Form'!$G$7:$EQ$7,0)),"")=0,"",IFERROR(INDEX('CFBG New Line Form'!$G$9:$EQ$105,MATCH(B76,'CFBG New Line Form'!$B$9:$B$105,0),MATCH(VLOOKUP($AH$11,MAPPING!$H$3:$J$131,3,0),'CFBG New Line Form'!$G$7:$EQ$7,0)),""))</f>
        <v/>
      </c>
      <c r="AI76" s="84" t="str">
        <f>IF(IFERROR(INDEX('CFBG New Line Form'!$G$9:$EQ$105,MATCH(B76,'CFBG New Line Form'!$B$9:$B$105,0),MATCH(VLOOKUP($AI$11,MAPPING!$H$3:$J$131,3,0),'CFBG New Line Form'!$G$7:$EQ$7,0)),"")=0,"",IFERROR(INDEX('CFBG New Line Form'!$G$9:$EQ$105,MATCH(B76,'CFBG New Line Form'!$B$9:$B$105,0),MATCH(VLOOKUP($AI$11,MAPPING!$H$3:$J$131,3,0),'CFBG New Line Form'!$G$7:$EQ$7,0)),""))</f>
        <v/>
      </c>
      <c r="AJ76" s="84" t="str">
        <f>IF(IFERROR(INDEX('CFBG New Line Form'!$G$9:$EQ$105,MATCH(B76,'CFBG New Line Form'!$B$9:$B$105,0),MATCH(VLOOKUP($AJ$11,MAPPING!$H$3:$J$131,3,0),'CFBG New Line Form'!$G$7:$EQ$7,0)),"")=0,"",IFERROR(INDEX('CFBG New Line Form'!$G$9:$EQ$105,MATCH(B76,'CFBG New Line Form'!$B$9:$B$105,0),MATCH(VLOOKUP($AJ$11,MAPPING!$H$3:$J$131,3,0),'CFBG New Line Form'!$G$7:$EQ$7,0)),""))</f>
        <v/>
      </c>
      <c r="AK76" s="84" t="str">
        <f>IF(IFERROR(INDEX('CFBG New Line Form'!$G$9:$EQ$105,MATCH(B76,'CFBG New Line Form'!$B$9:$B$105,0),MATCH(VLOOKUP($AK$11,MAPPING!$H$3:$J$131,3,0),'CFBG New Line Form'!$G$7:$EQ$7,0)),"")=0,"",IFERROR(INDEX('CFBG New Line Form'!$G$9:$EQ$105,MATCH(B76,'CFBG New Line Form'!$B$9:$B$105,0),MATCH(VLOOKUP($AK$11,MAPPING!$H$3:$J$131,3,0),'CFBG New Line Form'!$G$7:$EQ$7,0)),""))</f>
        <v/>
      </c>
      <c r="AL76" s="84" t="str">
        <f>IF(IFERROR(INDEX('CFBG New Line Form'!$G$9:$EQ$105,MATCH(B76,'CFBG New Line Form'!$B$9:$B$105,0),MATCH(VLOOKUP($AL$11,MAPPING!$H$3:$J$131,3,0),'CFBG New Line Form'!$G$7:$EQ$7,0)),"")=0,"",IFERROR(INDEX('CFBG New Line Form'!$G$9:$EQ$105,MATCH(B76,'CFBG New Line Form'!$B$9:$B$105,0),MATCH(VLOOKUP($AL$11,MAPPING!$H$3:$J$131,3,0),'CFBG New Line Form'!$G$7:$EQ$7,0)),""))</f>
        <v/>
      </c>
      <c r="AM76" s="84" t="str">
        <f>IF(IFERROR(INDEX('CFBG New Line Form'!$G$9:$EQ$105,MATCH(B76,'CFBG New Line Form'!$B$9:$B$105,0),MATCH(VLOOKUP($AM$11,MAPPING!$H$3:$J$131,3,0),'CFBG New Line Form'!$G$7:$EQ$7,0)),"")=0,"",IFERROR(INDEX('CFBG New Line Form'!$G$9:$EQ$105,MATCH(B76,'CFBG New Line Form'!$B$9:$B$105,0),MATCH(VLOOKUP($AM$11,MAPPING!$H$3:$J$131,3,0),'CFBG New Line Form'!$G$7:$EQ$7,0)),""))</f>
        <v/>
      </c>
      <c r="AN76" s="84" t="str">
        <f>IF(IFERROR(INDEX('CFBG New Line Form'!$G$9:$EQ$105,MATCH(B76,'CFBG New Line Form'!$B$9:$B$105,0),MATCH(VLOOKUP($AN$11,MAPPING!$H$3:$J$131,3,0),'CFBG New Line Form'!$G$7:$EQ$7,0)),"")=0,"",IFERROR(INDEX('CFBG New Line Form'!$G$9:$EQ$105,MATCH(B76,'CFBG New Line Form'!$B$9:$B$105,0),MATCH(VLOOKUP($AN$11,MAPPING!$H$3:$J$131,3,0),'CFBG New Line Form'!$G$7:$EQ$7,0)),""))</f>
        <v/>
      </c>
      <c r="AO76" s="84" t="str">
        <f>IF(IFERROR(INDEX('CFBG New Line Form'!$G$9:$EQ$105,MATCH(B76,'CFBG New Line Form'!$B$9:$B$105,0),MATCH(VLOOKUP($AO$11,MAPPING!$H$3:$J$131,3,0),'CFBG New Line Form'!$G$7:$EQ$7,0)),"")=0,"",IFERROR(INDEX('CFBG New Line Form'!$G$9:$EQ$105,MATCH(B76,'CFBG New Line Form'!$B$9:$B$105,0),MATCH(VLOOKUP($AO$11,MAPPING!$H$3:$J$131,3,0),'CFBG New Line Form'!$G$7:$EQ$7,0)),""))</f>
        <v/>
      </c>
      <c r="AP76" s="84" t="str">
        <f>IF(IFERROR(INDEX('CFBG New Line Form'!$G$9:$EQ$105,MATCH(B76,'CFBG New Line Form'!$B$9:$B$105,0),MATCH(VLOOKUP($AP$11,MAPPING!$H$3:$J$131,3,0),'CFBG New Line Form'!$G$7:$EQ$7,0)),"")=0,"",IFERROR(INDEX('CFBG New Line Form'!$G$9:$EQ$105,MATCH(B76,'CFBG New Line Form'!$B$9:$B$105,0),MATCH(VLOOKUP($AP$11,MAPPING!$H$3:$J$131,3,0),'CFBG New Line Form'!$G$7:$EQ$7,0)),""))</f>
        <v/>
      </c>
      <c r="AQ76" s="84" t="str">
        <f>IF(IFERROR(INDEX('CFBG New Line Form'!$G$9:$EQ$105,MATCH(B76,'CFBG New Line Form'!$B$9:$B$105,0),MATCH(VLOOKUP($AQ$11,MAPPING!$H$3:$J$131,3,0),'CFBG New Line Form'!$G$7:$EQ$7,0)),"")=0,"",IFERROR(INDEX('CFBG New Line Form'!$G$9:$EQ$105,MATCH(B76,'CFBG New Line Form'!$B$9:$B$105,0),MATCH(VLOOKUP($AQ$11,MAPPING!$H$3:$J$131,3,0),'CFBG New Line Form'!$G$7:$EQ$7,0)),""))</f>
        <v/>
      </c>
      <c r="AR76" s="84" t="str">
        <f>IF(IFERROR(INDEX('CFBG New Line Form'!$G$9:$EQ$105,MATCH(B76,'CFBG New Line Form'!$B$9:$B$105,0),MATCH(VLOOKUP($AR$11,MAPPING!$H$3:$J$131,3,0),'CFBG New Line Form'!$G$7:$EQ$7,0)),"")=0,"",IFERROR(INDEX('CFBG New Line Form'!$G$9:$EQ$105,MATCH(B76,'CFBG New Line Form'!$B$9:$B$105,0),MATCH(VLOOKUP($AR$11,MAPPING!$H$3:$J$131,3,0),'CFBG New Line Form'!$G$7:$EQ$7,0)),""))</f>
        <v/>
      </c>
      <c r="AS76" s="84" t="str">
        <f>IF(IFERROR(INDEX('CFBG New Line Form'!$G$9:$EQ$105,MATCH(B76,'CFBG New Line Form'!$B$9:$B$105,0),MATCH(VLOOKUP($AS$11,MAPPING!$H$3:$J$131,3,0),'CFBG New Line Form'!$G$7:$EQ$7,0)),"")=0,"",IFERROR(INDEX('CFBG New Line Form'!$G$9:$EQ$105,MATCH(B76,'CFBG New Line Form'!$B$9:$B$105,0),MATCH(VLOOKUP($AS$11,MAPPING!$H$3:$J$131,3,0),'CFBG New Line Form'!$G$7:$EQ$7,0)),""))</f>
        <v/>
      </c>
      <c r="AT76" s="84" t="str">
        <f>IF(IFERROR(INDEX('CFBG New Line Form'!$G$9:$EQ$105,MATCH(B76,'CFBG New Line Form'!$B$9:$B$105,0),MATCH(VLOOKUP($AT$11,MAPPING!$H$3:$J$131,3,0),'CFBG New Line Form'!$G$7:$EQ$7,0)),"")=0,"",IFERROR(INDEX('CFBG New Line Form'!$G$9:$EQ$105,MATCH(B76,'CFBG New Line Form'!$B$9:$B$105,0),MATCH(VLOOKUP($AT$11,MAPPING!$H$3:$J$131,3,0),'CFBG New Line Form'!$G$7:$EQ$7,0)),""))</f>
        <v/>
      </c>
      <c r="AU76" s="84" t="str">
        <f>IF(IFERROR(INDEX('CFBG New Line Form'!$G$9:$EQ$105,MATCH(B76,'CFBG New Line Form'!$B$9:$B$105,0),MATCH(VLOOKUP($AU$11,MAPPING!$H$3:$J$131,3,0),'CFBG New Line Form'!$G$7:$EQ$7,0)),"")=0,"",IFERROR(INDEX('CFBG New Line Form'!$G$9:$EQ$105,MATCH(B76,'CFBG New Line Form'!$B$9:$B$105,0),MATCH(VLOOKUP($AU$11,MAPPING!$H$3:$J$131,3,0),'CFBG New Line Form'!$G$7:$EQ$7,0)),""))</f>
        <v/>
      </c>
      <c r="AV76" s="84" t="str">
        <f>IF(IFERROR(INDEX('CFBG New Line Form'!$G$9:$EQ$105,MATCH(B76,'CFBG New Line Form'!$B$9:$B$105,0),MATCH(VLOOKUP($AV$11,MAPPING!$H$3:$J$131,3,0),'CFBG New Line Form'!$G$7:$EQ$7,0)),"")=0,"",IFERROR(INDEX('CFBG New Line Form'!$G$9:$EQ$105,MATCH(B76,'CFBG New Line Form'!$B$9:$B$105,0),MATCH(VLOOKUP($AV$11,MAPPING!$H$3:$J$131,3,0),'CFBG New Line Form'!$G$7:$EQ$7,0)),""))</f>
        <v/>
      </c>
      <c r="AW76" s="84" t="str">
        <f>IF(IFERROR(INDEX('CFBG New Line Form'!$G$9:$EQ$105,MATCH(B76,'CFBG New Line Form'!$B$9:$B$105,0),MATCH(VLOOKUP($AW$11,MAPPING!$H$3:$J$131,3,0),'CFBG New Line Form'!$G$7:$EQ$7,0)),"")=0,"",IFERROR(INDEX('CFBG New Line Form'!$G$9:$EQ$105,MATCH(B76,'CFBG New Line Form'!$B$9:$B$105,0),MATCH(VLOOKUP($AW$11,MAPPING!$H$3:$J$131,3,0),'CFBG New Line Form'!$G$7:$EQ$7,0)),""))</f>
        <v/>
      </c>
      <c r="AX76" s="84" t="str">
        <f>IF(IFERROR(INDEX('CFBG New Line Form'!$G$9:$EQ$105,MATCH(B76,'CFBG New Line Form'!$B$9:$B$105,0),MATCH(VLOOKUP($AX$11,MAPPING!$H$3:$J$131,3,0),'CFBG New Line Form'!$G$7:$EQ$7,0)),"")=0,"",IFERROR(INDEX('CFBG New Line Form'!$G$9:$EQ$105,MATCH(B76,'CFBG New Line Form'!$B$9:$B$105,0),MATCH(VLOOKUP($AX$11,MAPPING!$H$3:$J$131,3,0),'CFBG New Line Form'!$G$7:$EQ$7,0)),""))</f>
        <v/>
      </c>
      <c r="AY76" s="84" t="str">
        <f>IF(IFERROR(INDEX('CFBG New Line Form'!$G$9:$EQ$105,MATCH(B76,'CFBG New Line Form'!$B$9:$B$105,0),MATCH(VLOOKUP($AY$11,MAPPING!$H$3:$J$131,3,0),'CFBG New Line Form'!$G$7:$EQ$7,0)),"")=0,"",IFERROR(INDEX('CFBG New Line Form'!$G$9:$EQ$105,MATCH(B76,'CFBG New Line Form'!$B$9:$B$105,0),MATCH(VLOOKUP($AY$11,MAPPING!$H$3:$J$131,3,0),'CFBG New Line Form'!$G$7:$EQ$7,0)),""))</f>
        <v/>
      </c>
      <c r="AZ76" s="84" t="str">
        <f>IF(IFERROR(INDEX('CFBG New Line Form'!$G$9:$EQ$105,MATCH(B76,'CFBG New Line Form'!$B$9:$B$105,0),MATCH(VLOOKUP($AZ$11,MAPPING!$H$3:$J$131,3,0),'CFBG New Line Form'!$G$7:$EQ$7,0)),"")=0,"",IFERROR(INDEX('CFBG New Line Form'!$G$9:$EQ$105,MATCH(B76,'CFBG New Line Form'!$B$9:$B$105,0),MATCH(VLOOKUP($AZ$11,MAPPING!$H$3:$J$131,3,0),'CFBG New Line Form'!$G$7:$EQ$7,0)),""))</f>
        <v/>
      </c>
      <c r="BA76" s="84" t="str">
        <f>IF(IFERROR(INDEX('CFBG New Line Form'!$G$9:$EQ$105,MATCH(B76,'CFBG New Line Form'!$B$9:$B$105,0),MATCH(VLOOKUP($BA$11,MAPPING!$H$3:$J$131,3,0),'CFBG New Line Form'!$G$7:$EQ$7,0)),"")=0,"",IFERROR(INDEX('CFBG New Line Form'!$G$9:$EQ$105,MATCH(B76,'CFBG New Line Form'!$B$9:$B$105,0),MATCH(VLOOKUP($BA$11,MAPPING!$H$3:$J$131,3,0),'CFBG New Line Form'!$G$7:$EQ$7,0)),""))</f>
        <v/>
      </c>
      <c r="BB76" s="84" t="str">
        <f>IF(IFERROR(INDEX('CFBG New Line Form'!$G$9:$EQ$105,MATCH(B76,'CFBG New Line Form'!$B$9:$B$105,0),MATCH(VLOOKUP($BB$11,MAPPING!$H$3:$J$131,3,0),'CFBG New Line Form'!$G$7:$EQ$7,0)),"")=0,"",IFERROR(INDEX('CFBG New Line Form'!$G$9:$EQ$105,MATCH(B76,'CFBG New Line Form'!$B$9:$B$105,0),MATCH(VLOOKUP($BB$11,MAPPING!$H$3:$J$131,3,0),'CFBG New Line Form'!$G$7:$EQ$7,0)),""))</f>
        <v/>
      </c>
      <c r="BC76" s="84" t="str">
        <f>IF(IFERROR(INDEX('CFBG New Line Form'!$G$9:$EQ$105,MATCH(B76,'CFBG New Line Form'!$B$9:$B$105,0),MATCH(VLOOKUP($BC$11,MAPPING!$H$3:$J$131,3,0),'CFBG New Line Form'!$G$7:$EQ$7,0)),"")=0,"",IFERROR(INDEX('CFBG New Line Form'!$G$9:$EQ$105,MATCH(B76,'CFBG New Line Form'!$B$9:$B$105,0),MATCH(VLOOKUP($BC$11,MAPPING!$H$3:$J$131,3,0),'CFBG New Line Form'!$G$7:$EQ$7,0)),""))</f>
        <v/>
      </c>
      <c r="BD76" s="84" t="str">
        <f>IF(IFERROR(INDEX('CFBG New Line Form'!$G$9:$EQ$105,MATCH(B76,'CFBG New Line Form'!$B$9:$B$105,0),MATCH(VLOOKUP($BD$11,MAPPING!$H$3:$J$131,3,0),'CFBG New Line Form'!$G$7:$EQ$7,0)),"")=0,"",IFERROR(INDEX('CFBG New Line Form'!$G$9:$EQ$105,MATCH(B76,'CFBG New Line Form'!$B$9:$B$105,0),MATCH(VLOOKUP($BD$11,MAPPING!$H$3:$J$131,3,0),'CFBG New Line Form'!$G$7:$EQ$7,0)),""))</f>
        <v/>
      </c>
      <c r="BE76" s="84" t="str">
        <f>IF(IFERROR(INDEX('CFBG New Line Form'!$G$9:$EQ$105,MATCH(B76,'CFBG New Line Form'!$B$9:$B$105,0),MATCH(VLOOKUP($BE$11,MAPPING!$H$3:$J$131,3,0),'CFBG New Line Form'!$G$7:$EQ$7,0)),"")=0,"",IFERROR(INDEX('CFBG New Line Form'!$G$9:$EQ$105,MATCH(B76,'CFBG New Line Form'!$B$9:$B$105,0),MATCH(VLOOKUP($BE$11,MAPPING!$H$3:$J$131,3,0),'CFBG New Line Form'!$G$7:$EQ$7,0)),""))</f>
        <v/>
      </c>
      <c r="BF76" s="84" t="str">
        <f>IF(IFERROR(INDEX('CFBG New Line Form'!$G$9:$EQ$105,MATCH(B76,'CFBG New Line Form'!$B$9:$B$105,0),MATCH(VLOOKUP($BE$11,MAPPING!$H$3:$J$131,3,0),'CFBG New Line Form'!$G$7:$EQ$7,0)),"")=0,"",IFERROR(INDEX('CFBG New Line Form'!$G$9:$EQ$105,MATCH(B76,'CFBG New Line Form'!$B$9:$B$105,0),MATCH(VLOOKUP($BE$11,MAPPING!$H$3:$J$131,3,0),'CFBG New Line Form'!$G$7:$EQ$7,0)),""))</f>
        <v/>
      </c>
      <c r="BG76" s="84" t="str">
        <f>IF(IFERROR(INDEX('CFBG New Line Form'!$G$9:$EQ$105,MATCH(B76,'CFBG New Line Form'!$B$9:$B$105,0),MATCH(VLOOKUP($BG$11,MAPPING!$H$3:$J$131,3,0),'CFBG New Line Form'!$G$7:$EQ$7,0)),"")=0,"",IFERROR(INDEX('CFBG New Line Form'!$G$9:$EQ$105,MATCH(B76,'CFBG New Line Form'!$B$9:$B$105,0),MATCH(VLOOKUP($BG$11,MAPPING!$H$3:$J$131,3,0),'CFBG New Line Form'!$G$7:$EQ$7,0)),""))</f>
        <v/>
      </c>
      <c r="BH76" s="84" t="str">
        <f>IF(IFERROR(INDEX('CFBG New Line Form'!$G$9:$EQ$105,MATCH(B76,'CFBG New Line Form'!$B$9:$B$105,0),MATCH(VLOOKUP($BH$11,MAPPING!$H$3:$J$131,3,0),'CFBG New Line Form'!$G$7:$EQ$7,0)),"")=0,"",IFERROR(INDEX('CFBG New Line Form'!$G$9:$EQ$105,MATCH(B76,'CFBG New Line Form'!$B$9:$B$105,0),MATCH(VLOOKUP($BH$11,MAPPING!$H$3:$J$131,3,0),'CFBG New Line Form'!$G$7:$EQ$7,0)),""))</f>
        <v/>
      </c>
      <c r="BI76" s="84" t="str">
        <f>IF(IFERROR(INDEX('CFBG New Line Form'!$G$9:$EQ$105,MATCH(B76,'CFBG New Line Form'!$B$9:$B$105,0),MATCH(VLOOKUP($BI$11,MAPPING!$H$3:$J$131,3,0),'CFBG New Line Form'!$G$7:$EQ$7,0)),"")=0,"",IFERROR(INDEX('CFBG New Line Form'!$G$9:$EQ$105,MATCH(B76,'CFBG New Line Form'!$B$9:$B$105,0),MATCH(VLOOKUP($BI$11,MAPPING!$H$3:$J$131,3,0),'CFBG New Line Form'!$G$7:$EQ$7,0)),""))</f>
        <v/>
      </c>
      <c r="BJ76" s="84" t="str">
        <f>IF(IFERROR(INDEX('CFBG New Line Form'!$G$9:$EQ$105,MATCH(B76,'CFBG New Line Form'!$B$9:$B$105,0),MATCH(VLOOKUP($BJ$11,MAPPING!$H$3:$J$131,3,0),'CFBG New Line Form'!$G$7:$EQ$7,0)),"")=0,"",IFERROR(INDEX('CFBG New Line Form'!$G$9:$EQ$105,MATCH(B76,'CFBG New Line Form'!$B$9:$B$105,0),MATCH(VLOOKUP($BJ$11,MAPPING!$H$3:$J$131,3,0),'CFBG New Line Form'!$G$7:$EQ$7,0)),""))</f>
        <v/>
      </c>
      <c r="BK76" s="84" t="str">
        <f>IF(IFERROR(INDEX('CFBG New Line Form'!$G$9:$EQ$105,MATCH(B76,'CFBG New Line Form'!$B$9:$B$105,0),MATCH(VLOOKUP($BK$11,MAPPING!$H$3:$J$131,3,0),'CFBG New Line Form'!$G$7:$EQ$7,0)),"")=0,"",IFERROR(INDEX('CFBG New Line Form'!$G$9:$EQ$105,MATCH(B76,'CFBG New Line Form'!$B$9:$B$105,0),MATCH(VLOOKUP($BK$11,MAPPING!$H$3:$J$131,3,0),'CFBG New Line Form'!$G$7:$EQ$7,0)),""))</f>
        <v/>
      </c>
      <c r="BL76" s="84" t="str">
        <f>IF(IFERROR(INDEX('CFBG New Line Form'!$G$9:$EQ$105,MATCH(B76,'CFBG New Line Form'!$B$9:$B$105,0),MATCH(VLOOKUP($BL$11,MAPPING!$H$3:$J$131,3,0),'CFBG New Line Form'!$G$7:$EQ$7,0)),"")=0,"",IFERROR(INDEX('CFBG New Line Form'!$G$9:$EQ$105,MATCH(B76,'CFBG New Line Form'!$B$9:$B$105,0),MATCH(VLOOKUP($BL$11,MAPPING!$H$3:$J$131,3,0),'CFBG New Line Form'!$G$7:$EQ$7,0)),""))</f>
        <v/>
      </c>
      <c r="BM76" s="84" t="str">
        <f>IF(IFERROR(INDEX('CFBG New Line Form'!$G$9:$EQ$105,MATCH(B76,'CFBG New Line Form'!$B$9:$B$105,0),MATCH(VLOOKUP($BM$11,MAPPING!$H$3:$J$131,3,0),'CFBG New Line Form'!$G$7:$EQ$7,0)),"")=0,"",IFERROR(INDEX('CFBG New Line Form'!$G$9:$EQ$105,MATCH(B76,'CFBG New Line Form'!$B$9:$B$105,0),MATCH(VLOOKUP($BM$11,MAPPING!$H$3:$J$131,3,0),'CFBG New Line Form'!$G$7:$EQ$7,0)),""))</f>
        <v/>
      </c>
      <c r="BN76" s="84" t="str">
        <f>IF(IFERROR(INDEX('CFBG New Line Form'!$G$9:$EQ$105,MATCH(B76,'CFBG New Line Form'!$B$9:$B$105,0),MATCH(VLOOKUP($BN$11,MAPPING!$H$3:$J$131,3,0),'CFBG New Line Form'!$G$7:$EQ$7,0)),"")=0,"",IFERROR(INDEX('CFBG New Line Form'!$G$9:$EQ$105,MATCH(B76,'CFBG New Line Form'!$B$9:$B$105,0),MATCH(VLOOKUP($BN$11,MAPPING!$H$3:$J$131,3,0),'CFBG New Line Form'!$G$7:$EQ$7,0)),""))</f>
        <v/>
      </c>
      <c r="BO76" s="84" t="str">
        <f>IF(IFERROR(INDEX('CFBG New Line Form'!$G$9:$EQ$105,MATCH(B76,'CFBG New Line Form'!$B$9:$B$105,0),MATCH(VLOOKUP($BO$11,MAPPING!$H$3:$J$131,3,0),'CFBG New Line Form'!$G$7:$EQ$7,0)),"")=0,"",IFERROR(INDEX('CFBG New Line Form'!$G$9:$EQ$105,MATCH(B76,'CFBG New Line Form'!$B$9:$B$105,0),MATCH(VLOOKUP($BO$11,MAPPING!$H$3:$J$131,3,0),'CFBG New Line Form'!$G$7:$EQ$7,0)),""))</f>
        <v/>
      </c>
      <c r="BP76" s="84" t="str">
        <f>IF(IFERROR(INDEX('CFBG New Line Form'!$G$9:$EQ$105,MATCH(B76,'CFBG New Line Form'!$B$9:$B$105,0),MATCH(VLOOKUP($BP$11,MAPPING!$H$3:$J$131,3,0),'CFBG New Line Form'!$G$7:$EQ$7,0)),"")=0,"",IFERROR(INDEX('CFBG New Line Form'!$G$9:$EQ$105,MATCH(B76,'CFBG New Line Form'!$B$9:$B$105,0),MATCH(VLOOKUP($BP$11,MAPPING!$H$3:$J$131,3,0),'CFBG New Line Form'!$G$7:$EQ$7,0)),""))</f>
        <v/>
      </c>
      <c r="BQ76" s="84" t="str">
        <f>IF(IFERROR(INDEX('CFBG New Line Form'!$G$9:$EQ$105,MATCH(B76,'CFBG New Line Form'!$B$9:$B$105,0),MATCH(VLOOKUP($BQ$11,MAPPING!$H$3:$J$131,3,0),'CFBG New Line Form'!$G$7:$EQ$7,0)),"")=0,"",IFERROR(INDEX('CFBG New Line Form'!$G$9:$EQ$105,MATCH(B76,'CFBG New Line Form'!$B$9:$B$105,0),MATCH(VLOOKUP($BQ$11,MAPPING!$H$3:$J$131,3,0),'CFBG New Line Form'!$G$7:$EQ$7,0)),""))</f>
        <v/>
      </c>
      <c r="BR76" s="84" t="str">
        <f>IF(IFERROR(INDEX('CFBG New Line Form'!$G$9:$EQ$105,MATCH(B76,'CFBG New Line Form'!$B$9:$B$105,0),MATCH(VLOOKUP($BR$11,MAPPING!$H$3:$J$131,3,0),'CFBG New Line Form'!$G$7:$EQ$7,0)),"")=0,"",IFERROR(INDEX('CFBG New Line Form'!$G$9:$EQ$105,MATCH(B76,'CFBG New Line Form'!$B$9:$B$105,0),MATCH(VLOOKUP($BR$11,MAPPING!$H$3:$J$131,3,0),'CFBG New Line Form'!$G$7:$EQ$7,0)),""))</f>
        <v/>
      </c>
      <c r="BS76" s="84" t="str">
        <f>IF(IFERROR(INDEX('CFBG New Line Form'!$G$9:$EQ$105,MATCH(B76,'CFBG New Line Form'!$B$9:$B$105,0),MATCH(VLOOKUP($BS$11,MAPPING!$H$3:$J$131,3,0),'CFBG New Line Form'!$G$7:$EQ$7,0)),"")=0,"",IFERROR(INDEX('CFBG New Line Form'!$G$9:$EQ$105,MATCH(B76,'CFBG New Line Form'!$B$9:$B$105,0),MATCH(VLOOKUP($BS$11,MAPPING!$H$3:$J$131,3,0),'CFBG New Line Form'!$G$7:$EQ$7,0)),""))</f>
        <v/>
      </c>
      <c r="BT76" s="84" t="str">
        <f>IF(IFERROR(INDEX('CFBG New Line Form'!$G$9:$EQ$105,MATCH(B76,'CFBG New Line Form'!$B$9:$B$105,0),MATCH(VLOOKUP($BT$11,MAPPING!$H$3:$J$131,3,0),'CFBG New Line Form'!$G$7:$EQ$7,0)),"")=0,"",IFERROR(INDEX('CFBG New Line Form'!$G$9:$EQ$105,MATCH(B76,'CFBG New Line Form'!$B$9:$B$105,0),MATCH(VLOOKUP($BT$11,MAPPING!$H$3:$J$131,3,0),'CFBG New Line Form'!$G$7:$EQ$7,0)),""))</f>
        <v/>
      </c>
      <c r="BU76" s="84" t="str">
        <f>IF(IFERROR(INDEX('CFBG New Line Form'!$G$9:$EQ$105,MATCH(B76,'CFBG New Line Form'!$B$9:$B$105,0),MATCH(VLOOKUP($BU$11,MAPPING!$H$3:$J$131,3,0),'CFBG New Line Form'!$G$7:$EQ$7,0)),"")=0,"",IFERROR(INDEX('CFBG New Line Form'!$G$9:$EQ$105,MATCH(B76,'CFBG New Line Form'!$B$9:$B$105,0),MATCH(VLOOKUP($BU$11,MAPPING!$H$3:$J$131,3,0),'CFBG New Line Form'!$G$7:$EQ$7,0)),""))</f>
        <v/>
      </c>
      <c r="BV76" s="84" t="str">
        <f>IF(IFERROR(INDEX('CFBG New Line Form'!$G$9:$EQ$105,MATCH(B76,'CFBG New Line Form'!$B$9:$B$105,0),MATCH(VLOOKUP($BV$11,MAPPING!$H$3:$J$131,3,0),'CFBG New Line Form'!$G$7:$EQ$7,0)),"")=0,"",IFERROR(INDEX('CFBG New Line Form'!$G$9:$EQ$105,MATCH(B76,'CFBG New Line Form'!$B$9:$B$105,0),MATCH(VLOOKUP($BV$11,MAPPING!$H$3:$J$131,3,0),'CFBG New Line Form'!$G$7:$EQ$7,0)),""))</f>
        <v/>
      </c>
      <c r="BW76" s="84" t="str">
        <f>IF(IFERROR(INDEX('CFBG New Line Form'!$G$9:$EQ$105,MATCH(B76,'CFBG New Line Form'!$B$9:$B$105,0),MATCH(VLOOKUP($BW$11,MAPPING!$H$3:$J$131,3,0),'CFBG New Line Form'!$G$7:$EQ$7,0)),"")=0,"",IFERROR(INDEX('CFBG New Line Form'!$G$9:$EQ$105,MATCH(B76,'CFBG New Line Form'!$B$9:$B$105,0),MATCH(VLOOKUP($BW$11,MAPPING!$H$3:$J$131,3,0),'CFBG New Line Form'!$G$7:$EQ$7,0)),""))</f>
        <v/>
      </c>
      <c r="BX76" s="84" t="str">
        <f>IF(IFERROR(INDEX('CFBG New Line Form'!$G$9:$EQ$105,MATCH(B76,'CFBG New Line Form'!$B$9:$B$105,0),MATCH(VLOOKUP($BX$11,MAPPING!$H$3:$J$131,3,0),'CFBG New Line Form'!$G$7:$EQ$7,0)),"")=0,"",IFERROR(INDEX('CFBG New Line Form'!$G$9:$EQ$105,MATCH(B76,'CFBG New Line Form'!$B$9:$B$105,0),MATCH(VLOOKUP($BX$11,MAPPING!$H$3:$J$131,3,0),'CFBG New Line Form'!$G$7:$EQ$7,0)),""))</f>
        <v/>
      </c>
      <c r="BY76" s="84" t="str">
        <f>IF(IFERROR(INDEX('CFBG New Line Form'!$G$9:$EQ$105,MATCH(B76,'CFBG New Line Form'!$B$9:$B$105,0),MATCH(VLOOKUP($BY$11,MAPPING!$H$3:$J$131,3,0),'CFBG New Line Form'!$G$7:$EQ$7,0)),"")=0,"",IFERROR(INDEX('CFBG New Line Form'!$G$9:$EQ$105,MATCH(B76,'CFBG New Line Form'!$B$9:$B$105,0),MATCH(VLOOKUP($BY$11,MAPPING!$H$3:$J$131,3,0),'CFBG New Line Form'!$G$7:$EQ$7,0)),""))</f>
        <v/>
      </c>
      <c r="BZ76" s="84" t="str">
        <f>IF(IFERROR(INDEX('CFBG New Line Form'!$G$9:$EQ$105,MATCH(B76,'CFBG New Line Form'!$B$9:$B$105,0),MATCH(VLOOKUP($BZ$11,MAPPING!$H$3:$J$131,3,0),'CFBG New Line Form'!$G$7:$EQ$7,0)),"")=0,"",IFERROR(INDEX('CFBG New Line Form'!$G$9:$EQ$105,MATCH(B76,'CFBG New Line Form'!$B$9:$B$105,0),MATCH(VLOOKUP($BZ$11,MAPPING!$H$3:$J$131,3,0),'CFBG New Line Form'!$G$7:$EQ$7,0)),""))</f>
        <v/>
      </c>
      <c r="CA76" s="84" t="str">
        <f>IF(IFERROR(INDEX('CFBG New Line Form'!$G$9:$EQ$105,MATCH(B76,'CFBG New Line Form'!$B$9:$B$105,0),MATCH(VLOOKUP($CA$11,MAPPING!$H$3:$J$131,3,0),'CFBG New Line Form'!$G$7:$EQ$7,0)),"")=0,"",IFERROR(INDEX('CFBG New Line Form'!$G$9:$EQ$105,MATCH(B76,'CFBG New Line Form'!$B$9:$B$105,0),MATCH(VLOOKUP($CA$11,MAPPING!$H$3:$J$131,3,0),'CFBG New Line Form'!$G$7:$EQ$7,0)),""))</f>
        <v/>
      </c>
      <c r="CB76" s="84" t="str">
        <f>IF(IFERROR(INDEX('CFBG New Line Form'!$G$9:$EQ$105,MATCH(B76,'CFBG New Line Form'!$B$9:$B$105,0),MATCH(VLOOKUP($CB$11,MAPPING!$H$3:$J$131,3,0),'CFBG New Line Form'!$G$7:$EQ$7,0)),"")=0,"",IFERROR(INDEX('CFBG New Line Form'!$G$9:$EQ$105,MATCH(B76,'CFBG New Line Form'!$B$9:$B$105,0),MATCH(VLOOKUP($CB$11,MAPPING!$H$3:$J$131,3,0),'CFBG New Line Form'!$G$7:$EQ$7,0)),""))</f>
        <v/>
      </c>
      <c r="CC76" s="84" t="str">
        <f>IF(IFERROR(INDEX('CFBG New Line Form'!$G$9:$EQ$105,MATCH(B76,'CFBG New Line Form'!$B$9:$B$105,0),MATCH(VLOOKUP($CC$11,MAPPING!$H$3:$J$131,3,0),'CFBG New Line Form'!$G$7:$EQ$7,0)),"")=0,"",IFERROR(INDEX('CFBG New Line Form'!$G$9:$EQ$105,MATCH(B76,'CFBG New Line Form'!$B$9:$B$105,0),MATCH(VLOOKUP($CC$11,MAPPING!$H$3:$J$131,3,0),'CFBG New Line Form'!$G$7:$EQ$7,0)),""))</f>
        <v/>
      </c>
      <c r="CD76" s="84" t="str">
        <f>IF(IFERROR(INDEX('CFBG New Line Form'!$G$9:$EQ$105,MATCH(B76,'CFBG New Line Form'!$B$9:$B$105,0),MATCH(VLOOKUP($CD$11,MAPPING!$H$3:$J$131,3,0),'CFBG New Line Form'!$G$7:$EQ$7,0)),"")=0,"",IFERROR(INDEX('CFBG New Line Form'!$G$9:$EQ$105,MATCH(B76,'CFBG New Line Form'!$B$9:$B$105,0),MATCH(VLOOKUP($CD$11,MAPPING!$H$3:$J$131,3,0),'CFBG New Line Form'!$G$7:$EQ$7,0)),""))</f>
        <v/>
      </c>
      <c r="CE76" s="84" t="str">
        <f>IF(IFERROR(INDEX('CFBG New Line Form'!$G$9:$EQ$105,MATCH(B76,'CFBG New Line Form'!$B$9:$B$105,0),MATCH(VLOOKUP($CE$11,MAPPING!$H$3:$J$131,3,0),'CFBG New Line Form'!$G$7:$EQ$7,0)),"")=0,"",IFERROR(INDEX('CFBG New Line Form'!$G$9:$EQ$105,MATCH(B76,'CFBG New Line Form'!$B$9:$B$105,0),MATCH(VLOOKUP($CE$11,MAPPING!$H$3:$J$131,3,0),'CFBG New Line Form'!$G$7:$EQ$7,0)),""))</f>
        <v/>
      </c>
      <c r="CF76" s="84" t="str">
        <f>IF(IFERROR(INDEX('CFBG New Line Form'!$G$9:$EQ$105,MATCH(B76,'CFBG New Line Form'!$B$9:$B$105,0),MATCH(VLOOKUP($CF$11,MAPPING!$H$3:$J$131,3,0),'CFBG New Line Form'!$G$7:$EQ$7,0)),"")=0,"",IFERROR(INDEX('CFBG New Line Form'!$G$9:$EQ$105,MATCH(B76,'CFBG New Line Form'!$B$9:$B$105,0),MATCH(VLOOKUP($CF$11,MAPPING!$H$3:$J$131,3,0),'CFBG New Line Form'!$G$7:$EQ$7,0)),""))</f>
        <v/>
      </c>
      <c r="CG76" s="84" t="str">
        <f>IF(IFERROR(INDEX('CFBG New Line Form'!$G$9:$EQ$105,MATCH(B76,'CFBG New Line Form'!$B$9:$B$105,0),MATCH(VLOOKUP($CG$11,MAPPING!$H$3:$J$131,3,0),'CFBG New Line Form'!$G$7:$EQ$7,0)),"")=0,"",IFERROR(INDEX('CFBG New Line Form'!$G$9:$EQ$105,MATCH(B76,'CFBG New Line Form'!$B$9:$B$105,0),MATCH(VLOOKUP($CG$11,MAPPING!$H$3:$J$131,3,0),'CFBG New Line Form'!$G$7:$EQ$7,0)),""))</f>
        <v/>
      </c>
      <c r="CH76" s="84" t="str">
        <f>IF(IFERROR(INDEX('CFBG New Line Form'!$G$9:$EQ$105,MATCH(B76,'CFBG New Line Form'!$B$9:$B$105,0),MATCH(VLOOKUP($CH$11,MAPPING!$H$3:$J$131,3,0),'CFBG New Line Form'!$G$7:$EQ$7,0)),"")=0,"",IFERROR(INDEX('CFBG New Line Form'!$G$9:$EQ$105,MATCH(B76,'CFBG New Line Form'!$B$9:$B$105,0),MATCH(VLOOKUP($CH$11,MAPPING!$H$3:$J$131,3,0),'CFBG New Line Form'!$G$7:$EQ$7,0)),""))</f>
        <v/>
      </c>
      <c r="CI76" s="84" t="str">
        <f>IF(IFERROR(INDEX('CFBG New Line Form'!$G$9:$EQ$105,MATCH(B76,'CFBG New Line Form'!$B$9:$B$105,0),MATCH(VLOOKUP($CI$11,MAPPING!$H$3:$J$131,3,0),'CFBG New Line Form'!$G$7:$EQ$7,0)),"")=0,"",IFERROR(INDEX('CFBG New Line Form'!$G$9:$EQ$105,MATCH(B76,'CFBG New Line Form'!$B$9:$B$105,0),MATCH(VLOOKUP($CI$11,MAPPING!$H$3:$J$131,3,0),'CFBG New Line Form'!$G$7:$EQ$7,0)),""))</f>
        <v/>
      </c>
      <c r="CJ76" s="84" t="str">
        <f>IF(IFERROR(INDEX('CFBG New Line Form'!$G$9:$EQ$105,MATCH(B76,'CFBG New Line Form'!$B$9:$B$105,0),MATCH(VLOOKUP($CJ$11,MAPPING!$H$3:$J$131,3,0),'CFBG New Line Form'!$G$7:$EQ$7,0)),"")=0,"",IFERROR(INDEX('CFBG New Line Form'!$G$9:$EQ$105,MATCH(B76,'CFBG New Line Form'!$B$9:$B$105,0),MATCH(VLOOKUP($CJ$11,MAPPING!$H$3:$J$131,3,0),'CFBG New Line Form'!$G$7:$EQ$7,0)),""))</f>
        <v/>
      </c>
      <c r="CK76" s="84" t="str">
        <f>IF(IFERROR(INDEX('CFBG New Line Form'!$G$9:$EQ$105,MATCH(B76,'CFBG New Line Form'!$B$9:$B$105,0),MATCH(VLOOKUP($CK$11,MAPPING!$H$3:$J$131,3,0),'CFBG New Line Form'!$G$7:$EQ$7,0)),"")=0,"",IFERROR(INDEX('CFBG New Line Form'!$G$9:$EQ$105,MATCH(B76,'CFBG New Line Form'!$B$9:$B$105,0),MATCH(VLOOKUP($CK$11,MAPPING!$H$3:$J$131,3,0),'CFBG New Line Form'!$G$7:$EQ$7,0)),""))</f>
        <v/>
      </c>
      <c r="CL76" s="84" t="str">
        <f>IF(IFERROR(INDEX('CFBG New Line Form'!$G$9:$EQ$105,MATCH(B76,'CFBG New Line Form'!$B$9:$B$105,0),MATCH(VLOOKUP($CL$11,MAPPING!$H$3:$J$131,3,0),'CFBG New Line Form'!$G$7:$EQ$7,0)),"")=0,"",IFERROR(INDEX('CFBG New Line Form'!$G$9:$EQ$105,MATCH(B76,'CFBG New Line Form'!$B$9:$B$105,0),MATCH(VLOOKUP($CL$11,MAPPING!$H$3:$J$131,3,0),'CFBG New Line Form'!$G$7:$EQ$7,0)),""))</f>
        <v/>
      </c>
      <c r="CM76" s="84" t="str">
        <f>IF(IFERROR(INDEX('CFBG New Line Form'!$G$9:$EQ$105,MATCH(B76,'CFBG New Line Form'!$B$9:$B$105,0),MATCH(VLOOKUP($CM$11,MAPPING!$H$3:$J$131,3,0),'CFBG New Line Form'!$G$7:$EQ$7,0)),"")=0,"",IFERROR(INDEX('CFBG New Line Form'!$G$9:$EQ$105,MATCH(B76,'CFBG New Line Form'!$B$9:$B$105,0),MATCH(VLOOKUP($CM$11,MAPPING!$H$3:$J$131,3,0),'CFBG New Line Form'!$G$7:$EQ$7,0)),""))</f>
        <v/>
      </c>
      <c r="CN76" s="84" t="str">
        <f>IF(IFERROR(INDEX('CFBG New Line Form'!$G$9:$EQ$105,MATCH(B76,'CFBG New Line Form'!$B$9:$B$105,0),MATCH(VLOOKUP($CN$11,MAPPING!$H$3:$J$131,3,0),'CFBG New Line Form'!$G$7:$EQ$7,0)),"")=0,"",IFERROR(INDEX('CFBG New Line Form'!$G$9:$EQ$105,MATCH(B76,'CFBG New Line Form'!$B$9:$B$105,0),MATCH(VLOOKUP($CN$11,MAPPING!$H$3:$J$131,3,0),'CFBG New Line Form'!$G$7:$EQ$7,0)),""))</f>
        <v/>
      </c>
      <c r="CO76" s="84" t="str">
        <f>IF(IFERROR(INDEX('CFBG New Line Form'!$G$9:$EQ$105,MATCH(B76,'CFBG New Line Form'!$B$9:$B$105,0),MATCH(VLOOKUP($CO$11,MAPPING!$H$3:$J$131,3,0),'CFBG New Line Form'!$G$7:$EQ$7,0)),"")=0,"",IFERROR(INDEX('CFBG New Line Form'!$G$9:$EQ$105,MATCH(B76,'CFBG New Line Form'!$B$9:$B$105,0),MATCH(VLOOKUP($CO$11,MAPPING!$H$3:$J$131,3,0),'CFBG New Line Form'!$G$7:$EQ$7,0)),""))</f>
        <v/>
      </c>
      <c r="CP76" s="84" t="str">
        <f>IF(IFERROR(INDEX('CFBG New Line Form'!$G$9:$EQ$105,MATCH(B76,'CFBG New Line Form'!$B$9:$B$105,0),MATCH(VLOOKUP($CP$11,MAPPING!$H$3:$J$131,3,0),'CFBG New Line Form'!$G$7:$EQ$7,0)),"")=0,"",IFERROR(INDEX('CFBG New Line Form'!$G$9:$EQ$105,MATCH(B76,'CFBG New Line Form'!$B$9:$B$105,0),MATCH(VLOOKUP($CP$11,MAPPING!$H$3:$J$131,3,0),'CFBG New Line Form'!$G$7:$EQ$7,0)),""))</f>
        <v/>
      </c>
      <c r="CQ76" s="84" t="str">
        <f>IF(IFERROR(INDEX('CFBG New Line Form'!$G$9:$EQ$105,MATCH(B76,'CFBG New Line Form'!$B$9:$B$105,0),MATCH(VLOOKUP($CQ$11,MAPPING!$H$3:$J$131,3,0),'CFBG New Line Form'!$G$7:$EQ$7,0)),"")=0,"",IFERROR(INDEX('CFBG New Line Form'!$G$9:$EQ$105,MATCH(B76,'CFBG New Line Form'!$B$9:$B$105,0),MATCH(VLOOKUP($CQ$11,MAPPING!$H$3:$J$131,3,0),'CFBG New Line Form'!$G$7:$EQ$7,0)),""))</f>
        <v/>
      </c>
      <c r="CR76" s="84"/>
      <c r="CS76" s="84"/>
      <c r="CT76" s="84"/>
    </row>
    <row r="77" spans="1:98" s="55" customFormat="1">
      <c r="A77" s="84" t="str">
        <f>IF(
IFERROR(INDEX('CFBG New Line Form'!$G$9:$EQ$105,MATCH(B77,'CFBG New Line Form'!$B$9:$B$105,0),MATCH(VLOOKUP($A$11,MAPPING!$H$3:$J$131,3,0),'CFBG New Line Form'!$G$7:$EQ$7,0)),"")=0,"", IFERROR(INDEX('CFBG New Line Form'!$G$9:$EQ$105,MATCH(B77,'CFBG New Line Form'!$B$9:$B$105,0),MATCH(VLOOKUP($A$11,MAPPING!$H$3:$J$131,3,0),'CFBG New Line Form'!$G$7:$EQ$7,0)),""))</f>
        <v/>
      </c>
      <c r="B77" s="84"/>
      <c r="C77" s="84" t="str">
        <f>IF(
IFERROR(INDEX('CFBG New Line Form'!$G$9:$EQ$105,MATCH(B77,'CFBG New Line Form'!$B$9:$B$105,0),MATCH(VLOOKUP($C$11,MAPPING!$H$3:$J$131,3,0),'CFBG New Line Form'!$G$7:$EQ$7,0)),"")=0,"", IFERROR(INDEX('CFBG New Line Form'!$G$9:$EQ$105,MATCH(B77,'CFBG New Line Form'!$B$9:$B$105,0),MATCH(VLOOKUP($C$11,MAPPING!$H$3:$J$131,3,0),'CFBG New Line Form'!$G$7:$EQ$7,0)),""))</f>
        <v/>
      </c>
      <c r="D77" s="84" t="str">
        <f>IF(
IFERROR(INDEX('CFBG New Line Form'!$G$9:$EQ$105,MATCH(B77,'CFBG New Line Form'!$B$9:$B$105,0),MATCH(VLOOKUP($D$11,MAPPING!$H$3:$J$131,3,0),'CFBG New Line Form'!$G$7:$EQ$7,0)),"")=0,"", IFERROR(INDEX('CFBG New Line Form'!$G$9:$EQ$105,MATCH(B77,'CFBG New Line Form'!$B$9:$B$105,0),MATCH(VLOOKUP($D$11,MAPPING!$H$3:$J$131,3,0),'CFBG New Line Form'!$G$7:$EQ$7,0)),""))</f>
        <v/>
      </c>
      <c r="E77" s="84" t="str">
        <f>IF(IFERROR(INDEX('CFBG New Line Form'!$G$9:$EQ$105,MATCH(B77,'CFBG New Line Form'!$B$9:$B$105,0),MATCH(VLOOKUP($E$11,MAPPING!$H$3:$J$131,3,0),'CFBG New Line Form'!$G$7:$EQ$7,0)),"")=0,"",IFERROR(INDEX('CFBG New Line Form'!$G$9:$EQ$105,MATCH(B77,'CFBG New Line Form'!$B$9:$B$105,0),MATCH(VLOOKUP($E$11,MAPPING!$H$3:$J$131,3,0),'CFBG New Line Form'!$G$7:$EQ$7,0)),""))</f>
        <v/>
      </c>
      <c r="F77" s="84" t="str">
        <f>IF(IFERROR(INDEX('CFBG New Line Form'!$G$9:$EQ$105,MATCH(B77,'CFBG New Line Form'!$B$9:$B$105,0),MATCH(VLOOKUP($F$11,MAPPING!$H$3:$J$131,3,0),'CFBG New Line Form'!$G$7:$EQ$7,0)),"")=0,"",IFERROR(INDEX('CFBG New Line Form'!$G$9:$EQ$105,MATCH(B77,'CFBG New Line Form'!$B$9:$B$105,0),MATCH(VLOOKUP($F$11,MAPPING!$H$3:$J$131,3,0),'CFBG New Line Form'!$G$7:$EQ$7,0)),""))</f>
        <v/>
      </c>
      <c r="G77" s="130" t="str">
        <f>IF(IFERROR(INDEX('CFBG New Line Form'!$G$9:$EQ$105,MATCH(B77,'CFBG New Line Form'!$B$9:$B$105,0),MATCH(VLOOKUP($G$11,MAPPING!$H$3:$J$131,3,0),'CFBG New Line Form'!$G$7:$EQ$7,0)),"")=0,"",IFERROR(INDEX('CFBG New Line Form'!$G$9:$EQ$105,MATCH(B77,'CFBG New Line Form'!$B$9:$B$105,0),MATCH(VLOOKUP($G$11,MAPPING!$H$3:$J$131,3,0),'CFBG New Line Form'!$G$7:$EQ$7,0)),""))</f>
        <v/>
      </c>
      <c r="H77" s="160" t="str">
        <f>IF(IFERROR(INDEX('CFBG New Line Form'!$G$9:$EQ$105,MATCH(B77,'CFBG New Line Form'!$B$9:$B$105,0),MATCH(VLOOKUP($H$11,MAPPING!$H$3:$J$131,3,0),'CFBG New Line Form'!$G$7:$EQ$7,0)),"")=0,"",IFERROR(INDEX('CFBG New Line Form'!$G$9:$EQ$105,MATCH(B77,'CFBG New Line Form'!$B$9:$B$105,0),MATCH(VLOOKUP($H$11,MAPPING!$H$3:$J$131,3,0),'CFBG New Line Form'!$G$7:$EQ$7,0)),""))</f>
        <v/>
      </c>
      <c r="I77" s="161" t="str">
        <f>IF(IFERROR(INDEX('CFBG New Line Form'!$G$9:$EQ$105,MATCH(B77,'CFBG New Line Form'!$B$9:$B$105,0),MATCH(VLOOKUP($I$11,MAPPING!$H$3:$J$131,3,0),'CFBG New Line Form'!$G$7:$EQ$7,0)),"")=0,"",IFERROR(INDEX('CFBG New Line Form'!$G$9:$EQ$105,MATCH(B77,'CFBG New Line Form'!$B$9:$B$105,0),MATCH(VLOOKUP($I$11,MAPPING!$H$3:$J$131,3,0),'CFBG New Line Form'!$G$7:$EQ$7,0)),""))</f>
        <v/>
      </c>
      <c r="J77" s="84" t="str">
        <f>IF(IFERROR(INDEX('CFBG New Line Form'!$G$9:$EQ$105,MATCH(B77,'CFBG New Line Form'!$B$9:$B$105,0),MATCH(VLOOKUP($J$11,MAPPING!$H$3:$J$131,3,0),'CFBG New Line Form'!$G$7:$EQ$7,0)),"")=0,"",IFERROR(INDEX('CFBG New Line Form'!$G$9:$EQ$105,MATCH(B77,'CFBG New Line Form'!$B$9:$B$105,0),MATCH(VLOOKUP($J$11,MAPPING!$H$3:$J$131,3,0),'CFBG New Line Form'!$G$7:$EQ$7,0)),""))</f>
        <v/>
      </c>
      <c r="K77" s="84" t="e">
        <v>#N/A</v>
      </c>
      <c r="L77" s="84" t="e">
        <v>#N/A</v>
      </c>
      <c r="M77" s="84" t="e">
        <v>#N/A</v>
      </c>
      <c r="N77" s="84" t="e">
        <v>#N/A</v>
      </c>
      <c r="O77" s="84" t="e">
        <v>#N/A</v>
      </c>
      <c r="P77" s="84" t="e">
        <v>#N/A</v>
      </c>
      <c r="Q77" s="84" t="e">
        <v>#N/A</v>
      </c>
      <c r="R77" s="162" t="str">
        <f>IF(IFERROR(INDEX('CFBG New Line Form'!$G$9:$EQ$105,MATCH(B77,'CFBG New Line Form'!$B$9:$B$105,0),MATCH(VLOOKUP($R$11,MAPPING!$H$3:$J$131,3,0),'CFBG New Line Form'!$G$7:$EQ$7,0)),"")=0,"",IFERROR(INDEX('CFBG New Line Form'!$G$9:$EQ$105,MATCH(B77,'CFBG New Line Form'!$B$9:$B$105,0),MATCH(VLOOKUP($R$11,MAPPING!$H$3:$J$131,3,0),'CFBG New Line Form'!$G$7:$EQ$7,0)),""))</f>
        <v/>
      </c>
      <c r="S77" s="84" t="str">
        <f>IF(IFERROR(INDEX('CFBG New Line Form'!$G$9:$EQ$105,MATCH(B77,'CFBG New Line Form'!$B$9:$B$105,0),MATCH(VLOOKUP($S$11,MAPPING!$H$3:$J$131,3,0),'CFBG New Line Form'!$G$7:$EQ$7,0)),"")=0,"",IFERROR(INDEX('CFBG New Line Form'!$G$9:$EQ$105,MATCH(B77,'CFBG New Line Form'!$B$9:$B$105,0),MATCH(VLOOKUP($S$11,MAPPING!$H$3:$J$131,3,0),'CFBG New Line Form'!$G$7:$EQ$7,0)),""))</f>
        <v/>
      </c>
      <c r="T77" s="84" t="e">
        <v>#N/A</v>
      </c>
      <c r="U77" s="84" t="e">
        <v>#N/A</v>
      </c>
      <c r="V77" s="84" t="e">
        <v>#N/A</v>
      </c>
      <c r="W77" s="84" t="e">
        <v>#N/A</v>
      </c>
      <c r="X77" s="84" t="e">
        <v>#N/A</v>
      </c>
      <c r="Y77" s="84" t="e">
        <v>#N/A</v>
      </c>
      <c r="Z77" s="84" t="e">
        <v>#N/A</v>
      </c>
      <c r="AA77" s="84" t="e">
        <v>#N/A</v>
      </c>
      <c r="AB77" s="84" t="e">
        <v>#N/A</v>
      </c>
      <c r="AC77" s="84" t="e">
        <v>#N/A</v>
      </c>
      <c r="AD77" s="84" t="e">
        <v>#N/A</v>
      </c>
      <c r="AE77" s="160" t="str">
        <f>IF(IFERROR(INDEX('CFBG New Line Form'!$G$9:$EQ$105,MATCH(B77,'CFBG New Line Form'!$B$9:$B$105,0),MATCH(VLOOKUP($AE$11,MAPPING!$H$3:$J$131,3,0),'CFBG New Line Form'!$G$7:$EQ$7,0)),"")=0,"",IFERROR(INDEX('CFBG New Line Form'!$G$9:$EQ$105,MATCH(B77,'CFBG New Line Form'!$B$9:$B$105,0),MATCH(VLOOKUP($AE$11,MAPPING!$H$3:$J$131,3,0),'CFBG New Line Form'!$G$7:$EQ$7,0)),""))</f>
        <v/>
      </c>
      <c r="AF77" s="84" t="e">
        <v>#N/A</v>
      </c>
      <c r="AG77" s="84" t="e">
        <v>#N/A</v>
      </c>
      <c r="AH77" s="84" t="str">
        <f>IF(IFERROR(INDEX('CFBG New Line Form'!$G$9:$EQ$105,MATCH(B77,'CFBG New Line Form'!$B$9:$B$105,0),MATCH(VLOOKUP($AH$11,MAPPING!$H$3:$J$131,3,0),'CFBG New Line Form'!$G$7:$EQ$7,0)),"")=0,"",IFERROR(INDEX('CFBG New Line Form'!$G$9:$EQ$105,MATCH(B77,'CFBG New Line Form'!$B$9:$B$105,0),MATCH(VLOOKUP($AH$11,MAPPING!$H$3:$J$131,3,0),'CFBG New Line Form'!$G$7:$EQ$7,0)),""))</f>
        <v/>
      </c>
      <c r="AI77" s="84" t="str">
        <f>IF(IFERROR(INDEX('CFBG New Line Form'!$G$9:$EQ$105,MATCH(B77,'CFBG New Line Form'!$B$9:$B$105,0),MATCH(VLOOKUP($AI$11,MAPPING!$H$3:$J$131,3,0),'CFBG New Line Form'!$G$7:$EQ$7,0)),"")=0,"",IFERROR(INDEX('CFBG New Line Form'!$G$9:$EQ$105,MATCH(B77,'CFBG New Line Form'!$B$9:$B$105,0),MATCH(VLOOKUP($AI$11,MAPPING!$H$3:$J$131,3,0),'CFBG New Line Form'!$G$7:$EQ$7,0)),""))</f>
        <v/>
      </c>
      <c r="AJ77" s="84" t="str">
        <f>IF(IFERROR(INDEX('CFBG New Line Form'!$G$9:$EQ$105,MATCH(B77,'CFBG New Line Form'!$B$9:$B$105,0),MATCH(VLOOKUP($AJ$11,MAPPING!$H$3:$J$131,3,0),'CFBG New Line Form'!$G$7:$EQ$7,0)),"")=0,"",IFERROR(INDEX('CFBG New Line Form'!$G$9:$EQ$105,MATCH(B77,'CFBG New Line Form'!$B$9:$B$105,0),MATCH(VLOOKUP($AJ$11,MAPPING!$H$3:$J$131,3,0),'CFBG New Line Form'!$G$7:$EQ$7,0)),""))</f>
        <v/>
      </c>
      <c r="AK77" s="84" t="str">
        <f>IF(IFERROR(INDEX('CFBG New Line Form'!$G$9:$EQ$105,MATCH(B77,'CFBG New Line Form'!$B$9:$B$105,0),MATCH(VLOOKUP($AK$11,MAPPING!$H$3:$J$131,3,0),'CFBG New Line Form'!$G$7:$EQ$7,0)),"")=0,"",IFERROR(INDEX('CFBG New Line Form'!$G$9:$EQ$105,MATCH(B77,'CFBG New Line Form'!$B$9:$B$105,0),MATCH(VLOOKUP($AK$11,MAPPING!$H$3:$J$131,3,0),'CFBG New Line Form'!$G$7:$EQ$7,0)),""))</f>
        <v/>
      </c>
      <c r="AL77" s="84" t="str">
        <f>IF(IFERROR(INDEX('CFBG New Line Form'!$G$9:$EQ$105,MATCH(B77,'CFBG New Line Form'!$B$9:$B$105,0),MATCH(VLOOKUP($AL$11,MAPPING!$H$3:$J$131,3,0),'CFBG New Line Form'!$G$7:$EQ$7,0)),"")=0,"",IFERROR(INDEX('CFBG New Line Form'!$G$9:$EQ$105,MATCH(B77,'CFBG New Line Form'!$B$9:$B$105,0),MATCH(VLOOKUP($AL$11,MAPPING!$H$3:$J$131,3,0),'CFBG New Line Form'!$G$7:$EQ$7,0)),""))</f>
        <v/>
      </c>
      <c r="AM77" s="84" t="str">
        <f>IF(IFERROR(INDEX('CFBG New Line Form'!$G$9:$EQ$105,MATCH(B77,'CFBG New Line Form'!$B$9:$B$105,0),MATCH(VLOOKUP($AM$11,MAPPING!$H$3:$J$131,3,0),'CFBG New Line Form'!$G$7:$EQ$7,0)),"")=0,"",IFERROR(INDEX('CFBG New Line Form'!$G$9:$EQ$105,MATCH(B77,'CFBG New Line Form'!$B$9:$B$105,0),MATCH(VLOOKUP($AM$11,MAPPING!$H$3:$J$131,3,0),'CFBG New Line Form'!$G$7:$EQ$7,0)),""))</f>
        <v/>
      </c>
      <c r="AN77" s="84" t="str">
        <f>IF(IFERROR(INDEX('CFBG New Line Form'!$G$9:$EQ$105,MATCH(B77,'CFBG New Line Form'!$B$9:$B$105,0),MATCH(VLOOKUP($AN$11,MAPPING!$H$3:$J$131,3,0),'CFBG New Line Form'!$G$7:$EQ$7,0)),"")=0,"",IFERROR(INDEX('CFBG New Line Form'!$G$9:$EQ$105,MATCH(B77,'CFBG New Line Form'!$B$9:$B$105,0),MATCH(VLOOKUP($AN$11,MAPPING!$H$3:$J$131,3,0),'CFBG New Line Form'!$G$7:$EQ$7,0)),""))</f>
        <v/>
      </c>
      <c r="AO77" s="84" t="str">
        <f>IF(IFERROR(INDEX('CFBG New Line Form'!$G$9:$EQ$105,MATCH(B77,'CFBG New Line Form'!$B$9:$B$105,0),MATCH(VLOOKUP($AO$11,MAPPING!$H$3:$J$131,3,0),'CFBG New Line Form'!$G$7:$EQ$7,0)),"")=0,"",IFERROR(INDEX('CFBG New Line Form'!$G$9:$EQ$105,MATCH(B77,'CFBG New Line Form'!$B$9:$B$105,0),MATCH(VLOOKUP($AO$11,MAPPING!$H$3:$J$131,3,0),'CFBG New Line Form'!$G$7:$EQ$7,0)),""))</f>
        <v/>
      </c>
      <c r="AP77" s="84" t="str">
        <f>IF(IFERROR(INDEX('CFBG New Line Form'!$G$9:$EQ$105,MATCH(B77,'CFBG New Line Form'!$B$9:$B$105,0),MATCH(VLOOKUP($AP$11,MAPPING!$H$3:$J$131,3,0),'CFBG New Line Form'!$G$7:$EQ$7,0)),"")=0,"",IFERROR(INDEX('CFBG New Line Form'!$G$9:$EQ$105,MATCH(B77,'CFBG New Line Form'!$B$9:$B$105,0),MATCH(VLOOKUP($AP$11,MAPPING!$H$3:$J$131,3,0),'CFBG New Line Form'!$G$7:$EQ$7,0)),""))</f>
        <v/>
      </c>
      <c r="AQ77" s="84" t="str">
        <f>IF(IFERROR(INDEX('CFBG New Line Form'!$G$9:$EQ$105,MATCH(B77,'CFBG New Line Form'!$B$9:$B$105,0),MATCH(VLOOKUP($AQ$11,MAPPING!$H$3:$J$131,3,0),'CFBG New Line Form'!$G$7:$EQ$7,0)),"")=0,"",IFERROR(INDEX('CFBG New Line Form'!$G$9:$EQ$105,MATCH(B77,'CFBG New Line Form'!$B$9:$B$105,0),MATCH(VLOOKUP($AQ$11,MAPPING!$H$3:$J$131,3,0),'CFBG New Line Form'!$G$7:$EQ$7,0)),""))</f>
        <v/>
      </c>
      <c r="AR77" s="84" t="str">
        <f>IF(IFERROR(INDEX('CFBG New Line Form'!$G$9:$EQ$105,MATCH(B77,'CFBG New Line Form'!$B$9:$B$105,0),MATCH(VLOOKUP($AR$11,MAPPING!$H$3:$J$131,3,0),'CFBG New Line Form'!$G$7:$EQ$7,0)),"")=0,"",IFERROR(INDEX('CFBG New Line Form'!$G$9:$EQ$105,MATCH(B77,'CFBG New Line Form'!$B$9:$B$105,0),MATCH(VLOOKUP($AR$11,MAPPING!$H$3:$J$131,3,0),'CFBG New Line Form'!$G$7:$EQ$7,0)),""))</f>
        <v/>
      </c>
      <c r="AS77" s="84" t="str">
        <f>IF(IFERROR(INDEX('CFBG New Line Form'!$G$9:$EQ$105,MATCH(B77,'CFBG New Line Form'!$B$9:$B$105,0),MATCH(VLOOKUP($AS$11,MAPPING!$H$3:$J$131,3,0),'CFBG New Line Form'!$G$7:$EQ$7,0)),"")=0,"",IFERROR(INDEX('CFBG New Line Form'!$G$9:$EQ$105,MATCH(B77,'CFBG New Line Form'!$B$9:$B$105,0),MATCH(VLOOKUP($AS$11,MAPPING!$H$3:$J$131,3,0),'CFBG New Line Form'!$G$7:$EQ$7,0)),""))</f>
        <v/>
      </c>
      <c r="AT77" s="84" t="str">
        <f>IF(IFERROR(INDEX('CFBG New Line Form'!$G$9:$EQ$105,MATCH(B77,'CFBG New Line Form'!$B$9:$B$105,0),MATCH(VLOOKUP($AT$11,MAPPING!$H$3:$J$131,3,0),'CFBG New Line Form'!$G$7:$EQ$7,0)),"")=0,"",IFERROR(INDEX('CFBG New Line Form'!$G$9:$EQ$105,MATCH(B77,'CFBG New Line Form'!$B$9:$B$105,0),MATCH(VLOOKUP($AT$11,MAPPING!$H$3:$J$131,3,0),'CFBG New Line Form'!$G$7:$EQ$7,0)),""))</f>
        <v/>
      </c>
      <c r="AU77" s="84" t="str">
        <f>IF(IFERROR(INDEX('CFBG New Line Form'!$G$9:$EQ$105,MATCH(B77,'CFBG New Line Form'!$B$9:$B$105,0),MATCH(VLOOKUP($AU$11,MAPPING!$H$3:$J$131,3,0),'CFBG New Line Form'!$G$7:$EQ$7,0)),"")=0,"",IFERROR(INDEX('CFBG New Line Form'!$G$9:$EQ$105,MATCH(B77,'CFBG New Line Form'!$B$9:$B$105,0),MATCH(VLOOKUP($AU$11,MAPPING!$H$3:$J$131,3,0),'CFBG New Line Form'!$G$7:$EQ$7,0)),""))</f>
        <v/>
      </c>
      <c r="AV77" s="84" t="str">
        <f>IF(IFERROR(INDEX('CFBG New Line Form'!$G$9:$EQ$105,MATCH(B77,'CFBG New Line Form'!$B$9:$B$105,0),MATCH(VLOOKUP($AV$11,MAPPING!$H$3:$J$131,3,0),'CFBG New Line Form'!$G$7:$EQ$7,0)),"")=0,"",IFERROR(INDEX('CFBG New Line Form'!$G$9:$EQ$105,MATCH(B77,'CFBG New Line Form'!$B$9:$B$105,0),MATCH(VLOOKUP($AV$11,MAPPING!$H$3:$J$131,3,0),'CFBG New Line Form'!$G$7:$EQ$7,0)),""))</f>
        <v/>
      </c>
      <c r="AW77" s="84" t="str">
        <f>IF(IFERROR(INDEX('CFBG New Line Form'!$G$9:$EQ$105,MATCH(B77,'CFBG New Line Form'!$B$9:$B$105,0),MATCH(VLOOKUP($AW$11,MAPPING!$H$3:$J$131,3,0),'CFBG New Line Form'!$G$7:$EQ$7,0)),"")=0,"",IFERROR(INDEX('CFBG New Line Form'!$G$9:$EQ$105,MATCH(B77,'CFBG New Line Form'!$B$9:$B$105,0),MATCH(VLOOKUP($AW$11,MAPPING!$H$3:$J$131,3,0),'CFBG New Line Form'!$G$7:$EQ$7,0)),""))</f>
        <v/>
      </c>
      <c r="AX77" s="84" t="str">
        <f>IF(IFERROR(INDEX('CFBG New Line Form'!$G$9:$EQ$105,MATCH(B77,'CFBG New Line Form'!$B$9:$B$105,0),MATCH(VLOOKUP($AX$11,MAPPING!$H$3:$J$131,3,0),'CFBG New Line Form'!$G$7:$EQ$7,0)),"")=0,"",IFERROR(INDEX('CFBG New Line Form'!$G$9:$EQ$105,MATCH(B77,'CFBG New Line Form'!$B$9:$B$105,0),MATCH(VLOOKUP($AX$11,MAPPING!$H$3:$J$131,3,0),'CFBG New Line Form'!$G$7:$EQ$7,0)),""))</f>
        <v/>
      </c>
      <c r="AY77" s="84" t="str">
        <f>IF(IFERROR(INDEX('CFBG New Line Form'!$G$9:$EQ$105,MATCH(B77,'CFBG New Line Form'!$B$9:$B$105,0),MATCH(VLOOKUP($AY$11,MAPPING!$H$3:$J$131,3,0),'CFBG New Line Form'!$G$7:$EQ$7,0)),"")=0,"",IFERROR(INDEX('CFBG New Line Form'!$G$9:$EQ$105,MATCH(B77,'CFBG New Line Form'!$B$9:$B$105,0),MATCH(VLOOKUP($AY$11,MAPPING!$H$3:$J$131,3,0),'CFBG New Line Form'!$G$7:$EQ$7,0)),""))</f>
        <v/>
      </c>
      <c r="AZ77" s="84" t="str">
        <f>IF(IFERROR(INDEX('CFBG New Line Form'!$G$9:$EQ$105,MATCH(B77,'CFBG New Line Form'!$B$9:$B$105,0),MATCH(VLOOKUP($AZ$11,MAPPING!$H$3:$J$131,3,0),'CFBG New Line Form'!$G$7:$EQ$7,0)),"")=0,"",IFERROR(INDEX('CFBG New Line Form'!$G$9:$EQ$105,MATCH(B77,'CFBG New Line Form'!$B$9:$B$105,0),MATCH(VLOOKUP($AZ$11,MAPPING!$H$3:$J$131,3,0),'CFBG New Line Form'!$G$7:$EQ$7,0)),""))</f>
        <v/>
      </c>
      <c r="BA77" s="84" t="str">
        <f>IF(IFERROR(INDEX('CFBG New Line Form'!$G$9:$EQ$105,MATCH(B77,'CFBG New Line Form'!$B$9:$B$105,0),MATCH(VLOOKUP($BA$11,MAPPING!$H$3:$J$131,3,0),'CFBG New Line Form'!$G$7:$EQ$7,0)),"")=0,"",IFERROR(INDEX('CFBG New Line Form'!$G$9:$EQ$105,MATCH(B77,'CFBG New Line Form'!$B$9:$B$105,0),MATCH(VLOOKUP($BA$11,MAPPING!$H$3:$J$131,3,0),'CFBG New Line Form'!$G$7:$EQ$7,0)),""))</f>
        <v/>
      </c>
      <c r="BB77" s="84" t="str">
        <f>IF(IFERROR(INDEX('CFBG New Line Form'!$G$9:$EQ$105,MATCH(B77,'CFBG New Line Form'!$B$9:$B$105,0),MATCH(VLOOKUP($BB$11,MAPPING!$H$3:$J$131,3,0),'CFBG New Line Form'!$G$7:$EQ$7,0)),"")=0,"",IFERROR(INDEX('CFBG New Line Form'!$G$9:$EQ$105,MATCH(B77,'CFBG New Line Form'!$B$9:$B$105,0),MATCH(VLOOKUP($BB$11,MAPPING!$H$3:$J$131,3,0),'CFBG New Line Form'!$G$7:$EQ$7,0)),""))</f>
        <v/>
      </c>
      <c r="BC77" s="84" t="str">
        <f>IF(IFERROR(INDEX('CFBG New Line Form'!$G$9:$EQ$105,MATCH(B77,'CFBG New Line Form'!$B$9:$B$105,0),MATCH(VLOOKUP($BC$11,MAPPING!$H$3:$J$131,3,0),'CFBG New Line Form'!$G$7:$EQ$7,0)),"")=0,"",IFERROR(INDEX('CFBG New Line Form'!$G$9:$EQ$105,MATCH(B77,'CFBG New Line Form'!$B$9:$B$105,0),MATCH(VLOOKUP($BC$11,MAPPING!$H$3:$J$131,3,0),'CFBG New Line Form'!$G$7:$EQ$7,0)),""))</f>
        <v/>
      </c>
      <c r="BD77" s="84" t="str">
        <f>IF(IFERROR(INDEX('CFBG New Line Form'!$G$9:$EQ$105,MATCH(B77,'CFBG New Line Form'!$B$9:$B$105,0),MATCH(VLOOKUP($BD$11,MAPPING!$H$3:$J$131,3,0),'CFBG New Line Form'!$G$7:$EQ$7,0)),"")=0,"",IFERROR(INDEX('CFBG New Line Form'!$G$9:$EQ$105,MATCH(B77,'CFBG New Line Form'!$B$9:$B$105,0),MATCH(VLOOKUP($BD$11,MAPPING!$H$3:$J$131,3,0),'CFBG New Line Form'!$G$7:$EQ$7,0)),""))</f>
        <v/>
      </c>
      <c r="BE77" s="84" t="str">
        <f>IF(IFERROR(INDEX('CFBG New Line Form'!$G$9:$EQ$105,MATCH(B77,'CFBG New Line Form'!$B$9:$B$105,0),MATCH(VLOOKUP($BE$11,MAPPING!$H$3:$J$131,3,0),'CFBG New Line Form'!$G$7:$EQ$7,0)),"")=0,"",IFERROR(INDEX('CFBG New Line Form'!$G$9:$EQ$105,MATCH(B77,'CFBG New Line Form'!$B$9:$B$105,0),MATCH(VLOOKUP($BE$11,MAPPING!$H$3:$J$131,3,0),'CFBG New Line Form'!$G$7:$EQ$7,0)),""))</f>
        <v/>
      </c>
      <c r="BF77" s="84" t="str">
        <f>IF(IFERROR(INDEX('CFBG New Line Form'!$G$9:$EQ$105,MATCH(B77,'CFBG New Line Form'!$B$9:$B$105,0),MATCH(VLOOKUP($BE$11,MAPPING!$H$3:$J$131,3,0),'CFBG New Line Form'!$G$7:$EQ$7,0)),"")=0,"",IFERROR(INDEX('CFBG New Line Form'!$G$9:$EQ$105,MATCH(B77,'CFBG New Line Form'!$B$9:$B$105,0),MATCH(VLOOKUP($BE$11,MAPPING!$H$3:$J$131,3,0),'CFBG New Line Form'!$G$7:$EQ$7,0)),""))</f>
        <v/>
      </c>
      <c r="BG77" s="84" t="str">
        <f>IF(IFERROR(INDEX('CFBG New Line Form'!$G$9:$EQ$105,MATCH(B77,'CFBG New Line Form'!$B$9:$B$105,0),MATCH(VLOOKUP($BG$11,MAPPING!$H$3:$J$131,3,0),'CFBG New Line Form'!$G$7:$EQ$7,0)),"")=0,"",IFERROR(INDEX('CFBG New Line Form'!$G$9:$EQ$105,MATCH(B77,'CFBG New Line Form'!$B$9:$B$105,0),MATCH(VLOOKUP($BG$11,MAPPING!$H$3:$J$131,3,0),'CFBG New Line Form'!$G$7:$EQ$7,0)),""))</f>
        <v/>
      </c>
      <c r="BH77" s="84" t="str">
        <f>IF(IFERROR(INDEX('CFBG New Line Form'!$G$9:$EQ$105,MATCH(B77,'CFBG New Line Form'!$B$9:$B$105,0),MATCH(VLOOKUP($BH$11,MAPPING!$H$3:$J$131,3,0),'CFBG New Line Form'!$G$7:$EQ$7,0)),"")=0,"",IFERROR(INDEX('CFBG New Line Form'!$G$9:$EQ$105,MATCH(B77,'CFBG New Line Form'!$B$9:$B$105,0),MATCH(VLOOKUP($BH$11,MAPPING!$H$3:$J$131,3,0),'CFBG New Line Form'!$G$7:$EQ$7,0)),""))</f>
        <v/>
      </c>
      <c r="BI77" s="84" t="str">
        <f>IF(IFERROR(INDEX('CFBG New Line Form'!$G$9:$EQ$105,MATCH(B77,'CFBG New Line Form'!$B$9:$B$105,0),MATCH(VLOOKUP($BI$11,MAPPING!$H$3:$J$131,3,0),'CFBG New Line Form'!$G$7:$EQ$7,0)),"")=0,"",IFERROR(INDEX('CFBG New Line Form'!$G$9:$EQ$105,MATCH(B77,'CFBG New Line Form'!$B$9:$B$105,0),MATCH(VLOOKUP($BI$11,MAPPING!$H$3:$J$131,3,0),'CFBG New Line Form'!$G$7:$EQ$7,0)),""))</f>
        <v/>
      </c>
      <c r="BJ77" s="84" t="str">
        <f>IF(IFERROR(INDEX('CFBG New Line Form'!$G$9:$EQ$105,MATCH(B77,'CFBG New Line Form'!$B$9:$B$105,0),MATCH(VLOOKUP($BJ$11,MAPPING!$H$3:$J$131,3,0),'CFBG New Line Form'!$G$7:$EQ$7,0)),"")=0,"",IFERROR(INDEX('CFBG New Line Form'!$G$9:$EQ$105,MATCH(B77,'CFBG New Line Form'!$B$9:$B$105,0),MATCH(VLOOKUP($BJ$11,MAPPING!$H$3:$J$131,3,0),'CFBG New Line Form'!$G$7:$EQ$7,0)),""))</f>
        <v/>
      </c>
      <c r="BK77" s="84" t="str">
        <f>IF(IFERROR(INDEX('CFBG New Line Form'!$G$9:$EQ$105,MATCH(B77,'CFBG New Line Form'!$B$9:$B$105,0),MATCH(VLOOKUP($BK$11,MAPPING!$H$3:$J$131,3,0),'CFBG New Line Form'!$G$7:$EQ$7,0)),"")=0,"",IFERROR(INDEX('CFBG New Line Form'!$G$9:$EQ$105,MATCH(B77,'CFBG New Line Form'!$B$9:$B$105,0),MATCH(VLOOKUP($BK$11,MAPPING!$H$3:$J$131,3,0),'CFBG New Line Form'!$G$7:$EQ$7,0)),""))</f>
        <v/>
      </c>
      <c r="BL77" s="84" t="str">
        <f>IF(IFERROR(INDEX('CFBG New Line Form'!$G$9:$EQ$105,MATCH(B77,'CFBG New Line Form'!$B$9:$B$105,0),MATCH(VLOOKUP($BL$11,MAPPING!$H$3:$J$131,3,0),'CFBG New Line Form'!$G$7:$EQ$7,0)),"")=0,"",IFERROR(INDEX('CFBG New Line Form'!$G$9:$EQ$105,MATCH(B77,'CFBG New Line Form'!$B$9:$B$105,0),MATCH(VLOOKUP($BL$11,MAPPING!$H$3:$J$131,3,0),'CFBG New Line Form'!$G$7:$EQ$7,0)),""))</f>
        <v/>
      </c>
      <c r="BM77" s="84" t="str">
        <f>IF(IFERROR(INDEX('CFBG New Line Form'!$G$9:$EQ$105,MATCH(B77,'CFBG New Line Form'!$B$9:$B$105,0),MATCH(VLOOKUP($BM$11,MAPPING!$H$3:$J$131,3,0),'CFBG New Line Form'!$G$7:$EQ$7,0)),"")=0,"",IFERROR(INDEX('CFBG New Line Form'!$G$9:$EQ$105,MATCH(B77,'CFBG New Line Form'!$B$9:$B$105,0),MATCH(VLOOKUP($BM$11,MAPPING!$H$3:$J$131,3,0),'CFBG New Line Form'!$G$7:$EQ$7,0)),""))</f>
        <v/>
      </c>
      <c r="BN77" s="84" t="str">
        <f>IF(IFERROR(INDEX('CFBG New Line Form'!$G$9:$EQ$105,MATCH(B77,'CFBG New Line Form'!$B$9:$B$105,0),MATCH(VLOOKUP($BN$11,MAPPING!$H$3:$J$131,3,0),'CFBG New Line Form'!$G$7:$EQ$7,0)),"")=0,"",IFERROR(INDEX('CFBG New Line Form'!$G$9:$EQ$105,MATCH(B77,'CFBG New Line Form'!$B$9:$B$105,0),MATCH(VLOOKUP($BN$11,MAPPING!$H$3:$J$131,3,0),'CFBG New Line Form'!$G$7:$EQ$7,0)),""))</f>
        <v/>
      </c>
      <c r="BO77" s="84" t="str">
        <f>IF(IFERROR(INDEX('CFBG New Line Form'!$G$9:$EQ$105,MATCH(B77,'CFBG New Line Form'!$B$9:$B$105,0),MATCH(VLOOKUP($BO$11,MAPPING!$H$3:$J$131,3,0),'CFBG New Line Form'!$G$7:$EQ$7,0)),"")=0,"",IFERROR(INDEX('CFBG New Line Form'!$G$9:$EQ$105,MATCH(B77,'CFBG New Line Form'!$B$9:$B$105,0),MATCH(VLOOKUP($BO$11,MAPPING!$H$3:$J$131,3,0),'CFBG New Line Form'!$G$7:$EQ$7,0)),""))</f>
        <v/>
      </c>
      <c r="BP77" s="84" t="str">
        <f>IF(IFERROR(INDEX('CFBG New Line Form'!$G$9:$EQ$105,MATCH(B77,'CFBG New Line Form'!$B$9:$B$105,0),MATCH(VLOOKUP($BP$11,MAPPING!$H$3:$J$131,3,0),'CFBG New Line Form'!$G$7:$EQ$7,0)),"")=0,"",IFERROR(INDEX('CFBG New Line Form'!$G$9:$EQ$105,MATCH(B77,'CFBG New Line Form'!$B$9:$B$105,0),MATCH(VLOOKUP($BP$11,MAPPING!$H$3:$J$131,3,0),'CFBG New Line Form'!$G$7:$EQ$7,0)),""))</f>
        <v/>
      </c>
      <c r="BQ77" s="84" t="str">
        <f>IF(IFERROR(INDEX('CFBG New Line Form'!$G$9:$EQ$105,MATCH(B77,'CFBG New Line Form'!$B$9:$B$105,0),MATCH(VLOOKUP($BQ$11,MAPPING!$H$3:$J$131,3,0),'CFBG New Line Form'!$G$7:$EQ$7,0)),"")=0,"",IFERROR(INDEX('CFBG New Line Form'!$G$9:$EQ$105,MATCH(B77,'CFBG New Line Form'!$B$9:$B$105,0),MATCH(VLOOKUP($BQ$11,MAPPING!$H$3:$J$131,3,0),'CFBG New Line Form'!$G$7:$EQ$7,0)),""))</f>
        <v/>
      </c>
      <c r="BR77" s="84" t="str">
        <f>IF(IFERROR(INDEX('CFBG New Line Form'!$G$9:$EQ$105,MATCH(B77,'CFBG New Line Form'!$B$9:$B$105,0),MATCH(VLOOKUP($BR$11,MAPPING!$H$3:$J$131,3,0),'CFBG New Line Form'!$G$7:$EQ$7,0)),"")=0,"",IFERROR(INDEX('CFBG New Line Form'!$G$9:$EQ$105,MATCH(B77,'CFBG New Line Form'!$B$9:$B$105,0),MATCH(VLOOKUP($BR$11,MAPPING!$H$3:$J$131,3,0),'CFBG New Line Form'!$G$7:$EQ$7,0)),""))</f>
        <v/>
      </c>
      <c r="BS77" s="84" t="str">
        <f>IF(IFERROR(INDEX('CFBG New Line Form'!$G$9:$EQ$105,MATCH(B77,'CFBG New Line Form'!$B$9:$B$105,0),MATCH(VLOOKUP($BS$11,MAPPING!$H$3:$J$131,3,0),'CFBG New Line Form'!$G$7:$EQ$7,0)),"")=0,"",IFERROR(INDEX('CFBG New Line Form'!$G$9:$EQ$105,MATCH(B77,'CFBG New Line Form'!$B$9:$B$105,0),MATCH(VLOOKUP($BS$11,MAPPING!$H$3:$J$131,3,0),'CFBG New Line Form'!$G$7:$EQ$7,0)),""))</f>
        <v/>
      </c>
      <c r="BT77" s="84" t="str">
        <f>IF(IFERROR(INDEX('CFBG New Line Form'!$G$9:$EQ$105,MATCH(B77,'CFBG New Line Form'!$B$9:$B$105,0),MATCH(VLOOKUP($BT$11,MAPPING!$H$3:$J$131,3,0),'CFBG New Line Form'!$G$7:$EQ$7,0)),"")=0,"",IFERROR(INDEX('CFBG New Line Form'!$G$9:$EQ$105,MATCH(B77,'CFBG New Line Form'!$B$9:$B$105,0),MATCH(VLOOKUP($BT$11,MAPPING!$H$3:$J$131,3,0),'CFBG New Line Form'!$G$7:$EQ$7,0)),""))</f>
        <v/>
      </c>
      <c r="BU77" s="84" t="str">
        <f>IF(IFERROR(INDEX('CFBG New Line Form'!$G$9:$EQ$105,MATCH(B77,'CFBG New Line Form'!$B$9:$B$105,0),MATCH(VLOOKUP($BU$11,MAPPING!$H$3:$J$131,3,0),'CFBG New Line Form'!$G$7:$EQ$7,0)),"")=0,"",IFERROR(INDEX('CFBG New Line Form'!$G$9:$EQ$105,MATCH(B77,'CFBG New Line Form'!$B$9:$B$105,0),MATCH(VLOOKUP($BU$11,MAPPING!$H$3:$J$131,3,0),'CFBG New Line Form'!$G$7:$EQ$7,0)),""))</f>
        <v/>
      </c>
      <c r="BV77" s="84" t="str">
        <f>IF(IFERROR(INDEX('CFBG New Line Form'!$G$9:$EQ$105,MATCH(B77,'CFBG New Line Form'!$B$9:$B$105,0),MATCH(VLOOKUP($BV$11,MAPPING!$H$3:$J$131,3,0),'CFBG New Line Form'!$G$7:$EQ$7,0)),"")=0,"",IFERROR(INDEX('CFBG New Line Form'!$G$9:$EQ$105,MATCH(B77,'CFBG New Line Form'!$B$9:$B$105,0),MATCH(VLOOKUP($BV$11,MAPPING!$H$3:$J$131,3,0),'CFBG New Line Form'!$G$7:$EQ$7,0)),""))</f>
        <v/>
      </c>
      <c r="BW77" s="84" t="str">
        <f>IF(IFERROR(INDEX('CFBG New Line Form'!$G$9:$EQ$105,MATCH(B77,'CFBG New Line Form'!$B$9:$B$105,0),MATCH(VLOOKUP($BW$11,MAPPING!$H$3:$J$131,3,0),'CFBG New Line Form'!$G$7:$EQ$7,0)),"")=0,"",IFERROR(INDEX('CFBG New Line Form'!$G$9:$EQ$105,MATCH(B77,'CFBG New Line Form'!$B$9:$B$105,0),MATCH(VLOOKUP($BW$11,MAPPING!$H$3:$J$131,3,0),'CFBG New Line Form'!$G$7:$EQ$7,0)),""))</f>
        <v/>
      </c>
      <c r="BX77" s="84" t="str">
        <f>IF(IFERROR(INDEX('CFBG New Line Form'!$G$9:$EQ$105,MATCH(B77,'CFBG New Line Form'!$B$9:$B$105,0),MATCH(VLOOKUP($BX$11,MAPPING!$H$3:$J$131,3,0),'CFBG New Line Form'!$G$7:$EQ$7,0)),"")=0,"",IFERROR(INDEX('CFBG New Line Form'!$G$9:$EQ$105,MATCH(B77,'CFBG New Line Form'!$B$9:$B$105,0),MATCH(VLOOKUP($BX$11,MAPPING!$H$3:$J$131,3,0),'CFBG New Line Form'!$G$7:$EQ$7,0)),""))</f>
        <v/>
      </c>
      <c r="BY77" s="84" t="str">
        <f>IF(IFERROR(INDEX('CFBG New Line Form'!$G$9:$EQ$105,MATCH(B77,'CFBG New Line Form'!$B$9:$B$105,0),MATCH(VLOOKUP($BY$11,MAPPING!$H$3:$J$131,3,0),'CFBG New Line Form'!$G$7:$EQ$7,0)),"")=0,"",IFERROR(INDEX('CFBG New Line Form'!$G$9:$EQ$105,MATCH(B77,'CFBG New Line Form'!$B$9:$B$105,0),MATCH(VLOOKUP($BY$11,MAPPING!$H$3:$J$131,3,0),'CFBG New Line Form'!$G$7:$EQ$7,0)),""))</f>
        <v/>
      </c>
      <c r="BZ77" s="84" t="str">
        <f>IF(IFERROR(INDEX('CFBG New Line Form'!$G$9:$EQ$105,MATCH(B77,'CFBG New Line Form'!$B$9:$B$105,0),MATCH(VLOOKUP($BZ$11,MAPPING!$H$3:$J$131,3,0),'CFBG New Line Form'!$G$7:$EQ$7,0)),"")=0,"",IFERROR(INDEX('CFBG New Line Form'!$G$9:$EQ$105,MATCH(B77,'CFBG New Line Form'!$B$9:$B$105,0),MATCH(VLOOKUP($BZ$11,MAPPING!$H$3:$J$131,3,0),'CFBG New Line Form'!$G$7:$EQ$7,0)),""))</f>
        <v/>
      </c>
      <c r="CA77" s="84" t="str">
        <f>IF(IFERROR(INDEX('CFBG New Line Form'!$G$9:$EQ$105,MATCH(B77,'CFBG New Line Form'!$B$9:$B$105,0),MATCH(VLOOKUP($CA$11,MAPPING!$H$3:$J$131,3,0),'CFBG New Line Form'!$G$7:$EQ$7,0)),"")=0,"",IFERROR(INDEX('CFBG New Line Form'!$G$9:$EQ$105,MATCH(B77,'CFBG New Line Form'!$B$9:$B$105,0),MATCH(VLOOKUP($CA$11,MAPPING!$H$3:$J$131,3,0),'CFBG New Line Form'!$G$7:$EQ$7,0)),""))</f>
        <v/>
      </c>
      <c r="CB77" s="84" t="str">
        <f>IF(IFERROR(INDEX('CFBG New Line Form'!$G$9:$EQ$105,MATCH(B77,'CFBG New Line Form'!$B$9:$B$105,0),MATCH(VLOOKUP($CB$11,MAPPING!$H$3:$J$131,3,0),'CFBG New Line Form'!$G$7:$EQ$7,0)),"")=0,"",IFERROR(INDEX('CFBG New Line Form'!$G$9:$EQ$105,MATCH(B77,'CFBG New Line Form'!$B$9:$B$105,0),MATCH(VLOOKUP($CB$11,MAPPING!$H$3:$J$131,3,0),'CFBG New Line Form'!$G$7:$EQ$7,0)),""))</f>
        <v/>
      </c>
      <c r="CC77" s="84" t="str">
        <f>IF(IFERROR(INDEX('CFBG New Line Form'!$G$9:$EQ$105,MATCH(B77,'CFBG New Line Form'!$B$9:$B$105,0),MATCH(VLOOKUP($CC$11,MAPPING!$H$3:$J$131,3,0),'CFBG New Line Form'!$G$7:$EQ$7,0)),"")=0,"",IFERROR(INDEX('CFBG New Line Form'!$G$9:$EQ$105,MATCH(B77,'CFBG New Line Form'!$B$9:$B$105,0),MATCH(VLOOKUP($CC$11,MAPPING!$H$3:$J$131,3,0),'CFBG New Line Form'!$G$7:$EQ$7,0)),""))</f>
        <v/>
      </c>
      <c r="CD77" s="84" t="str">
        <f>IF(IFERROR(INDEX('CFBG New Line Form'!$G$9:$EQ$105,MATCH(B77,'CFBG New Line Form'!$B$9:$B$105,0),MATCH(VLOOKUP($CD$11,MAPPING!$H$3:$J$131,3,0),'CFBG New Line Form'!$G$7:$EQ$7,0)),"")=0,"",IFERROR(INDEX('CFBG New Line Form'!$G$9:$EQ$105,MATCH(B77,'CFBG New Line Form'!$B$9:$B$105,0),MATCH(VLOOKUP($CD$11,MAPPING!$H$3:$J$131,3,0),'CFBG New Line Form'!$G$7:$EQ$7,0)),""))</f>
        <v/>
      </c>
      <c r="CE77" s="84" t="str">
        <f>IF(IFERROR(INDEX('CFBG New Line Form'!$G$9:$EQ$105,MATCH(B77,'CFBG New Line Form'!$B$9:$B$105,0),MATCH(VLOOKUP($CE$11,MAPPING!$H$3:$J$131,3,0),'CFBG New Line Form'!$G$7:$EQ$7,0)),"")=0,"",IFERROR(INDEX('CFBG New Line Form'!$G$9:$EQ$105,MATCH(B77,'CFBG New Line Form'!$B$9:$B$105,0),MATCH(VLOOKUP($CE$11,MAPPING!$H$3:$J$131,3,0),'CFBG New Line Form'!$G$7:$EQ$7,0)),""))</f>
        <v/>
      </c>
      <c r="CF77" s="84" t="str">
        <f>IF(IFERROR(INDEX('CFBG New Line Form'!$G$9:$EQ$105,MATCH(B77,'CFBG New Line Form'!$B$9:$B$105,0),MATCH(VLOOKUP($CF$11,MAPPING!$H$3:$J$131,3,0),'CFBG New Line Form'!$G$7:$EQ$7,0)),"")=0,"",IFERROR(INDEX('CFBG New Line Form'!$G$9:$EQ$105,MATCH(B77,'CFBG New Line Form'!$B$9:$B$105,0),MATCH(VLOOKUP($CF$11,MAPPING!$H$3:$J$131,3,0),'CFBG New Line Form'!$G$7:$EQ$7,0)),""))</f>
        <v/>
      </c>
      <c r="CG77" s="84" t="str">
        <f>IF(IFERROR(INDEX('CFBG New Line Form'!$G$9:$EQ$105,MATCH(B77,'CFBG New Line Form'!$B$9:$B$105,0),MATCH(VLOOKUP($CG$11,MAPPING!$H$3:$J$131,3,0),'CFBG New Line Form'!$G$7:$EQ$7,0)),"")=0,"",IFERROR(INDEX('CFBG New Line Form'!$G$9:$EQ$105,MATCH(B77,'CFBG New Line Form'!$B$9:$B$105,0),MATCH(VLOOKUP($CG$11,MAPPING!$H$3:$J$131,3,0),'CFBG New Line Form'!$G$7:$EQ$7,0)),""))</f>
        <v/>
      </c>
      <c r="CH77" s="84" t="str">
        <f>IF(IFERROR(INDEX('CFBG New Line Form'!$G$9:$EQ$105,MATCH(B77,'CFBG New Line Form'!$B$9:$B$105,0),MATCH(VLOOKUP($CH$11,MAPPING!$H$3:$J$131,3,0),'CFBG New Line Form'!$G$7:$EQ$7,0)),"")=0,"",IFERROR(INDEX('CFBG New Line Form'!$G$9:$EQ$105,MATCH(B77,'CFBG New Line Form'!$B$9:$B$105,0),MATCH(VLOOKUP($CH$11,MAPPING!$H$3:$J$131,3,0),'CFBG New Line Form'!$G$7:$EQ$7,0)),""))</f>
        <v/>
      </c>
      <c r="CI77" s="84" t="str">
        <f>IF(IFERROR(INDEX('CFBG New Line Form'!$G$9:$EQ$105,MATCH(B77,'CFBG New Line Form'!$B$9:$B$105,0),MATCH(VLOOKUP($CI$11,MAPPING!$H$3:$J$131,3,0),'CFBG New Line Form'!$G$7:$EQ$7,0)),"")=0,"",IFERROR(INDEX('CFBG New Line Form'!$G$9:$EQ$105,MATCH(B77,'CFBG New Line Form'!$B$9:$B$105,0),MATCH(VLOOKUP($CI$11,MAPPING!$H$3:$J$131,3,0),'CFBG New Line Form'!$G$7:$EQ$7,0)),""))</f>
        <v/>
      </c>
      <c r="CJ77" s="84" t="str">
        <f>IF(IFERROR(INDEX('CFBG New Line Form'!$G$9:$EQ$105,MATCH(B77,'CFBG New Line Form'!$B$9:$B$105,0),MATCH(VLOOKUP($CJ$11,MAPPING!$H$3:$J$131,3,0),'CFBG New Line Form'!$G$7:$EQ$7,0)),"")=0,"",IFERROR(INDEX('CFBG New Line Form'!$G$9:$EQ$105,MATCH(B77,'CFBG New Line Form'!$B$9:$B$105,0),MATCH(VLOOKUP($CJ$11,MAPPING!$H$3:$J$131,3,0),'CFBG New Line Form'!$G$7:$EQ$7,0)),""))</f>
        <v/>
      </c>
      <c r="CK77" s="84" t="str">
        <f>IF(IFERROR(INDEX('CFBG New Line Form'!$G$9:$EQ$105,MATCH(B77,'CFBG New Line Form'!$B$9:$B$105,0),MATCH(VLOOKUP($CK$11,MAPPING!$H$3:$J$131,3,0),'CFBG New Line Form'!$G$7:$EQ$7,0)),"")=0,"",IFERROR(INDEX('CFBG New Line Form'!$G$9:$EQ$105,MATCH(B77,'CFBG New Line Form'!$B$9:$B$105,0),MATCH(VLOOKUP($CK$11,MAPPING!$H$3:$J$131,3,0),'CFBG New Line Form'!$G$7:$EQ$7,0)),""))</f>
        <v/>
      </c>
      <c r="CL77" s="84" t="str">
        <f>IF(IFERROR(INDEX('CFBG New Line Form'!$G$9:$EQ$105,MATCH(B77,'CFBG New Line Form'!$B$9:$B$105,0),MATCH(VLOOKUP($CL$11,MAPPING!$H$3:$J$131,3,0),'CFBG New Line Form'!$G$7:$EQ$7,0)),"")=0,"",IFERROR(INDEX('CFBG New Line Form'!$G$9:$EQ$105,MATCH(B77,'CFBG New Line Form'!$B$9:$B$105,0),MATCH(VLOOKUP($CL$11,MAPPING!$H$3:$J$131,3,0),'CFBG New Line Form'!$G$7:$EQ$7,0)),""))</f>
        <v/>
      </c>
      <c r="CM77" s="84" t="str">
        <f>IF(IFERROR(INDEX('CFBG New Line Form'!$G$9:$EQ$105,MATCH(B77,'CFBG New Line Form'!$B$9:$B$105,0),MATCH(VLOOKUP($CM$11,MAPPING!$H$3:$J$131,3,0),'CFBG New Line Form'!$G$7:$EQ$7,0)),"")=0,"",IFERROR(INDEX('CFBG New Line Form'!$G$9:$EQ$105,MATCH(B77,'CFBG New Line Form'!$B$9:$B$105,0),MATCH(VLOOKUP($CM$11,MAPPING!$H$3:$J$131,3,0),'CFBG New Line Form'!$G$7:$EQ$7,0)),""))</f>
        <v/>
      </c>
      <c r="CN77" s="84" t="str">
        <f>IF(IFERROR(INDEX('CFBG New Line Form'!$G$9:$EQ$105,MATCH(B77,'CFBG New Line Form'!$B$9:$B$105,0),MATCH(VLOOKUP($CN$11,MAPPING!$H$3:$J$131,3,0),'CFBG New Line Form'!$G$7:$EQ$7,0)),"")=0,"",IFERROR(INDEX('CFBG New Line Form'!$G$9:$EQ$105,MATCH(B77,'CFBG New Line Form'!$B$9:$B$105,0),MATCH(VLOOKUP($CN$11,MAPPING!$H$3:$J$131,3,0),'CFBG New Line Form'!$G$7:$EQ$7,0)),""))</f>
        <v/>
      </c>
      <c r="CO77" s="84" t="str">
        <f>IF(IFERROR(INDEX('CFBG New Line Form'!$G$9:$EQ$105,MATCH(B77,'CFBG New Line Form'!$B$9:$B$105,0),MATCH(VLOOKUP($CO$11,MAPPING!$H$3:$J$131,3,0),'CFBG New Line Form'!$G$7:$EQ$7,0)),"")=0,"",IFERROR(INDEX('CFBG New Line Form'!$G$9:$EQ$105,MATCH(B77,'CFBG New Line Form'!$B$9:$B$105,0),MATCH(VLOOKUP($CO$11,MAPPING!$H$3:$J$131,3,0),'CFBG New Line Form'!$G$7:$EQ$7,0)),""))</f>
        <v/>
      </c>
      <c r="CP77" s="84" t="str">
        <f>IF(IFERROR(INDEX('CFBG New Line Form'!$G$9:$EQ$105,MATCH(B77,'CFBG New Line Form'!$B$9:$B$105,0),MATCH(VLOOKUP($CP$11,MAPPING!$H$3:$J$131,3,0),'CFBG New Line Form'!$G$7:$EQ$7,0)),"")=0,"",IFERROR(INDEX('CFBG New Line Form'!$G$9:$EQ$105,MATCH(B77,'CFBG New Line Form'!$B$9:$B$105,0),MATCH(VLOOKUP($CP$11,MAPPING!$H$3:$J$131,3,0),'CFBG New Line Form'!$G$7:$EQ$7,0)),""))</f>
        <v/>
      </c>
      <c r="CQ77" s="84" t="str">
        <f>IF(IFERROR(INDEX('CFBG New Line Form'!$G$9:$EQ$105,MATCH(B77,'CFBG New Line Form'!$B$9:$B$105,0),MATCH(VLOOKUP($CQ$11,MAPPING!$H$3:$J$131,3,0),'CFBG New Line Form'!$G$7:$EQ$7,0)),"")=0,"",IFERROR(INDEX('CFBG New Line Form'!$G$9:$EQ$105,MATCH(B77,'CFBG New Line Form'!$B$9:$B$105,0),MATCH(VLOOKUP($CQ$11,MAPPING!$H$3:$J$131,3,0),'CFBG New Line Form'!$G$7:$EQ$7,0)),""))</f>
        <v/>
      </c>
      <c r="CR77" s="84"/>
      <c r="CS77" s="84"/>
      <c r="CT77" s="84"/>
    </row>
    <row r="78" spans="1:98" s="55" customFormat="1">
      <c r="A78" s="84" t="str">
        <f>IF(
IFERROR(INDEX('CFBG New Line Form'!$G$9:$EQ$105,MATCH(B78,'CFBG New Line Form'!$B$9:$B$105,0),MATCH(VLOOKUP($A$11,MAPPING!$H$3:$J$131,3,0),'CFBG New Line Form'!$G$7:$EQ$7,0)),"")=0,"", IFERROR(INDEX('CFBG New Line Form'!$G$9:$EQ$105,MATCH(B78,'CFBG New Line Form'!$B$9:$B$105,0),MATCH(VLOOKUP($A$11,MAPPING!$H$3:$J$131,3,0),'CFBG New Line Form'!$G$7:$EQ$7,0)),""))</f>
        <v/>
      </c>
      <c r="B78" s="84"/>
      <c r="C78" s="84" t="str">
        <f>IF(
IFERROR(INDEX('CFBG New Line Form'!$G$9:$EQ$105,MATCH(B78,'CFBG New Line Form'!$B$9:$B$105,0),MATCH(VLOOKUP($C$11,MAPPING!$H$3:$J$131,3,0),'CFBG New Line Form'!$G$7:$EQ$7,0)),"")=0,"", IFERROR(INDEX('CFBG New Line Form'!$G$9:$EQ$105,MATCH(B78,'CFBG New Line Form'!$B$9:$B$105,0),MATCH(VLOOKUP($C$11,MAPPING!$H$3:$J$131,3,0),'CFBG New Line Form'!$G$7:$EQ$7,0)),""))</f>
        <v/>
      </c>
      <c r="D78" s="84" t="str">
        <f>IF(
IFERROR(INDEX('CFBG New Line Form'!$G$9:$EQ$105,MATCH(B78,'CFBG New Line Form'!$B$9:$B$105,0),MATCH(VLOOKUP($D$11,MAPPING!$H$3:$J$131,3,0),'CFBG New Line Form'!$G$7:$EQ$7,0)),"")=0,"", IFERROR(INDEX('CFBG New Line Form'!$G$9:$EQ$105,MATCH(B78,'CFBG New Line Form'!$B$9:$B$105,0),MATCH(VLOOKUP($D$11,MAPPING!$H$3:$J$131,3,0),'CFBG New Line Form'!$G$7:$EQ$7,0)),""))</f>
        <v/>
      </c>
      <c r="E78" s="84" t="str">
        <f>IF(IFERROR(INDEX('CFBG New Line Form'!$G$9:$EQ$105,MATCH(B78,'CFBG New Line Form'!$B$9:$B$105,0),MATCH(VLOOKUP($E$11,MAPPING!$H$3:$J$131,3,0),'CFBG New Line Form'!$G$7:$EQ$7,0)),"")=0,"",IFERROR(INDEX('CFBG New Line Form'!$G$9:$EQ$105,MATCH(B78,'CFBG New Line Form'!$B$9:$B$105,0),MATCH(VLOOKUP($E$11,MAPPING!$H$3:$J$131,3,0),'CFBG New Line Form'!$G$7:$EQ$7,0)),""))</f>
        <v/>
      </c>
      <c r="F78" s="84" t="str">
        <f>IF(IFERROR(INDEX('CFBG New Line Form'!$G$9:$EQ$105,MATCH(B78,'CFBG New Line Form'!$B$9:$B$105,0),MATCH(VLOOKUP($F$11,MAPPING!$H$3:$J$131,3,0),'CFBG New Line Form'!$G$7:$EQ$7,0)),"")=0,"",IFERROR(INDEX('CFBG New Line Form'!$G$9:$EQ$105,MATCH(B78,'CFBG New Line Form'!$B$9:$B$105,0),MATCH(VLOOKUP($F$11,MAPPING!$H$3:$J$131,3,0),'CFBG New Line Form'!$G$7:$EQ$7,0)),""))</f>
        <v/>
      </c>
      <c r="G78" s="130" t="str">
        <f>IF(IFERROR(INDEX('CFBG New Line Form'!$G$9:$EQ$105,MATCH(B78,'CFBG New Line Form'!$B$9:$B$105,0),MATCH(VLOOKUP($G$11,MAPPING!$H$3:$J$131,3,0),'CFBG New Line Form'!$G$7:$EQ$7,0)),"")=0,"",IFERROR(INDEX('CFBG New Line Form'!$G$9:$EQ$105,MATCH(B78,'CFBG New Line Form'!$B$9:$B$105,0),MATCH(VLOOKUP($G$11,MAPPING!$H$3:$J$131,3,0),'CFBG New Line Form'!$G$7:$EQ$7,0)),""))</f>
        <v/>
      </c>
      <c r="H78" s="160" t="str">
        <f>IF(IFERROR(INDEX('CFBG New Line Form'!$G$9:$EQ$105,MATCH(B78,'CFBG New Line Form'!$B$9:$B$105,0),MATCH(VLOOKUP($H$11,MAPPING!$H$3:$J$131,3,0),'CFBG New Line Form'!$G$7:$EQ$7,0)),"")=0,"",IFERROR(INDEX('CFBG New Line Form'!$G$9:$EQ$105,MATCH(B78,'CFBG New Line Form'!$B$9:$B$105,0),MATCH(VLOOKUP($H$11,MAPPING!$H$3:$J$131,3,0),'CFBG New Line Form'!$G$7:$EQ$7,0)),""))</f>
        <v/>
      </c>
      <c r="I78" s="161" t="str">
        <f>IF(IFERROR(INDEX('CFBG New Line Form'!$G$9:$EQ$105,MATCH(B78,'CFBG New Line Form'!$B$9:$B$105,0),MATCH(VLOOKUP($I$11,MAPPING!$H$3:$J$131,3,0),'CFBG New Line Form'!$G$7:$EQ$7,0)),"")=0,"",IFERROR(INDEX('CFBG New Line Form'!$G$9:$EQ$105,MATCH(B78,'CFBG New Line Form'!$B$9:$B$105,0),MATCH(VLOOKUP($I$11,MAPPING!$H$3:$J$131,3,0),'CFBG New Line Form'!$G$7:$EQ$7,0)),""))</f>
        <v/>
      </c>
      <c r="J78" s="84" t="str">
        <f>IF(IFERROR(INDEX('CFBG New Line Form'!$G$9:$EQ$105,MATCH(B78,'CFBG New Line Form'!$B$9:$B$105,0),MATCH(VLOOKUP($J$11,MAPPING!$H$3:$J$131,3,0),'CFBG New Line Form'!$G$7:$EQ$7,0)),"")=0,"",IFERROR(INDEX('CFBG New Line Form'!$G$9:$EQ$105,MATCH(B78,'CFBG New Line Form'!$B$9:$B$105,0),MATCH(VLOOKUP($J$11,MAPPING!$H$3:$J$131,3,0),'CFBG New Line Form'!$G$7:$EQ$7,0)),""))</f>
        <v/>
      </c>
      <c r="K78" s="84" t="e">
        <v>#N/A</v>
      </c>
      <c r="L78" s="84" t="e">
        <v>#N/A</v>
      </c>
      <c r="M78" s="84" t="e">
        <v>#N/A</v>
      </c>
      <c r="N78" s="84" t="e">
        <v>#N/A</v>
      </c>
      <c r="O78" s="84" t="e">
        <v>#N/A</v>
      </c>
      <c r="P78" s="84" t="e">
        <v>#N/A</v>
      </c>
      <c r="Q78" s="84" t="e">
        <v>#N/A</v>
      </c>
      <c r="R78" s="162" t="str">
        <f>IF(IFERROR(INDEX('CFBG New Line Form'!$G$9:$EQ$105,MATCH(B78,'CFBG New Line Form'!$B$9:$B$105,0),MATCH(VLOOKUP($R$11,MAPPING!$H$3:$J$131,3,0),'CFBG New Line Form'!$G$7:$EQ$7,0)),"")=0,"",IFERROR(INDEX('CFBG New Line Form'!$G$9:$EQ$105,MATCH(B78,'CFBG New Line Form'!$B$9:$B$105,0),MATCH(VLOOKUP($R$11,MAPPING!$H$3:$J$131,3,0),'CFBG New Line Form'!$G$7:$EQ$7,0)),""))</f>
        <v/>
      </c>
      <c r="S78" s="84" t="str">
        <f>IF(IFERROR(INDEX('CFBG New Line Form'!$G$9:$EQ$105,MATCH(B78,'CFBG New Line Form'!$B$9:$B$105,0),MATCH(VLOOKUP($S$11,MAPPING!$H$3:$J$131,3,0),'CFBG New Line Form'!$G$7:$EQ$7,0)),"")=0,"",IFERROR(INDEX('CFBG New Line Form'!$G$9:$EQ$105,MATCH(B78,'CFBG New Line Form'!$B$9:$B$105,0),MATCH(VLOOKUP($S$11,MAPPING!$H$3:$J$131,3,0),'CFBG New Line Form'!$G$7:$EQ$7,0)),""))</f>
        <v/>
      </c>
      <c r="T78" s="84" t="e">
        <v>#N/A</v>
      </c>
      <c r="U78" s="84" t="e">
        <v>#N/A</v>
      </c>
      <c r="V78" s="84" t="e">
        <v>#N/A</v>
      </c>
      <c r="W78" s="84" t="e">
        <v>#N/A</v>
      </c>
      <c r="X78" s="84" t="e">
        <v>#N/A</v>
      </c>
      <c r="Y78" s="84" t="e">
        <v>#N/A</v>
      </c>
      <c r="Z78" s="84" t="e">
        <v>#N/A</v>
      </c>
      <c r="AA78" s="84" t="e">
        <v>#N/A</v>
      </c>
      <c r="AB78" s="84" t="e">
        <v>#N/A</v>
      </c>
      <c r="AC78" s="84" t="e">
        <v>#N/A</v>
      </c>
      <c r="AD78" s="84" t="e">
        <v>#N/A</v>
      </c>
      <c r="AE78" s="160" t="str">
        <f>IF(IFERROR(INDEX('CFBG New Line Form'!$G$9:$EQ$105,MATCH(B78,'CFBG New Line Form'!$B$9:$B$105,0),MATCH(VLOOKUP($AE$11,MAPPING!$H$3:$J$131,3,0),'CFBG New Line Form'!$G$7:$EQ$7,0)),"")=0,"",IFERROR(INDEX('CFBG New Line Form'!$G$9:$EQ$105,MATCH(B78,'CFBG New Line Form'!$B$9:$B$105,0),MATCH(VLOOKUP($AE$11,MAPPING!$H$3:$J$131,3,0),'CFBG New Line Form'!$G$7:$EQ$7,0)),""))</f>
        <v/>
      </c>
      <c r="AF78" s="84" t="e">
        <v>#N/A</v>
      </c>
      <c r="AG78" s="84" t="e">
        <v>#N/A</v>
      </c>
      <c r="AH78" s="84" t="str">
        <f>IF(IFERROR(INDEX('CFBG New Line Form'!$G$9:$EQ$105,MATCH(B78,'CFBG New Line Form'!$B$9:$B$105,0),MATCH(VLOOKUP($AH$11,MAPPING!$H$3:$J$131,3,0),'CFBG New Line Form'!$G$7:$EQ$7,0)),"")=0,"",IFERROR(INDEX('CFBG New Line Form'!$G$9:$EQ$105,MATCH(B78,'CFBG New Line Form'!$B$9:$B$105,0),MATCH(VLOOKUP($AH$11,MAPPING!$H$3:$J$131,3,0),'CFBG New Line Form'!$G$7:$EQ$7,0)),""))</f>
        <v/>
      </c>
      <c r="AI78" s="84" t="str">
        <f>IF(IFERROR(INDEX('CFBG New Line Form'!$G$9:$EQ$105,MATCH(B78,'CFBG New Line Form'!$B$9:$B$105,0),MATCH(VLOOKUP($AI$11,MAPPING!$H$3:$J$131,3,0),'CFBG New Line Form'!$G$7:$EQ$7,0)),"")=0,"",IFERROR(INDEX('CFBG New Line Form'!$G$9:$EQ$105,MATCH(B78,'CFBG New Line Form'!$B$9:$B$105,0),MATCH(VLOOKUP($AI$11,MAPPING!$H$3:$J$131,3,0),'CFBG New Line Form'!$G$7:$EQ$7,0)),""))</f>
        <v/>
      </c>
      <c r="AJ78" s="84" t="str">
        <f>IF(IFERROR(INDEX('CFBG New Line Form'!$G$9:$EQ$105,MATCH(B78,'CFBG New Line Form'!$B$9:$B$105,0),MATCH(VLOOKUP($AJ$11,MAPPING!$H$3:$J$131,3,0),'CFBG New Line Form'!$G$7:$EQ$7,0)),"")=0,"",IFERROR(INDEX('CFBG New Line Form'!$G$9:$EQ$105,MATCH(B78,'CFBG New Line Form'!$B$9:$B$105,0),MATCH(VLOOKUP($AJ$11,MAPPING!$H$3:$J$131,3,0),'CFBG New Line Form'!$G$7:$EQ$7,0)),""))</f>
        <v/>
      </c>
      <c r="AK78" s="84" t="str">
        <f>IF(IFERROR(INDEX('CFBG New Line Form'!$G$9:$EQ$105,MATCH(B78,'CFBG New Line Form'!$B$9:$B$105,0),MATCH(VLOOKUP($AK$11,MAPPING!$H$3:$J$131,3,0),'CFBG New Line Form'!$G$7:$EQ$7,0)),"")=0,"",IFERROR(INDEX('CFBG New Line Form'!$G$9:$EQ$105,MATCH(B78,'CFBG New Line Form'!$B$9:$B$105,0),MATCH(VLOOKUP($AK$11,MAPPING!$H$3:$J$131,3,0),'CFBG New Line Form'!$G$7:$EQ$7,0)),""))</f>
        <v/>
      </c>
      <c r="AL78" s="84" t="str">
        <f>IF(IFERROR(INDEX('CFBG New Line Form'!$G$9:$EQ$105,MATCH(B78,'CFBG New Line Form'!$B$9:$B$105,0),MATCH(VLOOKUP($AL$11,MAPPING!$H$3:$J$131,3,0),'CFBG New Line Form'!$G$7:$EQ$7,0)),"")=0,"",IFERROR(INDEX('CFBG New Line Form'!$G$9:$EQ$105,MATCH(B78,'CFBG New Line Form'!$B$9:$B$105,0),MATCH(VLOOKUP($AL$11,MAPPING!$H$3:$J$131,3,0),'CFBG New Line Form'!$G$7:$EQ$7,0)),""))</f>
        <v/>
      </c>
      <c r="AM78" s="84" t="str">
        <f>IF(IFERROR(INDEX('CFBG New Line Form'!$G$9:$EQ$105,MATCH(B78,'CFBG New Line Form'!$B$9:$B$105,0),MATCH(VLOOKUP($AM$11,MAPPING!$H$3:$J$131,3,0),'CFBG New Line Form'!$G$7:$EQ$7,0)),"")=0,"",IFERROR(INDEX('CFBG New Line Form'!$G$9:$EQ$105,MATCH(B78,'CFBG New Line Form'!$B$9:$B$105,0),MATCH(VLOOKUP($AM$11,MAPPING!$H$3:$J$131,3,0),'CFBG New Line Form'!$G$7:$EQ$7,0)),""))</f>
        <v/>
      </c>
      <c r="AN78" s="84" t="str">
        <f>IF(IFERROR(INDEX('CFBG New Line Form'!$G$9:$EQ$105,MATCH(B78,'CFBG New Line Form'!$B$9:$B$105,0),MATCH(VLOOKUP($AN$11,MAPPING!$H$3:$J$131,3,0),'CFBG New Line Form'!$G$7:$EQ$7,0)),"")=0,"",IFERROR(INDEX('CFBG New Line Form'!$G$9:$EQ$105,MATCH(B78,'CFBG New Line Form'!$B$9:$B$105,0),MATCH(VLOOKUP($AN$11,MAPPING!$H$3:$J$131,3,0),'CFBG New Line Form'!$G$7:$EQ$7,0)),""))</f>
        <v/>
      </c>
      <c r="AO78" s="84" t="str">
        <f>IF(IFERROR(INDEX('CFBG New Line Form'!$G$9:$EQ$105,MATCH(B78,'CFBG New Line Form'!$B$9:$B$105,0),MATCH(VLOOKUP($AO$11,MAPPING!$H$3:$J$131,3,0),'CFBG New Line Form'!$G$7:$EQ$7,0)),"")=0,"",IFERROR(INDEX('CFBG New Line Form'!$G$9:$EQ$105,MATCH(B78,'CFBG New Line Form'!$B$9:$B$105,0),MATCH(VLOOKUP($AO$11,MAPPING!$H$3:$J$131,3,0),'CFBG New Line Form'!$G$7:$EQ$7,0)),""))</f>
        <v/>
      </c>
      <c r="AP78" s="84" t="str">
        <f>IF(IFERROR(INDEX('CFBG New Line Form'!$G$9:$EQ$105,MATCH(B78,'CFBG New Line Form'!$B$9:$B$105,0),MATCH(VLOOKUP($AP$11,MAPPING!$H$3:$J$131,3,0),'CFBG New Line Form'!$G$7:$EQ$7,0)),"")=0,"",IFERROR(INDEX('CFBG New Line Form'!$G$9:$EQ$105,MATCH(B78,'CFBG New Line Form'!$B$9:$B$105,0),MATCH(VLOOKUP($AP$11,MAPPING!$H$3:$J$131,3,0),'CFBG New Line Form'!$G$7:$EQ$7,0)),""))</f>
        <v/>
      </c>
      <c r="AQ78" s="84" t="str">
        <f>IF(IFERROR(INDEX('CFBG New Line Form'!$G$9:$EQ$105,MATCH(B78,'CFBG New Line Form'!$B$9:$B$105,0),MATCH(VLOOKUP($AQ$11,MAPPING!$H$3:$J$131,3,0),'CFBG New Line Form'!$G$7:$EQ$7,0)),"")=0,"",IFERROR(INDEX('CFBG New Line Form'!$G$9:$EQ$105,MATCH(B78,'CFBG New Line Form'!$B$9:$B$105,0),MATCH(VLOOKUP($AQ$11,MAPPING!$H$3:$J$131,3,0),'CFBG New Line Form'!$G$7:$EQ$7,0)),""))</f>
        <v/>
      </c>
      <c r="AR78" s="84" t="str">
        <f>IF(IFERROR(INDEX('CFBG New Line Form'!$G$9:$EQ$105,MATCH(B78,'CFBG New Line Form'!$B$9:$B$105,0),MATCH(VLOOKUP($AR$11,MAPPING!$H$3:$J$131,3,0),'CFBG New Line Form'!$G$7:$EQ$7,0)),"")=0,"",IFERROR(INDEX('CFBG New Line Form'!$G$9:$EQ$105,MATCH(B78,'CFBG New Line Form'!$B$9:$B$105,0),MATCH(VLOOKUP($AR$11,MAPPING!$H$3:$J$131,3,0),'CFBG New Line Form'!$G$7:$EQ$7,0)),""))</f>
        <v/>
      </c>
      <c r="AS78" s="84" t="str">
        <f>IF(IFERROR(INDEX('CFBG New Line Form'!$G$9:$EQ$105,MATCH(B78,'CFBG New Line Form'!$B$9:$B$105,0),MATCH(VLOOKUP($AS$11,MAPPING!$H$3:$J$131,3,0),'CFBG New Line Form'!$G$7:$EQ$7,0)),"")=0,"",IFERROR(INDEX('CFBG New Line Form'!$G$9:$EQ$105,MATCH(B78,'CFBG New Line Form'!$B$9:$B$105,0),MATCH(VLOOKUP($AS$11,MAPPING!$H$3:$J$131,3,0),'CFBG New Line Form'!$G$7:$EQ$7,0)),""))</f>
        <v/>
      </c>
      <c r="AT78" s="84" t="str">
        <f>IF(IFERROR(INDEX('CFBG New Line Form'!$G$9:$EQ$105,MATCH(B78,'CFBG New Line Form'!$B$9:$B$105,0),MATCH(VLOOKUP($AT$11,MAPPING!$H$3:$J$131,3,0),'CFBG New Line Form'!$G$7:$EQ$7,0)),"")=0,"",IFERROR(INDEX('CFBG New Line Form'!$G$9:$EQ$105,MATCH(B78,'CFBG New Line Form'!$B$9:$B$105,0),MATCH(VLOOKUP($AT$11,MAPPING!$H$3:$J$131,3,0),'CFBG New Line Form'!$G$7:$EQ$7,0)),""))</f>
        <v/>
      </c>
      <c r="AU78" s="84" t="str">
        <f>IF(IFERROR(INDEX('CFBG New Line Form'!$G$9:$EQ$105,MATCH(B78,'CFBG New Line Form'!$B$9:$B$105,0),MATCH(VLOOKUP($AU$11,MAPPING!$H$3:$J$131,3,0),'CFBG New Line Form'!$G$7:$EQ$7,0)),"")=0,"",IFERROR(INDEX('CFBG New Line Form'!$G$9:$EQ$105,MATCH(B78,'CFBG New Line Form'!$B$9:$B$105,0),MATCH(VLOOKUP($AU$11,MAPPING!$H$3:$J$131,3,0),'CFBG New Line Form'!$G$7:$EQ$7,0)),""))</f>
        <v/>
      </c>
      <c r="AV78" s="84" t="str">
        <f>IF(IFERROR(INDEX('CFBG New Line Form'!$G$9:$EQ$105,MATCH(B78,'CFBG New Line Form'!$B$9:$B$105,0),MATCH(VLOOKUP($AV$11,MAPPING!$H$3:$J$131,3,0),'CFBG New Line Form'!$G$7:$EQ$7,0)),"")=0,"",IFERROR(INDEX('CFBG New Line Form'!$G$9:$EQ$105,MATCH(B78,'CFBG New Line Form'!$B$9:$B$105,0),MATCH(VLOOKUP($AV$11,MAPPING!$H$3:$J$131,3,0),'CFBG New Line Form'!$G$7:$EQ$7,0)),""))</f>
        <v/>
      </c>
      <c r="AW78" s="84" t="str">
        <f>IF(IFERROR(INDEX('CFBG New Line Form'!$G$9:$EQ$105,MATCH(B78,'CFBG New Line Form'!$B$9:$B$105,0),MATCH(VLOOKUP($AW$11,MAPPING!$H$3:$J$131,3,0),'CFBG New Line Form'!$G$7:$EQ$7,0)),"")=0,"",IFERROR(INDEX('CFBG New Line Form'!$G$9:$EQ$105,MATCH(B78,'CFBG New Line Form'!$B$9:$B$105,0),MATCH(VLOOKUP($AW$11,MAPPING!$H$3:$J$131,3,0),'CFBG New Line Form'!$G$7:$EQ$7,0)),""))</f>
        <v/>
      </c>
      <c r="AX78" s="84" t="str">
        <f>IF(IFERROR(INDEX('CFBG New Line Form'!$G$9:$EQ$105,MATCH(B78,'CFBG New Line Form'!$B$9:$B$105,0),MATCH(VLOOKUP($AX$11,MAPPING!$H$3:$J$131,3,0),'CFBG New Line Form'!$G$7:$EQ$7,0)),"")=0,"",IFERROR(INDEX('CFBG New Line Form'!$G$9:$EQ$105,MATCH(B78,'CFBG New Line Form'!$B$9:$B$105,0),MATCH(VLOOKUP($AX$11,MAPPING!$H$3:$J$131,3,0),'CFBG New Line Form'!$G$7:$EQ$7,0)),""))</f>
        <v/>
      </c>
      <c r="AY78" s="84" t="str">
        <f>IF(IFERROR(INDEX('CFBG New Line Form'!$G$9:$EQ$105,MATCH(B78,'CFBG New Line Form'!$B$9:$B$105,0),MATCH(VLOOKUP($AY$11,MAPPING!$H$3:$J$131,3,0),'CFBG New Line Form'!$G$7:$EQ$7,0)),"")=0,"",IFERROR(INDEX('CFBG New Line Form'!$G$9:$EQ$105,MATCH(B78,'CFBG New Line Form'!$B$9:$B$105,0),MATCH(VLOOKUP($AY$11,MAPPING!$H$3:$J$131,3,0),'CFBG New Line Form'!$G$7:$EQ$7,0)),""))</f>
        <v/>
      </c>
      <c r="AZ78" s="84" t="str">
        <f>IF(IFERROR(INDEX('CFBG New Line Form'!$G$9:$EQ$105,MATCH(B78,'CFBG New Line Form'!$B$9:$B$105,0),MATCH(VLOOKUP($AZ$11,MAPPING!$H$3:$J$131,3,0),'CFBG New Line Form'!$G$7:$EQ$7,0)),"")=0,"",IFERROR(INDEX('CFBG New Line Form'!$G$9:$EQ$105,MATCH(B78,'CFBG New Line Form'!$B$9:$B$105,0),MATCH(VLOOKUP($AZ$11,MAPPING!$H$3:$J$131,3,0),'CFBG New Line Form'!$G$7:$EQ$7,0)),""))</f>
        <v/>
      </c>
      <c r="BA78" s="84" t="str">
        <f>IF(IFERROR(INDEX('CFBG New Line Form'!$G$9:$EQ$105,MATCH(B78,'CFBG New Line Form'!$B$9:$B$105,0),MATCH(VLOOKUP($BA$11,MAPPING!$H$3:$J$131,3,0),'CFBG New Line Form'!$G$7:$EQ$7,0)),"")=0,"",IFERROR(INDEX('CFBG New Line Form'!$G$9:$EQ$105,MATCH(B78,'CFBG New Line Form'!$B$9:$B$105,0),MATCH(VLOOKUP($BA$11,MAPPING!$H$3:$J$131,3,0),'CFBG New Line Form'!$G$7:$EQ$7,0)),""))</f>
        <v/>
      </c>
      <c r="BB78" s="84" t="str">
        <f>IF(IFERROR(INDEX('CFBG New Line Form'!$G$9:$EQ$105,MATCH(B78,'CFBG New Line Form'!$B$9:$B$105,0),MATCH(VLOOKUP($BB$11,MAPPING!$H$3:$J$131,3,0),'CFBG New Line Form'!$G$7:$EQ$7,0)),"")=0,"",IFERROR(INDEX('CFBG New Line Form'!$G$9:$EQ$105,MATCH(B78,'CFBG New Line Form'!$B$9:$B$105,0),MATCH(VLOOKUP($BB$11,MAPPING!$H$3:$J$131,3,0),'CFBG New Line Form'!$G$7:$EQ$7,0)),""))</f>
        <v/>
      </c>
      <c r="BC78" s="84" t="str">
        <f>IF(IFERROR(INDEX('CFBG New Line Form'!$G$9:$EQ$105,MATCH(B78,'CFBG New Line Form'!$B$9:$B$105,0),MATCH(VLOOKUP($BC$11,MAPPING!$H$3:$J$131,3,0),'CFBG New Line Form'!$G$7:$EQ$7,0)),"")=0,"",IFERROR(INDEX('CFBG New Line Form'!$G$9:$EQ$105,MATCH(B78,'CFBG New Line Form'!$B$9:$B$105,0),MATCH(VLOOKUP($BC$11,MAPPING!$H$3:$J$131,3,0),'CFBG New Line Form'!$G$7:$EQ$7,0)),""))</f>
        <v/>
      </c>
      <c r="BD78" s="84" t="str">
        <f>IF(IFERROR(INDEX('CFBG New Line Form'!$G$9:$EQ$105,MATCH(B78,'CFBG New Line Form'!$B$9:$B$105,0),MATCH(VLOOKUP($BD$11,MAPPING!$H$3:$J$131,3,0),'CFBG New Line Form'!$G$7:$EQ$7,0)),"")=0,"",IFERROR(INDEX('CFBG New Line Form'!$G$9:$EQ$105,MATCH(B78,'CFBG New Line Form'!$B$9:$B$105,0),MATCH(VLOOKUP($BD$11,MAPPING!$H$3:$J$131,3,0),'CFBG New Line Form'!$G$7:$EQ$7,0)),""))</f>
        <v/>
      </c>
      <c r="BE78" s="84" t="str">
        <f>IF(IFERROR(INDEX('CFBG New Line Form'!$G$9:$EQ$105,MATCH(B78,'CFBG New Line Form'!$B$9:$B$105,0),MATCH(VLOOKUP($BE$11,MAPPING!$H$3:$J$131,3,0),'CFBG New Line Form'!$G$7:$EQ$7,0)),"")=0,"",IFERROR(INDEX('CFBG New Line Form'!$G$9:$EQ$105,MATCH(B78,'CFBG New Line Form'!$B$9:$B$105,0),MATCH(VLOOKUP($BE$11,MAPPING!$H$3:$J$131,3,0),'CFBG New Line Form'!$G$7:$EQ$7,0)),""))</f>
        <v/>
      </c>
      <c r="BF78" s="84" t="str">
        <f>IF(IFERROR(INDEX('CFBG New Line Form'!$G$9:$EQ$105,MATCH(B78,'CFBG New Line Form'!$B$9:$B$105,0),MATCH(VLOOKUP($BE$11,MAPPING!$H$3:$J$131,3,0),'CFBG New Line Form'!$G$7:$EQ$7,0)),"")=0,"",IFERROR(INDEX('CFBG New Line Form'!$G$9:$EQ$105,MATCH(B78,'CFBG New Line Form'!$B$9:$B$105,0),MATCH(VLOOKUP($BE$11,MAPPING!$H$3:$J$131,3,0),'CFBG New Line Form'!$G$7:$EQ$7,0)),""))</f>
        <v/>
      </c>
      <c r="BG78" s="84" t="str">
        <f>IF(IFERROR(INDEX('CFBG New Line Form'!$G$9:$EQ$105,MATCH(B78,'CFBG New Line Form'!$B$9:$B$105,0),MATCH(VLOOKUP($BG$11,MAPPING!$H$3:$J$131,3,0),'CFBG New Line Form'!$G$7:$EQ$7,0)),"")=0,"",IFERROR(INDEX('CFBG New Line Form'!$G$9:$EQ$105,MATCH(B78,'CFBG New Line Form'!$B$9:$B$105,0),MATCH(VLOOKUP($BG$11,MAPPING!$H$3:$J$131,3,0),'CFBG New Line Form'!$G$7:$EQ$7,0)),""))</f>
        <v/>
      </c>
      <c r="BH78" s="84" t="str">
        <f>IF(IFERROR(INDEX('CFBG New Line Form'!$G$9:$EQ$105,MATCH(B78,'CFBG New Line Form'!$B$9:$B$105,0),MATCH(VLOOKUP($BH$11,MAPPING!$H$3:$J$131,3,0),'CFBG New Line Form'!$G$7:$EQ$7,0)),"")=0,"",IFERROR(INDEX('CFBG New Line Form'!$G$9:$EQ$105,MATCH(B78,'CFBG New Line Form'!$B$9:$B$105,0),MATCH(VLOOKUP($BH$11,MAPPING!$H$3:$J$131,3,0),'CFBG New Line Form'!$G$7:$EQ$7,0)),""))</f>
        <v/>
      </c>
      <c r="BI78" s="84" t="str">
        <f>IF(IFERROR(INDEX('CFBG New Line Form'!$G$9:$EQ$105,MATCH(B78,'CFBG New Line Form'!$B$9:$B$105,0),MATCH(VLOOKUP($BI$11,MAPPING!$H$3:$J$131,3,0),'CFBG New Line Form'!$G$7:$EQ$7,0)),"")=0,"",IFERROR(INDEX('CFBG New Line Form'!$G$9:$EQ$105,MATCH(B78,'CFBG New Line Form'!$B$9:$B$105,0),MATCH(VLOOKUP($BI$11,MAPPING!$H$3:$J$131,3,0),'CFBG New Line Form'!$G$7:$EQ$7,0)),""))</f>
        <v/>
      </c>
      <c r="BJ78" s="84" t="str">
        <f>IF(IFERROR(INDEX('CFBG New Line Form'!$G$9:$EQ$105,MATCH(B78,'CFBG New Line Form'!$B$9:$B$105,0),MATCH(VLOOKUP($BJ$11,MAPPING!$H$3:$J$131,3,0),'CFBG New Line Form'!$G$7:$EQ$7,0)),"")=0,"",IFERROR(INDEX('CFBG New Line Form'!$G$9:$EQ$105,MATCH(B78,'CFBG New Line Form'!$B$9:$B$105,0),MATCH(VLOOKUP($BJ$11,MAPPING!$H$3:$J$131,3,0),'CFBG New Line Form'!$G$7:$EQ$7,0)),""))</f>
        <v/>
      </c>
      <c r="BK78" s="84" t="str">
        <f>IF(IFERROR(INDEX('CFBG New Line Form'!$G$9:$EQ$105,MATCH(B78,'CFBG New Line Form'!$B$9:$B$105,0),MATCH(VLOOKUP($BK$11,MAPPING!$H$3:$J$131,3,0),'CFBG New Line Form'!$G$7:$EQ$7,0)),"")=0,"",IFERROR(INDEX('CFBG New Line Form'!$G$9:$EQ$105,MATCH(B78,'CFBG New Line Form'!$B$9:$B$105,0),MATCH(VLOOKUP($BK$11,MAPPING!$H$3:$J$131,3,0),'CFBG New Line Form'!$G$7:$EQ$7,0)),""))</f>
        <v/>
      </c>
      <c r="BL78" s="84" t="str">
        <f>IF(IFERROR(INDEX('CFBG New Line Form'!$G$9:$EQ$105,MATCH(B78,'CFBG New Line Form'!$B$9:$B$105,0),MATCH(VLOOKUP($BL$11,MAPPING!$H$3:$J$131,3,0),'CFBG New Line Form'!$G$7:$EQ$7,0)),"")=0,"",IFERROR(INDEX('CFBG New Line Form'!$G$9:$EQ$105,MATCH(B78,'CFBG New Line Form'!$B$9:$B$105,0),MATCH(VLOOKUP($BL$11,MAPPING!$H$3:$J$131,3,0),'CFBG New Line Form'!$G$7:$EQ$7,0)),""))</f>
        <v/>
      </c>
      <c r="BM78" s="84" t="str">
        <f>IF(IFERROR(INDEX('CFBG New Line Form'!$G$9:$EQ$105,MATCH(B78,'CFBG New Line Form'!$B$9:$B$105,0),MATCH(VLOOKUP($BM$11,MAPPING!$H$3:$J$131,3,0),'CFBG New Line Form'!$G$7:$EQ$7,0)),"")=0,"",IFERROR(INDEX('CFBG New Line Form'!$G$9:$EQ$105,MATCH(B78,'CFBG New Line Form'!$B$9:$B$105,0),MATCH(VLOOKUP($BM$11,MAPPING!$H$3:$J$131,3,0),'CFBG New Line Form'!$G$7:$EQ$7,0)),""))</f>
        <v/>
      </c>
      <c r="BN78" s="84" t="str">
        <f>IF(IFERROR(INDEX('CFBG New Line Form'!$G$9:$EQ$105,MATCH(B78,'CFBG New Line Form'!$B$9:$B$105,0),MATCH(VLOOKUP($BN$11,MAPPING!$H$3:$J$131,3,0),'CFBG New Line Form'!$G$7:$EQ$7,0)),"")=0,"",IFERROR(INDEX('CFBG New Line Form'!$G$9:$EQ$105,MATCH(B78,'CFBG New Line Form'!$B$9:$B$105,0),MATCH(VLOOKUP($BN$11,MAPPING!$H$3:$J$131,3,0),'CFBG New Line Form'!$G$7:$EQ$7,0)),""))</f>
        <v/>
      </c>
      <c r="BO78" s="84" t="str">
        <f>IF(IFERROR(INDEX('CFBG New Line Form'!$G$9:$EQ$105,MATCH(B78,'CFBG New Line Form'!$B$9:$B$105,0),MATCH(VLOOKUP($BO$11,MAPPING!$H$3:$J$131,3,0),'CFBG New Line Form'!$G$7:$EQ$7,0)),"")=0,"",IFERROR(INDEX('CFBG New Line Form'!$G$9:$EQ$105,MATCH(B78,'CFBG New Line Form'!$B$9:$B$105,0),MATCH(VLOOKUP($BO$11,MAPPING!$H$3:$J$131,3,0),'CFBG New Line Form'!$G$7:$EQ$7,0)),""))</f>
        <v/>
      </c>
      <c r="BP78" s="84" t="str">
        <f>IF(IFERROR(INDEX('CFBG New Line Form'!$G$9:$EQ$105,MATCH(B78,'CFBG New Line Form'!$B$9:$B$105,0),MATCH(VLOOKUP($BP$11,MAPPING!$H$3:$J$131,3,0),'CFBG New Line Form'!$G$7:$EQ$7,0)),"")=0,"",IFERROR(INDEX('CFBG New Line Form'!$G$9:$EQ$105,MATCH(B78,'CFBG New Line Form'!$B$9:$B$105,0),MATCH(VLOOKUP($BP$11,MAPPING!$H$3:$J$131,3,0),'CFBG New Line Form'!$G$7:$EQ$7,0)),""))</f>
        <v/>
      </c>
      <c r="BQ78" s="84" t="str">
        <f>IF(IFERROR(INDEX('CFBG New Line Form'!$G$9:$EQ$105,MATCH(B78,'CFBG New Line Form'!$B$9:$B$105,0),MATCH(VLOOKUP($BQ$11,MAPPING!$H$3:$J$131,3,0),'CFBG New Line Form'!$G$7:$EQ$7,0)),"")=0,"",IFERROR(INDEX('CFBG New Line Form'!$G$9:$EQ$105,MATCH(B78,'CFBG New Line Form'!$B$9:$B$105,0),MATCH(VLOOKUP($BQ$11,MAPPING!$H$3:$J$131,3,0),'CFBG New Line Form'!$G$7:$EQ$7,0)),""))</f>
        <v/>
      </c>
      <c r="BR78" s="84" t="str">
        <f>IF(IFERROR(INDEX('CFBG New Line Form'!$G$9:$EQ$105,MATCH(B78,'CFBG New Line Form'!$B$9:$B$105,0),MATCH(VLOOKUP($BR$11,MAPPING!$H$3:$J$131,3,0),'CFBG New Line Form'!$G$7:$EQ$7,0)),"")=0,"",IFERROR(INDEX('CFBG New Line Form'!$G$9:$EQ$105,MATCH(B78,'CFBG New Line Form'!$B$9:$B$105,0),MATCH(VLOOKUP($BR$11,MAPPING!$H$3:$J$131,3,0),'CFBG New Line Form'!$G$7:$EQ$7,0)),""))</f>
        <v/>
      </c>
      <c r="BS78" s="84" t="str">
        <f>IF(IFERROR(INDEX('CFBG New Line Form'!$G$9:$EQ$105,MATCH(B78,'CFBG New Line Form'!$B$9:$B$105,0),MATCH(VLOOKUP($BS$11,MAPPING!$H$3:$J$131,3,0),'CFBG New Line Form'!$G$7:$EQ$7,0)),"")=0,"",IFERROR(INDEX('CFBG New Line Form'!$G$9:$EQ$105,MATCH(B78,'CFBG New Line Form'!$B$9:$B$105,0),MATCH(VLOOKUP($BS$11,MAPPING!$H$3:$J$131,3,0),'CFBG New Line Form'!$G$7:$EQ$7,0)),""))</f>
        <v/>
      </c>
      <c r="BT78" s="84" t="str">
        <f>IF(IFERROR(INDEX('CFBG New Line Form'!$G$9:$EQ$105,MATCH(B78,'CFBG New Line Form'!$B$9:$B$105,0),MATCH(VLOOKUP($BT$11,MAPPING!$H$3:$J$131,3,0),'CFBG New Line Form'!$G$7:$EQ$7,0)),"")=0,"",IFERROR(INDEX('CFBG New Line Form'!$G$9:$EQ$105,MATCH(B78,'CFBG New Line Form'!$B$9:$B$105,0),MATCH(VLOOKUP($BT$11,MAPPING!$H$3:$J$131,3,0),'CFBG New Line Form'!$G$7:$EQ$7,0)),""))</f>
        <v/>
      </c>
      <c r="BU78" s="84" t="str">
        <f>IF(IFERROR(INDEX('CFBG New Line Form'!$G$9:$EQ$105,MATCH(B78,'CFBG New Line Form'!$B$9:$B$105,0),MATCH(VLOOKUP($BU$11,MAPPING!$H$3:$J$131,3,0),'CFBG New Line Form'!$G$7:$EQ$7,0)),"")=0,"",IFERROR(INDEX('CFBG New Line Form'!$G$9:$EQ$105,MATCH(B78,'CFBG New Line Form'!$B$9:$B$105,0),MATCH(VLOOKUP($BU$11,MAPPING!$H$3:$J$131,3,0),'CFBG New Line Form'!$G$7:$EQ$7,0)),""))</f>
        <v/>
      </c>
      <c r="BV78" s="84" t="str">
        <f>IF(IFERROR(INDEX('CFBG New Line Form'!$G$9:$EQ$105,MATCH(B78,'CFBG New Line Form'!$B$9:$B$105,0),MATCH(VLOOKUP($BV$11,MAPPING!$H$3:$J$131,3,0),'CFBG New Line Form'!$G$7:$EQ$7,0)),"")=0,"",IFERROR(INDEX('CFBG New Line Form'!$G$9:$EQ$105,MATCH(B78,'CFBG New Line Form'!$B$9:$B$105,0),MATCH(VLOOKUP($BV$11,MAPPING!$H$3:$J$131,3,0),'CFBG New Line Form'!$G$7:$EQ$7,0)),""))</f>
        <v/>
      </c>
      <c r="BW78" s="84" t="str">
        <f>IF(IFERROR(INDEX('CFBG New Line Form'!$G$9:$EQ$105,MATCH(B78,'CFBG New Line Form'!$B$9:$B$105,0),MATCH(VLOOKUP($BW$11,MAPPING!$H$3:$J$131,3,0),'CFBG New Line Form'!$G$7:$EQ$7,0)),"")=0,"",IFERROR(INDEX('CFBG New Line Form'!$G$9:$EQ$105,MATCH(B78,'CFBG New Line Form'!$B$9:$B$105,0),MATCH(VLOOKUP($BW$11,MAPPING!$H$3:$J$131,3,0),'CFBG New Line Form'!$G$7:$EQ$7,0)),""))</f>
        <v/>
      </c>
      <c r="BX78" s="84" t="str">
        <f>IF(IFERROR(INDEX('CFBG New Line Form'!$G$9:$EQ$105,MATCH(B78,'CFBG New Line Form'!$B$9:$B$105,0),MATCH(VLOOKUP($BX$11,MAPPING!$H$3:$J$131,3,0),'CFBG New Line Form'!$G$7:$EQ$7,0)),"")=0,"",IFERROR(INDEX('CFBG New Line Form'!$G$9:$EQ$105,MATCH(B78,'CFBG New Line Form'!$B$9:$B$105,0),MATCH(VLOOKUP($BX$11,MAPPING!$H$3:$J$131,3,0),'CFBG New Line Form'!$G$7:$EQ$7,0)),""))</f>
        <v/>
      </c>
      <c r="BY78" s="84" t="str">
        <f>IF(IFERROR(INDEX('CFBG New Line Form'!$G$9:$EQ$105,MATCH(B78,'CFBG New Line Form'!$B$9:$B$105,0),MATCH(VLOOKUP($BY$11,MAPPING!$H$3:$J$131,3,0),'CFBG New Line Form'!$G$7:$EQ$7,0)),"")=0,"",IFERROR(INDEX('CFBG New Line Form'!$G$9:$EQ$105,MATCH(B78,'CFBG New Line Form'!$B$9:$B$105,0),MATCH(VLOOKUP($BY$11,MAPPING!$H$3:$J$131,3,0),'CFBG New Line Form'!$G$7:$EQ$7,0)),""))</f>
        <v/>
      </c>
      <c r="BZ78" s="84" t="str">
        <f>IF(IFERROR(INDEX('CFBG New Line Form'!$G$9:$EQ$105,MATCH(B78,'CFBG New Line Form'!$B$9:$B$105,0),MATCH(VLOOKUP($BZ$11,MAPPING!$H$3:$J$131,3,0),'CFBG New Line Form'!$G$7:$EQ$7,0)),"")=0,"",IFERROR(INDEX('CFBG New Line Form'!$G$9:$EQ$105,MATCH(B78,'CFBG New Line Form'!$B$9:$B$105,0),MATCH(VLOOKUP($BZ$11,MAPPING!$H$3:$J$131,3,0),'CFBG New Line Form'!$G$7:$EQ$7,0)),""))</f>
        <v/>
      </c>
      <c r="CA78" s="84" t="str">
        <f>IF(IFERROR(INDEX('CFBG New Line Form'!$G$9:$EQ$105,MATCH(B78,'CFBG New Line Form'!$B$9:$B$105,0),MATCH(VLOOKUP($CA$11,MAPPING!$H$3:$J$131,3,0),'CFBG New Line Form'!$G$7:$EQ$7,0)),"")=0,"",IFERROR(INDEX('CFBG New Line Form'!$G$9:$EQ$105,MATCH(B78,'CFBG New Line Form'!$B$9:$B$105,0),MATCH(VLOOKUP($CA$11,MAPPING!$H$3:$J$131,3,0),'CFBG New Line Form'!$G$7:$EQ$7,0)),""))</f>
        <v/>
      </c>
      <c r="CB78" s="84" t="str">
        <f>IF(IFERROR(INDEX('CFBG New Line Form'!$G$9:$EQ$105,MATCH(B78,'CFBG New Line Form'!$B$9:$B$105,0),MATCH(VLOOKUP($CB$11,MAPPING!$H$3:$J$131,3,0),'CFBG New Line Form'!$G$7:$EQ$7,0)),"")=0,"",IFERROR(INDEX('CFBG New Line Form'!$G$9:$EQ$105,MATCH(B78,'CFBG New Line Form'!$B$9:$B$105,0),MATCH(VLOOKUP($CB$11,MAPPING!$H$3:$J$131,3,0),'CFBG New Line Form'!$G$7:$EQ$7,0)),""))</f>
        <v/>
      </c>
      <c r="CC78" s="84" t="str">
        <f>IF(IFERROR(INDEX('CFBG New Line Form'!$G$9:$EQ$105,MATCH(B78,'CFBG New Line Form'!$B$9:$B$105,0),MATCH(VLOOKUP($CC$11,MAPPING!$H$3:$J$131,3,0),'CFBG New Line Form'!$G$7:$EQ$7,0)),"")=0,"",IFERROR(INDEX('CFBG New Line Form'!$G$9:$EQ$105,MATCH(B78,'CFBG New Line Form'!$B$9:$B$105,0),MATCH(VLOOKUP($CC$11,MAPPING!$H$3:$J$131,3,0),'CFBG New Line Form'!$G$7:$EQ$7,0)),""))</f>
        <v/>
      </c>
      <c r="CD78" s="84" t="str">
        <f>IF(IFERROR(INDEX('CFBG New Line Form'!$G$9:$EQ$105,MATCH(B78,'CFBG New Line Form'!$B$9:$B$105,0),MATCH(VLOOKUP($CD$11,MAPPING!$H$3:$J$131,3,0),'CFBG New Line Form'!$G$7:$EQ$7,0)),"")=0,"",IFERROR(INDEX('CFBG New Line Form'!$G$9:$EQ$105,MATCH(B78,'CFBG New Line Form'!$B$9:$B$105,0),MATCH(VLOOKUP($CD$11,MAPPING!$H$3:$J$131,3,0),'CFBG New Line Form'!$G$7:$EQ$7,0)),""))</f>
        <v/>
      </c>
      <c r="CE78" s="84" t="str">
        <f>IF(IFERROR(INDEX('CFBG New Line Form'!$G$9:$EQ$105,MATCH(B78,'CFBG New Line Form'!$B$9:$B$105,0),MATCH(VLOOKUP($CE$11,MAPPING!$H$3:$J$131,3,0),'CFBG New Line Form'!$G$7:$EQ$7,0)),"")=0,"",IFERROR(INDEX('CFBG New Line Form'!$G$9:$EQ$105,MATCH(B78,'CFBG New Line Form'!$B$9:$B$105,0),MATCH(VLOOKUP($CE$11,MAPPING!$H$3:$J$131,3,0),'CFBG New Line Form'!$G$7:$EQ$7,0)),""))</f>
        <v/>
      </c>
      <c r="CF78" s="84" t="str">
        <f>IF(IFERROR(INDEX('CFBG New Line Form'!$G$9:$EQ$105,MATCH(B78,'CFBG New Line Form'!$B$9:$B$105,0),MATCH(VLOOKUP($CF$11,MAPPING!$H$3:$J$131,3,0),'CFBG New Line Form'!$G$7:$EQ$7,0)),"")=0,"",IFERROR(INDEX('CFBG New Line Form'!$G$9:$EQ$105,MATCH(B78,'CFBG New Line Form'!$B$9:$B$105,0),MATCH(VLOOKUP($CF$11,MAPPING!$H$3:$J$131,3,0),'CFBG New Line Form'!$G$7:$EQ$7,0)),""))</f>
        <v/>
      </c>
      <c r="CG78" s="84" t="str">
        <f>IF(IFERROR(INDEX('CFBG New Line Form'!$G$9:$EQ$105,MATCH(B78,'CFBG New Line Form'!$B$9:$B$105,0),MATCH(VLOOKUP($CG$11,MAPPING!$H$3:$J$131,3,0),'CFBG New Line Form'!$G$7:$EQ$7,0)),"")=0,"",IFERROR(INDEX('CFBG New Line Form'!$G$9:$EQ$105,MATCH(B78,'CFBG New Line Form'!$B$9:$B$105,0),MATCH(VLOOKUP($CG$11,MAPPING!$H$3:$J$131,3,0),'CFBG New Line Form'!$G$7:$EQ$7,0)),""))</f>
        <v/>
      </c>
      <c r="CH78" s="84" t="str">
        <f>IF(IFERROR(INDEX('CFBG New Line Form'!$G$9:$EQ$105,MATCH(B78,'CFBG New Line Form'!$B$9:$B$105,0),MATCH(VLOOKUP($CH$11,MAPPING!$H$3:$J$131,3,0),'CFBG New Line Form'!$G$7:$EQ$7,0)),"")=0,"",IFERROR(INDEX('CFBG New Line Form'!$G$9:$EQ$105,MATCH(B78,'CFBG New Line Form'!$B$9:$B$105,0),MATCH(VLOOKUP($CH$11,MAPPING!$H$3:$J$131,3,0),'CFBG New Line Form'!$G$7:$EQ$7,0)),""))</f>
        <v/>
      </c>
      <c r="CI78" s="84" t="str">
        <f>IF(IFERROR(INDEX('CFBG New Line Form'!$G$9:$EQ$105,MATCH(B78,'CFBG New Line Form'!$B$9:$B$105,0),MATCH(VLOOKUP($CI$11,MAPPING!$H$3:$J$131,3,0),'CFBG New Line Form'!$G$7:$EQ$7,0)),"")=0,"",IFERROR(INDEX('CFBG New Line Form'!$G$9:$EQ$105,MATCH(B78,'CFBG New Line Form'!$B$9:$B$105,0),MATCH(VLOOKUP($CI$11,MAPPING!$H$3:$J$131,3,0),'CFBG New Line Form'!$G$7:$EQ$7,0)),""))</f>
        <v/>
      </c>
      <c r="CJ78" s="84" t="str">
        <f>IF(IFERROR(INDEX('CFBG New Line Form'!$G$9:$EQ$105,MATCH(B78,'CFBG New Line Form'!$B$9:$B$105,0),MATCH(VLOOKUP($CJ$11,MAPPING!$H$3:$J$131,3,0),'CFBG New Line Form'!$G$7:$EQ$7,0)),"")=0,"",IFERROR(INDEX('CFBG New Line Form'!$G$9:$EQ$105,MATCH(B78,'CFBG New Line Form'!$B$9:$B$105,0),MATCH(VLOOKUP($CJ$11,MAPPING!$H$3:$J$131,3,0),'CFBG New Line Form'!$G$7:$EQ$7,0)),""))</f>
        <v/>
      </c>
      <c r="CK78" s="84" t="str">
        <f>IF(IFERROR(INDEX('CFBG New Line Form'!$G$9:$EQ$105,MATCH(B78,'CFBG New Line Form'!$B$9:$B$105,0),MATCH(VLOOKUP($CK$11,MAPPING!$H$3:$J$131,3,0),'CFBG New Line Form'!$G$7:$EQ$7,0)),"")=0,"",IFERROR(INDEX('CFBG New Line Form'!$G$9:$EQ$105,MATCH(B78,'CFBG New Line Form'!$B$9:$B$105,0),MATCH(VLOOKUP($CK$11,MAPPING!$H$3:$J$131,3,0),'CFBG New Line Form'!$G$7:$EQ$7,0)),""))</f>
        <v/>
      </c>
      <c r="CL78" s="84" t="str">
        <f>IF(IFERROR(INDEX('CFBG New Line Form'!$G$9:$EQ$105,MATCH(B78,'CFBG New Line Form'!$B$9:$B$105,0),MATCH(VLOOKUP($CL$11,MAPPING!$H$3:$J$131,3,0),'CFBG New Line Form'!$G$7:$EQ$7,0)),"")=0,"",IFERROR(INDEX('CFBG New Line Form'!$G$9:$EQ$105,MATCH(B78,'CFBG New Line Form'!$B$9:$B$105,0),MATCH(VLOOKUP($CL$11,MAPPING!$H$3:$J$131,3,0),'CFBG New Line Form'!$G$7:$EQ$7,0)),""))</f>
        <v/>
      </c>
      <c r="CM78" s="84" t="str">
        <f>IF(IFERROR(INDEX('CFBG New Line Form'!$G$9:$EQ$105,MATCH(B78,'CFBG New Line Form'!$B$9:$B$105,0),MATCH(VLOOKUP($CM$11,MAPPING!$H$3:$J$131,3,0),'CFBG New Line Form'!$G$7:$EQ$7,0)),"")=0,"",IFERROR(INDEX('CFBG New Line Form'!$G$9:$EQ$105,MATCH(B78,'CFBG New Line Form'!$B$9:$B$105,0),MATCH(VLOOKUP($CM$11,MAPPING!$H$3:$J$131,3,0),'CFBG New Line Form'!$G$7:$EQ$7,0)),""))</f>
        <v/>
      </c>
      <c r="CN78" s="84" t="str">
        <f>IF(IFERROR(INDEX('CFBG New Line Form'!$G$9:$EQ$105,MATCH(B78,'CFBG New Line Form'!$B$9:$B$105,0),MATCH(VLOOKUP($CN$11,MAPPING!$H$3:$J$131,3,0),'CFBG New Line Form'!$G$7:$EQ$7,0)),"")=0,"",IFERROR(INDEX('CFBG New Line Form'!$G$9:$EQ$105,MATCH(B78,'CFBG New Line Form'!$B$9:$B$105,0),MATCH(VLOOKUP($CN$11,MAPPING!$H$3:$J$131,3,0),'CFBG New Line Form'!$G$7:$EQ$7,0)),""))</f>
        <v/>
      </c>
      <c r="CO78" s="84" t="str">
        <f>IF(IFERROR(INDEX('CFBG New Line Form'!$G$9:$EQ$105,MATCH(B78,'CFBG New Line Form'!$B$9:$B$105,0),MATCH(VLOOKUP($CO$11,MAPPING!$H$3:$J$131,3,0),'CFBG New Line Form'!$G$7:$EQ$7,0)),"")=0,"",IFERROR(INDEX('CFBG New Line Form'!$G$9:$EQ$105,MATCH(B78,'CFBG New Line Form'!$B$9:$B$105,0),MATCH(VLOOKUP($CO$11,MAPPING!$H$3:$J$131,3,0),'CFBG New Line Form'!$G$7:$EQ$7,0)),""))</f>
        <v/>
      </c>
      <c r="CP78" s="84" t="str">
        <f>IF(IFERROR(INDEX('CFBG New Line Form'!$G$9:$EQ$105,MATCH(B78,'CFBG New Line Form'!$B$9:$B$105,0),MATCH(VLOOKUP($CP$11,MAPPING!$H$3:$J$131,3,0),'CFBG New Line Form'!$G$7:$EQ$7,0)),"")=0,"",IFERROR(INDEX('CFBG New Line Form'!$G$9:$EQ$105,MATCH(B78,'CFBG New Line Form'!$B$9:$B$105,0),MATCH(VLOOKUP($CP$11,MAPPING!$H$3:$J$131,3,0),'CFBG New Line Form'!$G$7:$EQ$7,0)),""))</f>
        <v/>
      </c>
      <c r="CQ78" s="84" t="str">
        <f>IF(IFERROR(INDEX('CFBG New Line Form'!$G$9:$EQ$105,MATCH(B78,'CFBG New Line Form'!$B$9:$B$105,0),MATCH(VLOOKUP($CQ$11,MAPPING!$H$3:$J$131,3,0),'CFBG New Line Form'!$G$7:$EQ$7,0)),"")=0,"",IFERROR(INDEX('CFBG New Line Form'!$G$9:$EQ$105,MATCH(B78,'CFBG New Line Form'!$B$9:$B$105,0),MATCH(VLOOKUP($CQ$11,MAPPING!$H$3:$J$131,3,0),'CFBG New Line Form'!$G$7:$EQ$7,0)),""))</f>
        <v/>
      </c>
      <c r="CR78" s="84"/>
      <c r="CS78" s="84"/>
      <c r="CT78" s="84"/>
    </row>
    <row r="79" spans="1:98" s="55" customFormat="1">
      <c r="A79" s="84" t="str">
        <f>IF(
IFERROR(INDEX('CFBG New Line Form'!$G$9:$EQ$105,MATCH(B79,'CFBG New Line Form'!$B$9:$B$105,0),MATCH(VLOOKUP($A$11,MAPPING!$H$3:$J$131,3,0),'CFBG New Line Form'!$G$7:$EQ$7,0)),"")=0,"", IFERROR(INDEX('CFBG New Line Form'!$G$9:$EQ$105,MATCH(B79,'CFBG New Line Form'!$B$9:$B$105,0),MATCH(VLOOKUP($A$11,MAPPING!$H$3:$J$131,3,0),'CFBG New Line Form'!$G$7:$EQ$7,0)),""))</f>
        <v/>
      </c>
      <c r="B79" s="84"/>
      <c r="C79" s="84" t="str">
        <f>IF(
IFERROR(INDEX('CFBG New Line Form'!$G$9:$EQ$105,MATCH(B79,'CFBG New Line Form'!$B$9:$B$105,0),MATCH(VLOOKUP($C$11,MAPPING!$H$3:$J$131,3,0),'CFBG New Line Form'!$G$7:$EQ$7,0)),"")=0,"", IFERROR(INDEX('CFBG New Line Form'!$G$9:$EQ$105,MATCH(B79,'CFBG New Line Form'!$B$9:$B$105,0),MATCH(VLOOKUP($C$11,MAPPING!$H$3:$J$131,3,0),'CFBG New Line Form'!$G$7:$EQ$7,0)),""))</f>
        <v/>
      </c>
      <c r="D79" s="84" t="str">
        <f>IF(
IFERROR(INDEX('CFBG New Line Form'!$G$9:$EQ$105,MATCH(B79,'CFBG New Line Form'!$B$9:$B$105,0),MATCH(VLOOKUP($D$11,MAPPING!$H$3:$J$131,3,0),'CFBG New Line Form'!$G$7:$EQ$7,0)),"")=0,"", IFERROR(INDEX('CFBG New Line Form'!$G$9:$EQ$105,MATCH(B79,'CFBG New Line Form'!$B$9:$B$105,0),MATCH(VLOOKUP($D$11,MAPPING!$H$3:$J$131,3,0),'CFBG New Line Form'!$G$7:$EQ$7,0)),""))</f>
        <v/>
      </c>
      <c r="E79" s="84" t="str">
        <f>IF(IFERROR(INDEX('CFBG New Line Form'!$G$9:$EQ$105,MATCH(B79,'CFBG New Line Form'!$B$9:$B$105,0),MATCH(VLOOKUP($E$11,MAPPING!$H$3:$J$131,3,0),'CFBG New Line Form'!$G$7:$EQ$7,0)),"")=0,"",IFERROR(INDEX('CFBG New Line Form'!$G$9:$EQ$105,MATCH(B79,'CFBG New Line Form'!$B$9:$B$105,0),MATCH(VLOOKUP($E$11,MAPPING!$H$3:$J$131,3,0),'CFBG New Line Form'!$G$7:$EQ$7,0)),""))</f>
        <v/>
      </c>
      <c r="F79" s="84" t="str">
        <f>IF(IFERROR(INDEX('CFBG New Line Form'!$G$9:$EQ$105,MATCH(B79,'CFBG New Line Form'!$B$9:$B$105,0),MATCH(VLOOKUP($F$11,MAPPING!$H$3:$J$131,3,0),'CFBG New Line Form'!$G$7:$EQ$7,0)),"")=0,"",IFERROR(INDEX('CFBG New Line Form'!$G$9:$EQ$105,MATCH(B79,'CFBG New Line Form'!$B$9:$B$105,0),MATCH(VLOOKUP($F$11,MAPPING!$H$3:$J$131,3,0),'CFBG New Line Form'!$G$7:$EQ$7,0)),""))</f>
        <v/>
      </c>
      <c r="G79" s="130" t="str">
        <f>IF(IFERROR(INDEX('CFBG New Line Form'!$G$9:$EQ$105,MATCH(B79,'CFBG New Line Form'!$B$9:$B$105,0),MATCH(VLOOKUP($G$11,MAPPING!$H$3:$J$131,3,0),'CFBG New Line Form'!$G$7:$EQ$7,0)),"")=0,"",IFERROR(INDEX('CFBG New Line Form'!$G$9:$EQ$105,MATCH(B79,'CFBG New Line Form'!$B$9:$B$105,0),MATCH(VLOOKUP($G$11,MAPPING!$H$3:$J$131,3,0),'CFBG New Line Form'!$G$7:$EQ$7,0)),""))</f>
        <v/>
      </c>
      <c r="H79" s="160" t="str">
        <f>IF(IFERROR(INDEX('CFBG New Line Form'!$G$9:$EQ$105,MATCH(B79,'CFBG New Line Form'!$B$9:$B$105,0),MATCH(VLOOKUP($H$11,MAPPING!$H$3:$J$131,3,0),'CFBG New Line Form'!$G$7:$EQ$7,0)),"")=0,"",IFERROR(INDEX('CFBG New Line Form'!$G$9:$EQ$105,MATCH(B79,'CFBG New Line Form'!$B$9:$B$105,0),MATCH(VLOOKUP($H$11,MAPPING!$H$3:$J$131,3,0),'CFBG New Line Form'!$G$7:$EQ$7,0)),""))</f>
        <v/>
      </c>
      <c r="I79" s="161" t="str">
        <f>IF(IFERROR(INDEX('CFBG New Line Form'!$G$9:$EQ$105,MATCH(B79,'CFBG New Line Form'!$B$9:$B$105,0),MATCH(VLOOKUP($I$11,MAPPING!$H$3:$J$131,3,0),'CFBG New Line Form'!$G$7:$EQ$7,0)),"")=0,"",IFERROR(INDEX('CFBG New Line Form'!$G$9:$EQ$105,MATCH(B79,'CFBG New Line Form'!$B$9:$B$105,0),MATCH(VLOOKUP($I$11,MAPPING!$H$3:$J$131,3,0),'CFBG New Line Form'!$G$7:$EQ$7,0)),""))</f>
        <v/>
      </c>
      <c r="J79" s="84" t="str">
        <f>IF(IFERROR(INDEX('CFBG New Line Form'!$G$9:$EQ$105,MATCH(B79,'CFBG New Line Form'!$B$9:$B$105,0),MATCH(VLOOKUP($J$11,MAPPING!$H$3:$J$131,3,0),'CFBG New Line Form'!$G$7:$EQ$7,0)),"")=0,"",IFERROR(INDEX('CFBG New Line Form'!$G$9:$EQ$105,MATCH(B79,'CFBG New Line Form'!$B$9:$B$105,0),MATCH(VLOOKUP($J$11,MAPPING!$H$3:$J$131,3,0),'CFBG New Line Form'!$G$7:$EQ$7,0)),""))</f>
        <v/>
      </c>
      <c r="K79" s="84" t="e">
        <v>#N/A</v>
      </c>
      <c r="L79" s="84" t="e">
        <v>#N/A</v>
      </c>
      <c r="M79" s="84" t="e">
        <v>#N/A</v>
      </c>
      <c r="N79" s="84" t="e">
        <v>#N/A</v>
      </c>
      <c r="O79" s="84" t="e">
        <v>#N/A</v>
      </c>
      <c r="P79" s="84" t="e">
        <v>#N/A</v>
      </c>
      <c r="Q79" s="84" t="e">
        <v>#N/A</v>
      </c>
      <c r="R79" s="162" t="str">
        <f>IF(IFERROR(INDEX('CFBG New Line Form'!$G$9:$EQ$105,MATCH(B79,'CFBG New Line Form'!$B$9:$B$105,0),MATCH(VLOOKUP($R$11,MAPPING!$H$3:$J$131,3,0),'CFBG New Line Form'!$G$7:$EQ$7,0)),"")=0,"",IFERROR(INDEX('CFBG New Line Form'!$G$9:$EQ$105,MATCH(B79,'CFBG New Line Form'!$B$9:$B$105,0),MATCH(VLOOKUP($R$11,MAPPING!$H$3:$J$131,3,0),'CFBG New Line Form'!$G$7:$EQ$7,0)),""))</f>
        <v/>
      </c>
      <c r="S79" s="84" t="str">
        <f>IF(IFERROR(INDEX('CFBG New Line Form'!$G$9:$EQ$105,MATCH(B79,'CFBG New Line Form'!$B$9:$B$105,0),MATCH(VLOOKUP($S$11,MAPPING!$H$3:$J$131,3,0),'CFBG New Line Form'!$G$7:$EQ$7,0)),"")=0,"",IFERROR(INDEX('CFBG New Line Form'!$G$9:$EQ$105,MATCH(B79,'CFBG New Line Form'!$B$9:$B$105,0),MATCH(VLOOKUP($S$11,MAPPING!$H$3:$J$131,3,0),'CFBG New Line Form'!$G$7:$EQ$7,0)),""))</f>
        <v/>
      </c>
      <c r="T79" s="84" t="e">
        <v>#N/A</v>
      </c>
      <c r="U79" s="84" t="e">
        <v>#N/A</v>
      </c>
      <c r="V79" s="84" t="e">
        <v>#N/A</v>
      </c>
      <c r="W79" s="84" t="e">
        <v>#N/A</v>
      </c>
      <c r="X79" s="84" t="e">
        <v>#N/A</v>
      </c>
      <c r="Y79" s="84" t="e">
        <v>#N/A</v>
      </c>
      <c r="Z79" s="84" t="e">
        <v>#N/A</v>
      </c>
      <c r="AA79" s="84" t="e">
        <v>#N/A</v>
      </c>
      <c r="AB79" s="84" t="e">
        <v>#N/A</v>
      </c>
      <c r="AC79" s="84" t="e">
        <v>#N/A</v>
      </c>
      <c r="AD79" s="84" t="e">
        <v>#N/A</v>
      </c>
      <c r="AE79" s="160" t="str">
        <f>IF(IFERROR(INDEX('CFBG New Line Form'!$G$9:$EQ$105,MATCH(B79,'CFBG New Line Form'!$B$9:$B$105,0),MATCH(VLOOKUP($AE$11,MAPPING!$H$3:$J$131,3,0),'CFBG New Line Form'!$G$7:$EQ$7,0)),"")=0,"",IFERROR(INDEX('CFBG New Line Form'!$G$9:$EQ$105,MATCH(B79,'CFBG New Line Form'!$B$9:$B$105,0),MATCH(VLOOKUP($AE$11,MAPPING!$H$3:$J$131,3,0),'CFBG New Line Form'!$G$7:$EQ$7,0)),""))</f>
        <v/>
      </c>
      <c r="AF79" s="84" t="e">
        <v>#N/A</v>
      </c>
      <c r="AG79" s="84" t="e">
        <v>#N/A</v>
      </c>
      <c r="AH79" s="84" t="str">
        <f>IF(IFERROR(INDEX('CFBG New Line Form'!$G$9:$EQ$105,MATCH(B79,'CFBG New Line Form'!$B$9:$B$105,0),MATCH(VLOOKUP($AH$11,MAPPING!$H$3:$J$131,3,0),'CFBG New Line Form'!$G$7:$EQ$7,0)),"")=0,"",IFERROR(INDEX('CFBG New Line Form'!$G$9:$EQ$105,MATCH(B79,'CFBG New Line Form'!$B$9:$B$105,0),MATCH(VLOOKUP($AH$11,MAPPING!$H$3:$J$131,3,0),'CFBG New Line Form'!$G$7:$EQ$7,0)),""))</f>
        <v/>
      </c>
      <c r="AI79" s="84" t="str">
        <f>IF(IFERROR(INDEX('CFBG New Line Form'!$G$9:$EQ$105,MATCH(B79,'CFBG New Line Form'!$B$9:$B$105,0),MATCH(VLOOKUP($AI$11,MAPPING!$H$3:$J$131,3,0),'CFBG New Line Form'!$G$7:$EQ$7,0)),"")=0,"",IFERROR(INDEX('CFBG New Line Form'!$G$9:$EQ$105,MATCH(B79,'CFBG New Line Form'!$B$9:$B$105,0),MATCH(VLOOKUP($AI$11,MAPPING!$H$3:$J$131,3,0),'CFBG New Line Form'!$G$7:$EQ$7,0)),""))</f>
        <v/>
      </c>
      <c r="AJ79" s="84" t="str">
        <f>IF(IFERROR(INDEX('CFBG New Line Form'!$G$9:$EQ$105,MATCH(B79,'CFBG New Line Form'!$B$9:$B$105,0),MATCH(VLOOKUP($AJ$11,MAPPING!$H$3:$J$131,3,0),'CFBG New Line Form'!$G$7:$EQ$7,0)),"")=0,"",IFERROR(INDEX('CFBG New Line Form'!$G$9:$EQ$105,MATCH(B79,'CFBG New Line Form'!$B$9:$B$105,0),MATCH(VLOOKUP($AJ$11,MAPPING!$H$3:$J$131,3,0),'CFBG New Line Form'!$G$7:$EQ$7,0)),""))</f>
        <v/>
      </c>
      <c r="AK79" s="84" t="str">
        <f>IF(IFERROR(INDEX('CFBG New Line Form'!$G$9:$EQ$105,MATCH(B79,'CFBG New Line Form'!$B$9:$B$105,0),MATCH(VLOOKUP($AK$11,MAPPING!$H$3:$J$131,3,0),'CFBG New Line Form'!$G$7:$EQ$7,0)),"")=0,"",IFERROR(INDEX('CFBG New Line Form'!$G$9:$EQ$105,MATCH(B79,'CFBG New Line Form'!$B$9:$B$105,0),MATCH(VLOOKUP($AK$11,MAPPING!$H$3:$J$131,3,0),'CFBG New Line Form'!$G$7:$EQ$7,0)),""))</f>
        <v/>
      </c>
      <c r="AL79" s="84" t="str">
        <f>IF(IFERROR(INDEX('CFBG New Line Form'!$G$9:$EQ$105,MATCH(B79,'CFBG New Line Form'!$B$9:$B$105,0),MATCH(VLOOKUP($AL$11,MAPPING!$H$3:$J$131,3,0),'CFBG New Line Form'!$G$7:$EQ$7,0)),"")=0,"",IFERROR(INDEX('CFBG New Line Form'!$G$9:$EQ$105,MATCH(B79,'CFBG New Line Form'!$B$9:$B$105,0),MATCH(VLOOKUP($AL$11,MAPPING!$H$3:$J$131,3,0),'CFBG New Line Form'!$G$7:$EQ$7,0)),""))</f>
        <v/>
      </c>
      <c r="AM79" s="84" t="str">
        <f>IF(IFERROR(INDEX('CFBG New Line Form'!$G$9:$EQ$105,MATCH(B79,'CFBG New Line Form'!$B$9:$B$105,0),MATCH(VLOOKUP($AM$11,MAPPING!$H$3:$J$131,3,0),'CFBG New Line Form'!$G$7:$EQ$7,0)),"")=0,"",IFERROR(INDEX('CFBG New Line Form'!$G$9:$EQ$105,MATCH(B79,'CFBG New Line Form'!$B$9:$B$105,0),MATCH(VLOOKUP($AM$11,MAPPING!$H$3:$J$131,3,0),'CFBG New Line Form'!$G$7:$EQ$7,0)),""))</f>
        <v/>
      </c>
      <c r="AN79" s="84" t="str">
        <f>IF(IFERROR(INDEX('CFBG New Line Form'!$G$9:$EQ$105,MATCH(B79,'CFBG New Line Form'!$B$9:$B$105,0),MATCH(VLOOKUP($AN$11,MAPPING!$H$3:$J$131,3,0),'CFBG New Line Form'!$G$7:$EQ$7,0)),"")=0,"",IFERROR(INDEX('CFBG New Line Form'!$G$9:$EQ$105,MATCH(B79,'CFBG New Line Form'!$B$9:$B$105,0),MATCH(VLOOKUP($AN$11,MAPPING!$H$3:$J$131,3,0),'CFBG New Line Form'!$G$7:$EQ$7,0)),""))</f>
        <v/>
      </c>
      <c r="AO79" s="84" t="str">
        <f>IF(IFERROR(INDEX('CFBG New Line Form'!$G$9:$EQ$105,MATCH(B79,'CFBG New Line Form'!$B$9:$B$105,0),MATCH(VLOOKUP($AO$11,MAPPING!$H$3:$J$131,3,0),'CFBG New Line Form'!$G$7:$EQ$7,0)),"")=0,"",IFERROR(INDEX('CFBG New Line Form'!$G$9:$EQ$105,MATCH(B79,'CFBG New Line Form'!$B$9:$B$105,0),MATCH(VLOOKUP($AO$11,MAPPING!$H$3:$J$131,3,0),'CFBG New Line Form'!$G$7:$EQ$7,0)),""))</f>
        <v/>
      </c>
      <c r="AP79" s="84" t="str">
        <f>IF(IFERROR(INDEX('CFBG New Line Form'!$G$9:$EQ$105,MATCH(B79,'CFBG New Line Form'!$B$9:$B$105,0),MATCH(VLOOKUP($AP$11,MAPPING!$H$3:$J$131,3,0),'CFBG New Line Form'!$G$7:$EQ$7,0)),"")=0,"",IFERROR(INDEX('CFBG New Line Form'!$G$9:$EQ$105,MATCH(B79,'CFBG New Line Form'!$B$9:$B$105,0),MATCH(VLOOKUP($AP$11,MAPPING!$H$3:$J$131,3,0),'CFBG New Line Form'!$G$7:$EQ$7,0)),""))</f>
        <v/>
      </c>
      <c r="AQ79" s="84" t="str">
        <f>IF(IFERROR(INDEX('CFBG New Line Form'!$G$9:$EQ$105,MATCH(B79,'CFBG New Line Form'!$B$9:$B$105,0),MATCH(VLOOKUP($AQ$11,MAPPING!$H$3:$J$131,3,0),'CFBG New Line Form'!$G$7:$EQ$7,0)),"")=0,"",IFERROR(INDEX('CFBG New Line Form'!$G$9:$EQ$105,MATCH(B79,'CFBG New Line Form'!$B$9:$B$105,0),MATCH(VLOOKUP($AQ$11,MAPPING!$H$3:$J$131,3,0),'CFBG New Line Form'!$G$7:$EQ$7,0)),""))</f>
        <v/>
      </c>
      <c r="AR79" s="84" t="str">
        <f>IF(IFERROR(INDEX('CFBG New Line Form'!$G$9:$EQ$105,MATCH(B79,'CFBG New Line Form'!$B$9:$B$105,0),MATCH(VLOOKUP($AR$11,MAPPING!$H$3:$J$131,3,0),'CFBG New Line Form'!$G$7:$EQ$7,0)),"")=0,"",IFERROR(INDEX('CFBG New Line Form'!$G$9:$EQ$105,MATCH(B79,'CFBG New Line Form'!$B$9:$B$105,0),MATCH(VLOOKUP($AR$11,MAPPING!$H$3:$J$131,3,0),'CFBG New Line Form'!$G$7:$EQ$7,0)),""))</f>
        <v/>
      </c>
      <c r="AS79" s="84" t="str">
        <f>IF(IFERROR(INDEX('CFBG New Line Form'!$G$9:$EQ$105,MATCH(B79,'CFBG New Line Form'!$B$9:$B$105,0),MATCH(VLOOKUP($AS$11,MAPPING!$H$3:$J$131,3,0),'CFBG New Line Form'!$G$7:$EQ$7,0)),"")=0,"",IFERROR(INDEX('CFBG New Line Form'!$G$9:$EQ$105,MATCH(B79,'CFBG New Line Form'!$B$9:$B$105,0),MATCH(VLOOKUP($AS$11,MAPPING!$H$3:$J$131,3,0),'CFBG New Line Form'!$G$7:$EQ$7,0)),""))</f>
        <v/>
      </c>
      <c r="AT79" s="84" t="str">
        <f>IF(IFERROR(INDEX('CFBG New Line Form'!$G$9:$EQ$105,MATCH(B79,'CFBG New Line Form'!$B$9:$B$105,0),MATCH(VLOOKUP($AT$11,MAPPING!$H$3:$J$131,3,0),'CFBG New Line Form'!$G$7:$EQ$7,0)),"")=0,"",IFERROR(INDEX('CFBG New Line Form'!$G$9:$EQ$105,MATCH(B79,'CFBG New Line Form'!$B$9:$B$105,0),MATCH(VLOOKUP($AT$11,MAPPING!$H$3:$J$131,3,0),'CFBG New Line Form'!$G$7:$EQ$7,0)),""))</f>
        <v/>
      </c>
      <c r="AU79" s="84" t="str">
        <f>IF(IFERROR(INDEX('CFBG New Line Form'!$G$9:$EQ$105,MATCH(B79,'CFBG New Line Form'!$B$9:$B$105,0),MATCH(VLOOKUP($AU$11,MAPPING!$H$3:$J$131,3,0),'CFBG New Line Form'!$G$7:$EQ$7,0)),"")=0,"",IFERROR(INDEX('CFBG New Line Form'!$G$9:$EQ$105,MATCH(B79,'CFBG New Line Form'!$B$9:$B$105,0),MATCH(VLOOKUP($AU$11,MAPPING!$H$3:$J$131,3,0),'CFBG New Line Form'!$G$7:$EQ$7,0)),""))</f>
        <v/>
      </c>
      <c r="AV79" s="84" t="str">
        <f>IF(IFERROR(INDEX('CFBG New Line Form'!$G$9:$EQ$105,MATCH(B79,'CFBG New Line Form'!$B$9:$B$105,0),MATCH(VLOOKUP($AV$11,MAPPING!$H$3:$J$131,3,0),'CFBG New Line Form'!$G$7:$EQ$7,0)),"")=0,"",IFERROR(INDEX('CFBG New Line Form'!$G$9:$EQ$105,MATCH(B79,'CFBG New Line Form'!$B$9:$B$105,0),MATCH(VLOOKUP($AV$11,MAPPING!$H$3:$J$131,3,0),'CFBG New Line Form'!$G$7:$EQ$7,0)),""))</f>
        <v/>
      </c>
      <c r="AW79" s="84" t="str">
        <f>IF(IFERROR(INDEX('CFBG New Line Form'!$G$9:$EQ$105,MATCH(B79,'CFBG New Line Form'!$B$9:$B$105,0),MATCH(VLOOKUP($AW$11,MAPPING!$H$3:$J$131,3,0),'CFBG New Line Form'!$G$7:$EQ$7,0)),"")=0,"",IFERROR(INDEX('CFBG New Line Form'!$G$9:$EQ$105,MATCH(B79,'CFBG New Line Form'!$B$9:$B$105,0),MATCH(VLOOKUP($AW$11,MAPPING!$H$3:$J$131,3,0),'CFBG New Line Form'!$G$7:$EQ$7,0)),""))</f>
        <v/>
      </c>
      <c r="AX79" s="84" t="str">
        <f>IF(IFERROR(INDEX('CFBG New Line Form'!$G$9:$EQ$105,MATCH(B79,'CFBG New Line Form'!$B$9:$B$105,0),MATCH(VLOOKUP($AX$11,MAPPING!$H$3:$J$131,3,0),'CFBG New Line Form'!$G$7:$EQ$7,0)),"")=0,"",IFERROR(INDEX('CFBG New Line Form'!$G$9:$EQ$105,MATCH(B79,'CFBG New Line Form'!$B$9:$B$105,0),MATCH(VLOOKUP($AX$11,MAPPING!$H$3:$J$131,3,0),'CFBG New Line Form'!$G$7:$EQ$7,0)),""))</f>
        <v/>
      </c>
      <c r="AY79" s="84" t="str">
        <f>IF(IFERROR(INDEX('CFBG New Line Form'!$G$9:$EQ$105,MATCH(B79,'CFBG New Line Form'!$B$9:$B$105,0),MATCH(VLOOKUP($AY$11,MAPPING!$H$3:$J$131,3,0),'CFBG New Line Form'!$G$7:$EQ$7,0)),"")=0,"",IFERROR(INDEX('CFBG New Line Form'!$G$9:$EQ$105,MATCH(B79,'CFBG New Line Form'!$B$9:$B$105,0),MATCH(VLOOKUP($AY$11,MAPPING!$H$3:$J$131,3,0),'CFBG New Line Form'!$G$7:$EQ$7,0)),""))</f>
        <v/>
      </c>
      <c r="AZ79" s="84" t="str">
        <f>IF(IFERROR(INDEX('CFBG New Line Form'!$G$9:$EQ$105,MATCH(B79,'CFBG New Line Form'!$B$9:$B$105,0),MATCH(VLOOKUP($AZ$11,MAPPING!$H$3:$J$131,3,0),'CFBG New Line Form'!$G$7:$EQ$7,0)),"")=0,"",IFERROR(INDEX('CFBG New Line Form'!$G$9:$EQ$105,MATCH(B79,'CFBG New Line Form'!$B$9:$B$105,0),MATCH(VLOOKUP($AZ$11,MAPPING!$H$3:$J$131,3,0),'CFBG New Line Form'!$G$7:$EQ$7,0)),""))</f>
        <v/>
      </c>
      <c r="BA79" s="84" t="str">
        <f>IF(IFERROR(INDEX('CFBG New Line Form'!$G$9:$EQ$105,MATCH(B79,'CFBG New Line Form'!$B$9:$B$105,0),MATCH(VLOOKUP($BA$11,MAPPING!$H$3:$J$131,3,0),'CFBG New Line Form'!$G$7:$EQ$7,0)),"")=0,"",IFERROR(INDEX('CFBG New Line Form'!$G$9:$EQ$105,MATCH(B79,'CFBG New Line Form'!$B$9:$B$105,0),MATCH(VLOOKUP($BA$11,MAPPING!$H$3:$J$131,3,0),'CFBG New Line Form'!$G$7:$EQ$7,0)),""))</f>
        <v/>
      </c>
      <c r="BB79" s="84" t="str">
        <f>IF(IFERROR(INDEX('CFBG New Line Form'!$G$9:$EQ$105,MATCH(B79,'CFBG New Line Form'!$B$9:$B$105,0),MATCH(VLOOKUP($BB$11,MAPPING!$H$3:$J$131,3,0),'CFBG New Line Form'!$G$7:$EQ$7,0)),"")=0,"",IFERROR(INDEX('CFBG New Line Form'!$G$9:$EQ$105,MATCH(B79,'CFBG New Line Form'!$B$9:$B$105,0),MATCH(VLOOKUP($BB$11,MAPPING!$H$3:$J$131,3,0),'CFBG New Line Form'!$G$7:$EQ$7,0)),""))</f>
        <v/>
      </c>
      <c r="BC79" s="84" t="str">
        <f>IF(IFERROR(INDEX('CFBG New Line Form'!$G$9:$EQ$105,MATCH(B79,'CFBG New Line Form'!$B$9:$B$105,0),MATCH(VLOOKUP($BC$11,MAPPING!$H$3:$J$131,3,0),'CFBG New Line Form'!$G$7:$EQ$7,0)),"")=0,"",IFERROR(INDEX('CFBG New Line Form'!$G$9:$EQ$105,MATCH(B79,'CFBG New Line Form'!$B$9:$B$105,0),MATCH(VLOOKUP($BC$11,MAPPING!$H$3:$J$131,3,0),'CFBG New Line Form'!$G$7:$EQ$7,0)),""))</f>
        <v/>
      </c>
      <c r="BD79" s="84" t="str">
        <f>IF(IFERROR(INDEX('CFBG New Line Form'!$G$9:$EQ$105,MATCH(B79,'CFBG New Line Form'!$B$9:$B$105,0),MATCH(VLOOKUP($BD$11,MAPPING!$H$3:$J$131,3,0),'CFBG New Line Form'!$G$7:$EQ$7,0)),"")=0,"",IFERROR(INDEX('CFBG New Line Form'!$G$9:$EQ$105,MATCH(B79,'CFBG New Line Form'!$B$9:$B$105,0),MATCH(VLOOKUP($BD$11,MAPPING!$H$3:$J$131,3,0),'CFBG New Line Form'!$G$7:$EQ$7,0)),""))</f>
        <v/>
      </c>
      <c r="BE79" s="84" t="str">
        <f>IF(IFERROR(INDEX('CFBG New Line Form'!$G$9:$EQ$105,MATCH(B79,'CFBG New Line Form'!$B$9:$B$105,0),MATCH(VLOOKUP($BE$11,MAPPING!$H$3:$J$131,3,0),'CFBG New Line Form'!$G$7:$EQ$7,0)),"")=0,"",IFERROR(INDEX('CFBG New Line Form'!$G$9:$EQ$105,MATCH(B79,'CFBG New Line Form'!$B$9:$B$105,0),MATCH(VLOOKUP($BE$11,MAPPING!$H$3:$J$131,3,0),'CFBG New Line Form'!$G$7:$EQ$7,0)),""))</f>
        <v/>
      </c>
      <c r="BF79" s="84" t="str">
        <f>IF(IFERROR(INDEX('CFBG New Line Form'!$G$9:$EQ$105,MATCH(B79,'CFBG New Line Form'!$B$9:$B$105,0),MATCH(VLOOKUP($BE$11,MAPPING!$H$3:$J$131,3,0),'CFBG New Line Form'!$G$7:$EQ$7,0)),"")=0,"",IFERROR(INDEX('CFBG New Line Form'!$G$9:$EQ$105,MATCH(B79,'CFBG New Line Form'!$B$9:$B$105,0),MATCH(VLOOKUP($BE$11,MAPPING!$H$3:$J$131,3,0),'CFBG New Line Form'!$G$7:$EQ$7,0)),""))</f>
        <v/>
      </c>
      <c r="BG79" s="84" t="str">
        <f>IF(IFERROR(INDEX('CFBG New Line Form'!$G$9:$EQ$105,MATCH(B79,'CFBG New Line Form'!$B$9:$B$105,0),MATCH(VLOOKUP($BG$11,MAPPING!$H$3:$J$131,3,0),'CFBG New Line Form'!$G$7:$EQ$7,0)),"")=0,"",IFERROR(INDEX('CFBG New Line Form'!$G$9:$EQ$105,MATCH(B79,'CFBG New Line Form'!$B$9:$B$105,0),MATCH(VLOOKUP($BG$11,MAPPING!$H$3:$J$131,3,0),'CFBG New Line Form'!$G$7:$EQ$7,0)),""))</f>
        <v/>
      </c>
      <c r="BH79" s="84" t="str">
        <f>IF(IFERROR(INDEX('CFBG New Line Form'!$G$9:$EQ$105,MATCH(B79,'CFBG New Line Form'!$B$9:$B$105,0),MATCH(VLOOKUP($BH$11,MAPPING!$H$3:$J$131,3,0),'CFBG New Line Form'!$G$7:$EQ$7,0)),"")=0,"",IFERROR(INDEX('CFBG New Line Form'!$G$9:$EQ$105,MATCH(B79,'CFBG New Line Form'!$B$9:$B$105,0),MATCH(VLOOKUP($BH$11,MAPPING!$H$3:$J$131,3,0),'CFBG New Line Form'!$G$7:$EQ$7,0)),""))</f>
        <v/>
      </c>
      <c r="BI79" s="84" t="str">
        <f>IF(IFERROR(INDEX('CFBG New Line Form'!$G$9:$EQ$105,MATCH(B79,'CFBG New Line Form'!$B$9:$B$105,0),MATCH(VLOOKUP($BI$11,MAPPING!$H$3:$J$131,3,0),'CFBG New Line Form'!$G$7:$EQ$7,0)),"")=0,"",IFERROR(INDEX('CFBG New Line Form'!$G$9:$EQ$105,MATCH(B79,'CFBG New Line Form'!$B$9:$B$105,0),MATCH(VLOOKUP($BI$11,MAPPING!$H$3:$J$131,3,0),'CFBG New Line Form'!$G$7:$EQ$7,0)),""))</f>
        <v/>
      </c>
      <c r="BJ79" s="84" t="str">
        <f>IF(IFERROR(INDEX('CFBG New Line Form'!$G$9:$EQ$105,MATCH(B79,'CFBG New Line Form'!$B$9:$B$105,0),MATCH(VLOOKUP($BJ$11,MAPPING!$H$3:$J$131,3,0),'CFBG New Line Form'!$G$7:$EQ$7,0)),"")=0,"",IFERROR(INDEX('CFBG New Line Form'!$G$9:$EQ$105,MATCH(B79,'CFBG New Line Form'!$B$9:$B$105,0),MATCH(VLOOKUP($BJ$11,MAPPING!$H$3:$J$131,3,0),'CFBG New Line Form'!$G$7:$EQ$7,0)),""))</f>
        <v/>
      </c>
      <c r="BK79" s="84" t="str">
        <f>IF(IFERROR(INDEX('CFBG New Line Form'!$G$9:$EQ$105,MATCH(B79,'CFBG New Line Form'!$B$9:$B$105,0),MATCH(VLOOKUP($BK$11,MAPPING!$H$3:$J$131,3,0),'CFBG New Line Form'!$G$7:$EQ$7,0)),"")=0,"",IFERROR(INDEX('CFBG New Line Form'!$G$9:$EQ$105,MATCH(B79,'CFBG New Line Form'!$B$9:$B$105,0),MATCH(VLOOKUP($BK$11,MAPPING!$H$3:$J$131,3,0),'CFBG New Line Form'!$G$7:$EQ$7,0)),""))</f>
        <v/>
      </c>
      <c r="BL79" s="84" t="str">
        <f>IF(IFERROR(INDEX('CFBG New Line Form'!$G$9:$EQ$105,MATCH(B79,'CFBG New Line Form'!$B$9:$B$105,0),MATCH(VLOOKUP($BL$11,MAPPING!$H$3:$J$131,3,0),'CFBG New Line Form'!$G$7:$EQ$7,0)),"")=0,"",IFERROR(INDEX('CFBG New Line Form'!$G$9:$EQ$105,MATCH(B79,'CFBG New Line Form'!$B$9:$B$105,0),MATCH(VLOOKUP($BL$11,MAPPING!$H$3:$J$131,3,0),'CFBG New Line Form'!$G$7:$EQ$7,0)),""))</f>
        <v/>
      </c>
      <c r="BM79" s="84" t="str">
        <f>IF(IFERROR(INDEX('CFBG New Line Form'!$G$9:$EQ$105,MATCH(B79,'CFBG New Line Form'!$B$9:$B$105,0),MATCH(VLOOKUP($BM$11,MAPPING!$H$3:$J$131,3,0),'CFBG New Line Form'!$G$7:$EQ$7,0)),"")=0,"",IFERROR(INDEX('CFBG New Line Form'!$G$9:$EQ$105,MATCH(B79,'CFBG New Line Form'!$B$9:$B$105,0),MATCH(VLOOKUP($BM$11,MAPPING!$H$3:$J$131,3,0),'CFBG New Line Form'!$G$7:$EQ$7,0)),""))</f>
        <v/>
      </c>
      <c r="BN79" s="84" t="str">
        <f>IF(IFERROR(INDEX('CFBG New Line Form'!$G$9:$EQ$105,MATCH(B79,'CFBG New Line Form'!$B$9:$B$105,0),MATCH(VLOOKUP($BN$11,MAPPING!$H$3:$J$131,3,0),'CFBG New Line Form'!$G$7:$EQ$7,0)),"")=0,"",IFERROR(INDEX('CFBG New Line Form'!$G$9:$EQ$105,MATCH(B79,'CFBG New Line Form'!$B$9:$B$105,0),MATCH(VLOOKUP($BN$11,MAPPING!$H$3:$J$131,3,0),'CFBG New Line Form'!$G$7:$EQ$7,0)),""))</f>
        <v/>
      </c>
      <c r="BO79" s="84" t="str">
        <f>IF(IFERROR(INDEX('CFBG New Line Form'!$G$9:$EQ$105,MATCH(B79,'CFBG New Line Form'!$B$9:$B$105,0),MATCH(VLOOKUP($BO$11,MAPPING!$H$3:$J$131,3,0),'CFBG New Line Form'!$G$7:$EQ$7,0)),"")=0,"",IFERROR(INDEX('CFBG New Line Form'!$G$9:$EQ$105,MATCH(B79,'CFBG New Line Form'!$B$9:$B$105,0),MATCH(VLOOKUP($BO$11,MAPPING!$H$3:$J$131,3,0),'CFBG New Line Form'!$G$7:$EQ$7,0)),""))</f>
        <v/>
      </c>
      <c r="BP79" s="84" t="str">
        <f>IF(IFERROR(INDEX('CFBG New Line Form'!$G$9:$EQ$105,MATCH(B79,'CFBG New Line Form'!$B$9:$B$105,0),MATCH(VLOOKUP($BP$11,MAPPING!$H$3:$J$131,3,0),'CFBG New Line Form'!$G$7:$EQ$7,0)),"")=0,"",IFERROR(INDEX('CFBG New Line Form'!$G$9:$EQ$105,MATCH(B79,'CFBG New Line Form'!$B$9:$B$105,0),MATCH(VLOOKUP($BP$11,MAPPING!$H$3:$J$131,3,0),'CFBG New Line Form'!$G$7:$EQ$7,0)),""))</f>
        <v/>
      </c>
      <c r="BQ79" s="84" t="str">
        <f>IF(IFERROR(INDEX('CFBG New Line Form'!$G$9:$EQ$105,MATCH(B79,'CFBG New Line Form'!$B$9:$B$105,0),MATCH(VLOOKUP($BQ$11,MAPPING!$H$3:$J$131,3,0),'CFBG New Line Form'!$G$7:$EQ$7,0)),"")=0,"",IFERROR(INDEX('CFBG New Line Form'!$G$9:$EQ$105,MATCH(B79,'CFBG New Line Form'!$B$9:$B$105,0),MATCH(VLOOKUP($BQ$11,MAPPING!$H$3:$J$131,3,0),'CFBG New Line Form'!$G$7:$EQ$7,0)),""))</f>
        <v/>
      </c>
      <c r="BR79" s="84" t="str">
        <f>IF(IFERROR(INDEX('CFBG New Line Form'!$G$9:$EQ$105,MATCH(B79,'CFBG New Line Form'!$B$9:$B$105,0),MATCH(VLOOKUP($BR$11,MAPPING!$H$3:$J$131,3,0),'CFBG New Line Form'!$G$7:$EQ$7,0)),"")=0,"",IFERROR(INDEX('CFBG New Line Form'!$G$9:$EQ$105,MATCH(B79,'CFBG New Line Form'!$B$9:$B$105,0),MATCH(VLOOKUP($BR$11,MAPPING!$H$3:$J$131,3,0),'CFBG New Line Form'!$G$7:$EQ$7,0)),""))</f>
        <v/>
      </c>
      <c r="BS79" s="84" t="str">
        <f>IF(IFERROR(INDEX('CFBG New Line Form'!$G$9:$EQ$105,MATCH(B79,'CFBG New Line Form'!$B$9:$B$105,0),MATCH(VLOOKUP($BS$11,MAPPING!$H$3:$J$131,3,0),'CFBG New Line Form'!$G$7:$EQ$7,0)),"")=0,"",IFERROR(INDEX('CFBG New Line Form'!$G$9:$EQ$105,MATCH(B79,'CFBG New Line Form'!$B$9:$B$105,0),MATCH(VLOOKUP($BS$11,MAPPING!$H$3:$J$131,3,0),'CFBG New Line Form'!$G$7:$EQ$7,0)),""))</f>
        <v/>
      </c>
      <c r="BT79" s="84" t="str">
        <f>IF(IFERROR(INDEX('CFBG New Line Form'!$G$9:$EQ$105,MATCH(B79,'CFBG New Line Form'!$B$9:$B$105,0),MATCH(VLOOKUP($BT$11,MAPPING!$H$3:$J$131,3,0),'CFBG New Line Form'!$G$7:$EQ$7,0)),"")=0,"",IFERROR(INDEX('CFBG New Line Form'!$G$9:$EQ$105,MATCH(B79,'CFBG New Line Form'!$B$9:$B$105,0),MATCH(VLOOKUP($BT$11,MAPPING!$H$3:$J$131,3,0),'CFBG New Line Form'!$G$7:$EQ$7,0)),""))</f>
        <v/>
      </c>
      <c r="BU79" s="84" t="str">
        <f>IF(IFERROR(INDEX('CFBG New Line Form'!$G$9:$EQ$105,MATCH(B79,'CFBG New Line Form'!$B$9:$B$105,0),MATCH(VLOOKUP($BU$11,MAPPING!$H$3:$J$131,3,0),'CFBG New Line Form'!$G$7:$EQ$7,0)),"")=0,"",IFERROR(INDEX('CFBG New Line Form'!$G$9:$EQ$105,MATCH(B79,'CFBG New Line Form'!$B$9:$B$105,0),MATCH(VLOOKUP($BU$11,MAPPING!$H$3:$J$131,3,0),'CFBG New Line Form'!$G$7:$EQ$7,0)),""))</f>
        <v/>
      </c>
      <c r="BV79" s="84" t="str">
        <f>IF(IFERROR(INDEX('CFBG New Line Form'!$G$9:$EQ$105,MATCH(B79,'CFBG New Line Form'!$B$9:$B$105,0),MATCH(VLOOKUP($BV$11,MAPPING!$H$3:$J$131,3,0),'CFBG New Line Form'!$G$7:$EQ$7,0)),"")=0,"",IFERROR(INDEX('CFBG New Line Form'!$G$9:$EQ$105,MATCH(B79,'CFBG New Line Form'!$B$9:$B$105,0),MATCH(VLOOKUP($BV$11,MAPPING!$H$3:$J$131,3,0),'CFBG New Line Form'!$G$7:$EQ$7,0)),""))</f>
        <v/>
      </c>
      <c r="BW79" s="84" t="str">
        <f>IF(IFERROR(INDEX('CFBG New Line Form'!$G$9:$EQ$105,MATCH(B79,'CFBG New Line Form'!$B$9:$B$105,0),MATCH(VLOOKUP($BW$11,MAPPING!$H$3:$J$131,3,0),'CFBG New Line Form'!$G$7:$EQ$7,0)),"")=0,"",IFERROR(INDEX('CFBG New Line Form'!$G$9:$EQ$105,MATCH(B79,'CFBG New Line Form'!$B$9:$B$105,0),MATCH(VLOOKUP($BW$11,MAPPING!$H$3:$J$131,3,0),'CFBG New Line Form'!$G$7:$EQ$7,0)),""))</f>
        <v/>
      </c>
      <c r="BX79" s="84" t="str">
        <f>IF(IFERROR(INDEX('CFBG New Line Form'!$G$9:$EQ$105,MATCH(B79,'CFBG New Line Form'!$B$9:$B$105,0),MATCH(VLOOKUP($BX$11,MAPPING!$H$3:$J$131,3,0),'CFBG New Line Form'!$G$7:$EQ$7,0)),"")=0,"",IFERROR(INDEX('CFBG New Line Form'!$G$9:$EQ$105,MATCH(B79,'CFBG New Line Form'!$B$9:$B$105,0),MATCH(VLOOKUP($BX$11,MAPPING!$H$3:$J$131,3,0),'CFBG New Line Form'!$G$7:$EQ$7,0)),""))</f>
        <v/>
      </c>
      <c r="BY79" s="84" t="str">
        <f>IF(IFERROR(INDEX('CFBG New Line Form'!$G$9:$EQ$105,MATCH(B79,'CFBG New Line Form'!$B$9:$B$105,0),MATCH(VLOOKUP($BY$11,MAPPING!$H$3:$J$131,3,0),'CFBG New Line Form'!$G$7:$EQ$7,0)),"")=0,"",IFERROR(INDEX('CFBG New Line Form'!$G$9:$EQ$105,MATCH(B79,'CFBG New Line Form'!$B$9:$B$105,0),MATCH(VLOOKUP($BY$11,MAPPING!$H$3:$J$131,3,0),'CFBG New Line Form'!$G$7:$EQ$7,0)),""))</f>
        <v/>
      </c>
      <c r="BZ79" s="84" t="str">
        <f>IF(IFERROR(INDEX('CFBG New Line Form'!$G$9:$EQ$105,MATCH(B79,'CFBG New Line Form'!$B$9:$B$105,0),MATCH(VLOOKUP($BZ$11,MAPPING!$H$3:$J$131,3,0),'CFBG New Line Form'!$G$7:$EQ$7,0)),"")=0,"",IFERROR(INDEX('CFBG New Line Form'!$G$9:$EQ$105,MATCH(B79,'CFBG New Line Form'!$B$9:$B$105,0),MATCH(VLOOKUP($BZ$11,MAPPING!$H$3:$J$131,3,0),'CFBG New Line Form'!$G$7:$EQ$7,0)),""))</f>
        <v/>
      </c>
      <c r="CA79" s="84" t="str">
        <f>IF(IFERROR(INDEX('CFBG New Line Form'!$G$9:$EQ$105,MATCH(B79,'CFBG New Line Form'!$B$9:$B$105,0),MATCH(VLOOKUP($CA$11,MAPPING!$H$3:$J$131,3,0),'CFBG New Line Form'!$G$7:$EQ$7,0)),"")=0,"",IFERROR(INDEX('CFBG New Line Form'!$G$9:$EQ$105,MATCH(B79,'CFBG New Line Form'!$B$9:$B$105,0),MATCH(VLOOKUP($CA$11,MAPPING!$H$3:$J$131,3,0),'CFBG New Line Form'!$G$7:$EQ$7,0)),""))</f>
        <v/>
      </c>
      <c r="CB79" s="84" t="str">
        <f>IF(IFERROR(INDEX('CFBG New Line Form'!$G$9:$EQ$105,MATCH(B79,'CFBG New Line Form'!$B$9:$B$105,0),MATCH(VLOOKUP($CB$11,MAPPING!$H$3:$J$131,3,0),'CFBG New Line Form'!$G$7:$EQ$7,0)),"")=0,"",IFERROR(INDEX('CFBG New Line Form'!$G$9:$EQ$105,MATCH(B79,'CFBG New Line Form'!$B$9:$B$105,0),MATCH(VLOOKUP($CB$11,MAPPING!$H$3:$J$131,3,0),'CFBG New Line Form'!$G$7:$EQ$7,0)),""))</f>
        <v/>
      </c>
      <c r="CC79" s="84" t="str">
        <f>IF(IFERROR(INDEX('CFBG New Line Form'!$G$9:$EQ$105,MATCH(B79,'CFBG New Line Form'!$B$9:$B$105,0),MATCH(VLOOKUP($CC$11,MAPPING!$H$3:$J$131,3,0),'CFBG New Line Form'!$G$7:$EQ$7,0)),"")=0,"",IFERROR(INDEX('CFBG New Line Form'!$G$9:$EQ$105,MATCH(B79,'CFBG New Line Form'!$B$9:$B$105,0),MATCH(VLOOKUP($CC$11,MAPPING!$H$3:$J$131,3,0),'CFBG New Line Form'!$G$7:$EQ$7,0)),""))</f>
        <v/>
      </c>
      <c r="CD79" s="84" t="str">
        <f>IF(IFERROR(INDEX('CFBG New Line Form'!$G$9:$EQ$105,MATCH(B79,'CFBG New Line Form'!$B$9:$B$105,0),MATCH(VLOOKUP($CD$11,MAPPING!$H$3:$J$131,3,0),'CFBG New Line Form'!$G$7:$EQ$7,0)),"")=0,"",IFERROR(INDEX('CFBG New Line Form'!$G$9:$EQ$105,MATCH(B79,'CFBG New Line Form'!$B$9:$B$105,0),MATCH(VLOOKUP($CD$11,MAPPING!$H$3:$J$131,3,0),'CFBG New Line Form'!$G$7:$EQ$7,0)),""))</f>
        <v/>
      </c>
      <c r="CE79" s="84" t="str">
        <f>IF(IFERROR(INDEX('CFBG New Line Form'!$G$9:$EQ$105,MATCH(B79,'CFBG New Line Form'!$B$9:$B$105,0),MATCH(VLOOKUP($CE$11,MAPPING!$H$3:$J$131,3,0),'CFBG New Line Form'!$G$7:$EQ$7,0)),"")=0,"",IFERROR(INDEX('CFBG New Line Form'!$G$9:$EQ$105,MATCH(B79,'CFBG New Line Form'!$B$9:$B$105,0),MATCH(VLOOKUP($CE$11,MAPPING!$H$3:$J$131,3,0),'CFBG New Line Form'!$G$7:$EQ$7,0)),""))</f>
        <v/>
      </c>
      <c r="CF79" s="84" t="str">
        <f>IF(IFERROR(INDEX('CFBG New Line Form'!$G$9:$EQ$105,MATCH(B79,'CFBG New Line Form'!$B$9:$B$105,0),MATCH(VLOOKUP($CF$11,MAPPING!$H$3:$J$131,3,0),'CFBG New Line Form'!$G$7:$EQ$7,0)),"")=0,"",IFERROR(INDEX('CFBG New Line Form'!$G$9:$EQ$105,MATCH(B79,'CFBG New Line Form'!$B$9:$B$105,0),MATCH(VLOOKUP($CF$11,MAPPING!$H$3:$J$131,3,0),'CFBG New Line Form'!$G$7:$EQ$7,0)),""))</f>
        <v/>
      </c>
      <c r="CG79" s="84" t="str">
        <f>IF(IFERROR(INDEX('CFBG New Line Form'!$G$9:$EQ$105,MATCH(B79,'CFBG New Line Form'!$B$9:$B$105,0),MATCH(VLOOKUP($CG$11,MAPPING!$H$3:$J$131,3,0),'CFBG New Line Form'!$G$7:$EQ$7,0)),"")=0,"",IFERROR(INDEX('CFBG New Line Form'!$G$9:$EQ$105,MATCH(B79,'CFBG New Line Form'!$B$9:$B$105,0),MATCH(VLOOKUP($CG$11,MAPPING!$H$3:$J$131,3,0),'CFBG New Line Form'!$G$7:$EQ$7,0)),""))</f>
        <v/>
      </c>
      <c r="CH79" s="84" t="str">
        <f>IF(IFERROR(INDEX('CFBG New Line Form'!$G$9:$EQ$105,MATCH(B79,'CFBG New Line Form'!$B$9:$B$105,0),MATCH(VLOOKUP($CH$11,MAPPING!$H$3:$J$131,3,0),'CFBG New Line Form'!$G$7:$EQ$7,0)),"")=0,"",IFERROR(INDEX('CFBG New Line Form'!$G$9:$EQ$105,MATCH(B79,'CFBG New Line Form'!$B$9:$B$105,0),MATCH(VLOOKUP($CH$11,MAPPING!$H$3:$J$131,3,0),'CFBG New Line Form'!$G$7:$EQ$7,0)),""))</f>
        <v/>
      </c>
      <c r="CI79" s="84" t="str">
        <f>IF(IFERROR(INDEX('CFBG New Line Form'!$G$9:$EQ$105,MATCH(B79,'CFBG New Line Form'!$B$9:$B$105,0),MATCH(VLOOKUP($CI$11,MAPPING!$H$3:$J$131,3,0),'CFBG New Line Form'!$G$7:$EQ$7,0)),"")=0,"",IFERROR(INDEX('CFBG New Line Form'!$G$9:$EQ$105,MATCH(B79,'CFBG New Line Form'!$B$9:$B$105,0),MATCH(VLOOKUP($CI$11,MAPPING!$H$3:$J$131,3,0),'CFBG New Line Form'!$G$7:$EQ$7,0)),""))</f>
        <v/>
      </c>
      <c r="CJ79" s="84" t="str">
        <f>IF(IFERROR(INDEX('CFBG New Line Form'!$G$9:$EQ$105,MATCH(B79,'CFBG New Line Form'!$B$9:$B$105,0),MATCH(VLOOKUP($CJ$11,MAPPING!$H$3:$J$131,3,0),'CFBG New Line Form'!$G$7:$EQ$7,0)),"")=0,"",IFERROR(INDEX('CFBG New Line Form'!$G$9:$EQ$105,MATCH(B79,'CFBG New Line Form'!$B$9:$B$105,0),MATCH(VLOOKUP($CJ$11,MAPPING!$H$3:$J$131,3,0),'CFBG New Line Form'!$G$7:$EQ$7,0)),""))</f>
        <v/>
      </c>
      <c r="CK79" s="84" t="str">
        <f>IF(IFERROR(INDEX('CFBG New Line Form'!$G$9:$EQ$105,MATCH(B79,'CFBG New Line Form'!$B$9:$B$105,0),MATCH(VLOOKUP($CK$11,MAPPING!$H$3:$J$131,3,0),'CFBG New Line Form'!$G$7:$EQ$7,0)),"")=0,"",IFERROR(INDEX('CFBG New Line Form'!$G$9:$EQ$105,MATCH(B79,'CFBG New Line Form'!$B$9:$B$105,0),MATCH(VLOOKUP($CK$11,MAPPING!$H$3:$J$131,3,0),'CFBG New Line Form'!$G$7:$EQ$7,0)),""))</f>
        <v/>
      </c>
      <c r="CL79" s="84" t="str">
        <f>IF(IFERROR(INDEX('CFBG New Line Form'!$G$9:$EQ$105,MATCH(B79,'CFBG New Line Form'!$B$9:$B$105,0),MATCH(VLOOKUP($CL$11,MAPPING!$H$3:$J$131,3,0),'CFBG New Line Form'!$G$7:$EQ$7,0)),"")=0,"",IFERROR(INDEX('CFBG New Line Form'!$G$9:$EQ$105,MATCH(B79,'CFBG New Line Form'!$B$9:$B$105,0),MATCH(VLOOKUP($CL$11,MAPPING!$H$3:$J$131,3,0),'CFBG New Line Form'!$G$7:$EQ$7,0)),""))</f>
        <v/>
      </c>
      <c r="CM79" s="84" t="str">
        <f>IF(IFERROR(INDEX('CFBG New Line Form'!$G$9:$EQ$105,MATCH(B79,'CFBG New Line Form'!$B$9:$B$105,0),MATCH(VLOOKUP($CM$11,MAPPING!$H$3:$J$131,3,0),'CFBG New Line Form'!$G$7:$EQ$7,0)),"")=0,"",IFERROR(INDEX('CFBG New Line Form'!$G$9:$EQ$105,MATCH(B79,'CFBG New Line Form'!$B$9:$B$105,0),MATCH(VLOOKUP($CM$11,MAPPING!$H$3:$J$131,3,0),'CFBG New Line Form'!$G$7:$EQ$7,0)),""))</f>
        <v/>
      </c>
      <c r="CN79" s="84" t="str">
        <f>IF(IFERROR(INDEX('CFBG New Line Form'!$G$9:$EQ$105,MATCH(B79,'CFBG New Line Form'!$B$9:$B$105,0),MATCH(VLOOKUP($CN$11,MAPPING!$H$3:$J$131,3,0),'CFBG New Line Form'!$G$7:$EQ$7,0)),"")=0,"",IFERROR(INDEX('CFBG New Line Form'!$G$9:$EQ$105,MATCH(B79,'CFBG New Line Form'!$B$9:$B$105,0),MATCH(VLOOKUP($CN$11,MAPPING!$H$3:$J$131,3,0),'CFBG New Line Form'!$G$7:$EQ$7,0)),""))</f>
        <v/>
      </c>
      <c r="CO79" s="84" t="str">
        <f>IF(IFERROR(INDEX('CFBG New Line Form'!$G$9:$EQ$105,MATCH(B79,'CFBG New Line Form'!$B$9:$B$105,0),MATCH(VLOOKUP($CO$11,MAPPING!$H$3:$J$131,3,0),'CFBG New Line Form'!$G$7:$EQ$7,0)),"")=0,"",IFERROR(INDEX('CFBG New Line Form'!$G$9:$EQ$105,MATCH(B79,'CFBG New Line Form'!$B$9:$B$105,0),MATCH(VLOOKUP($CO$11,MAPPING!$H$3:$J$131,3,0),'CFBG New Line Form'!$G$7:$EQ$7,0)),""))</f>
        <v/>
      </c>
      <c r="CP79" s="84" t="str">
        <f>IF(IFERROR(INDEX('CFBG New Line Form'!$G$9:$EQ$105,MATCH(B79,'CFBG New Line Form'!$B$9:$B$105,0),MATCH(VLOOKUP($CP$11,MAPPING!$H$3:$J$131,3,0),'CFBG New Line Form'!$G$7:$EQ$7,0)),"")=0,"",IFERROR(INDEX('CFBG New Line Form'!$G$9:$EQ$105,MATCH(B79,'CFBG New Line Form'!$B$9:$B$105,0),MATCH(VLOOKUP($CP$11,MAPPING!$H$3:$J$131,3,0),'CFBG New Line Form'!$G$7:$EQ$7,0)),""))</f>
        <v/>
      </c>
      <c r="CQ79" s="84" t="str">
        <f>IF(IFERROR(INDEX('CFBG New Line Form'!$G$9:$EQ$105,MATCH(B79,'CFBG New Line Form'!$B$9:$B$105,0),MATCH(VLOOKUP($CQ$11,MAPPING!$H$3:$J$131,3,0),'CFBG New Line Form'!$G$7:$EQ$7,0)),"")=0,"",IFERROR(INDEX('CFBG New Line Form'!$G$9:$EQ$105,MATCH(B79,'CFBG New Line Form'!$B$9:$B$105,0),MATCH(VLOOKUP($CQ$11,MAPPING!$H$3:$J$131,3,0),'CFBG New Line Form'!$G$7:$EQ$7,0)),""))</f>
        <v/>
      </c>
      <c r="CR79" s="84"/>
      <c r="CS79" s="84"/>
      <c r="CT79" s="84"/>
    </row>
    <row r="80" spans="1:98" s="55" customFormat="1">
      <c r="A80" s="84" t="str">
        <f>IF(
IFERROR(INDEX('CFBG New Line Form'!$G$9:$EQ$105,MATCH(B80,'CFBG New Line Form'!$B$9:$B$105,0),MATCH(VLOOKUP($A$11,MAPPING!$H$3:$J$131,3,0),'CFBG New Line Form'!$G$7:$EQ$7,0)),"")=0,"", IFERROR(INDEX('CFBG New Line Form'!$G$9:$EQ$105,MATCH(B80,'CFBG New Line Form'!$B$9:$B$105,0),MATCH(VLOOKUP($A$11,MAPPING!$H$3:$J$131,3,0),'CFBG New Line Form'!$G$7:$EQ$7,0)),""))</f>
        <v/>
      </c>
      <c r="B80" s="84"/>
      <c r="C80" s="84" t="str">
        <f>IF(
IFERROR(INDEX('CFBG New Line Form'!$G$9:$EQ$105,MATCH(B80,'CFBG New Line Form'!$B$9:$B$105,0),MATCH(VLOOKUP($C$11,MAPPING!$H$3:$J$131,3,0),'CFBG New Line Form'!$G$7:$EQ$7,0)),"")=0,"", IFERROR(INDEX('CFBG New Line Form'!$G$9:$EQ$105,MATCH(B80,'CFBG New Line Form'!$B$9:$B$105,0),MATCH(VLOOKUP($C$11,MAPPING!$H$3:$J$131,3,0),'CFBG New Line Form'!$G$7:$EQ$7,0)),""))</f>
        <v/>
      </c>
      <c r="D80" s="84" t="str">
        <f>IF(
IFERROR(INDEX('CFBG New Line Form'!$G$9:$EQ$105,MATCH(B80,'CFBG New Line Form'!$B$9:$B$105,0),MATCH(VLOOKUP($D$11,MAPPING!$H$3:$J$131,3,0),'CFBG New Line Form'!$G$7:$EQ$7,0)),"")=0,"", IFERROR(INDEX('CFBG New Line Form'!$G$9:$EQ$105,MATCH(B80,'CFBG New Line Form'!$B$9:$B$105,0),MATCH(VLOOKUP($D$11,MAPPING!$H$3:$J$131,3,0),'CFBG New Line Form'!$G$7:$EQ$7,0)),""))</f>
        <v/>
      </c>
      <c r="E80" s="84" t="str">
        <f>IF(IFERROR(INDEX('CFBG New Line Form'!$G$9:$EQ$105,MATCH(B80,'CFBG New Line Form'!$B$9:$B$105,0),MATCH(VLOOKUP($E$11,MAPPING!$H$3:$J$131,3,0),'CFBG New Line Form'!$G$7:$EQ$7,0)),"")=0,"",IFERROR(INDEX('CFBG New Line Form'!$G$9:$EQ$105,MATCH(B80,'CFBG New Line Form'!$B$9:$B$105,0),MATCH(VLOOKUP($E$11,MAPPING!$H$3:$J$131,3,0),'CFBG New Line Form'!$G$7:$EQ$7,0)),""))</f>
        <v/>
      </c>
      <c r="F80" s="84" t="str">
        <f>IF(IFERROR(INDEX('CFBG New Line Form'!$G$9:$EQ$105,MATCH(B80,'CFBG New Line Form'!$B$9:$B$105,0),MATCH(VLOOKUP($F$11,MAPPING!$H$3:$J$131,3,0),'CFBG New Line Form'!$G$7:$EQ$7,0)),"")=0,"",IFERROR(INDEX('CFBG New Line Form'!$G$9:$EQ$105,MATCH(B80,'CFBG New Line Form'!$B$9:$B$105,0),MATCH(VLOOKUP($F$11,MAPPING!$H$3:$J$131,3,0),'CFBG New Line Form'!$G$7:$EQ$7,0)),""))</f>
        <v/>
      </c>
      <c r="G80" s="130" t="str">
        <f>IF(IFERROR(INDEX('CFBG New Line Form'!$G$9:$EQ$105,MATCH(B80,'CFBG New Line Form'!$B$9:$B$105,0),MATCH(VLOOKUP($G$11,MAPPING!$H$3:$J$131,3,0),'CFBG New Line Form'!$G$7:$EQ$7,0)),"")=0,"",IFERROR(INDEX('CFBG New Line Form'!$G$9:$EQ$105,MATCH(B80,'CFBG New Line Form'!$B$9:$B$105,0),MATCH(VLOOKUP($G$11,MAPPING!$H$3:$J$131,3,0),'CFBG New Line Form'!$G$7:$EQ$7,0)),""))</f>
        <v/>
      </c>
      <c r="H80" s="160" t="str">
        <f>IF(IFERROR(INDEX('CFBG New Line Form'!$G$9:$EQ$105,MATCH(B80,'CFBG New Line Form'!$B$9:$B$105,0),MATCH(VLOOKUP($H$11,MAPPING!$H$3:$J$131,3,0),'CFBG New Line Form'!$G$7:$EQ$7,0)),"")=0,"",IFERROR(INDEX('CFBG New Line Form'!$G$9:$EQ$105,MATCH(B80,'CFBG New Line Form'!$B$9:$B$105,0),MATCH(VLOOKUP($H$11,MAPPING!$H$3:$J$131,3,0),'CFBG New Line Form'!$G$7:$EQ$7,0)),""))</f>
        <v/>
      </c>
      <c r="I80" s="161" t="str">
        <f>IF(IFERROR(INDEX('CFBG New Line Form'!$G$9:$EQ$105,MATCH(B80,'CFBG New Line Form'!$B$9:$B$105,0),MATCH(VLOOKUP($I$11,MAPPING!$H$3:$J$131,3,0),'CFBG New Line Form'!$G$7:$EQ$7,0)),"")=0,"",IFERROR(INDEX('CFBG New Line Form'!$G$9:$EQ$105,MATCH(B80,'CFBG New Line Form'!$B$9:$B$105,0),MATCH(VLOOKUP($I$11,MAPPING!$H$3:$J$131,3,0),'CFBG New Line Form'!$G$7:$EQ$7,0)),""))</f>
        <v/>
      </c>
      <c r="J80" s="84" t="str">
        <f>IF(IFERROR(INDEX('CFBG New Line Form'!$G$9:$EQ$105,MATCH(B80,'CFBG New Line Form'!$B$9:$B$105,0),MATCH(VLOOKUP($J$11,MAPPING!$H$3:$J$131,3,0),'CFBG New Line Form'!$G$7:$EQ$7,0)),"")=0,"",IFERROR(INDEX('CFBG New Line Form'!$G$9:$EQ$105,MATCH(B80,'CFBG New Line Form'!$B$9:$B$105,0),MATCH(VLOOKUP($J$11,MAPPING!$H$3:$J$131,3,0),'CFBG New Line Form'!$G$7:$EQ$7,0)),""))</f>
        <v/>
      </c>
      <c r="K80" s="84" t="e">
        <v>#N/A</v>
      </c>
      <c r="L80" s="84" t="e">
        <v>#N/A</v>
      </c>
      <c r="M80" s="84" t="e">
        <v>#N/A</v>
      </c>
      <c r="N80" s="84" t="e">
        <v>#N/A</v>
      </c>
      <c r="O80" s="84" t="e">
        <v>#N/A</v>
      </c>
      <c r="P80" s="84" t="e">
        <v>#N/A</v>
      </c>
      <c r="Q80" s="84" t="e">
        <v>#N/A</v>
      </c>
      <c r="R80" s="162" t="str">
        <f>IF(IFERROR(INDEX('CFBG New Line Form'!$G$9:$EQ$105,MATCH(B80,'CFBG New Line Form'!$B$9:$B$105,0),MATCH(VLOOKUP($R$11,MAPPING!$H$3:$J$131,3,0),'CFBG New Line Form'!$G$7:$EQ$7,0)),"")=0,"",IFERROR(INDEX('CFBG New Line Form'!$G$9:$EQ$105,MATCH(B80,'CFBG New Line Form'!$B$9:$B$105,0),MATCH(VLOOKUP($R$11,MAPPING!$H$3:$J$131,3,0),'CFBG New Line Form'!$G$7:$EQ$7,0)),""))</f>
        <v/>
      </c>
      <c r="S80" s="84" t="str">
        <f>IF(IFERROR(INDEX('CFBG New Line Form'!$G$9:$EQ$105,MATCH(B80,'CFBG New Line Form'!$B$9:$B$105,0),MATCH(VLOOKUP($S$11,MAPPING!$H$3:$J$131,3,0),'CFBG New Line Form'!$G$7:$EQ$7,0)),"")=0,"",IFERROR(INDEX('CFBG New Line Form'!$G$9:$EQ$105,MATCH(B80,'CFBG New Line Form'!$B$9:$B$105,0),MATCH(VLOOKUP($S$11,MAPPING!$H$3:$J$131,3,0),'CFBG New Line Form'!$G$7:$EQ$7,0)),""))</f>
        <v/>
      </c>
      <c r="T80" s="84" t="e">
        <v>#N/A</v>
      </c>
      <c r="U80" s="84" t="e">
        <v>#N/A</v>
      </c>
      <c r="V80" s="84" t="e">
        <v>#N/A</v>
      </c>
      <c r="W80" s="84" t="e">
        <v>#N/A</v>
      </c>
      <c r="X80" s="84" t="e">
        <v>#N/A</v>
      </c>
      <c r="Y80" s="84" t="e">
        <v>#N/A</v>
      </c>
      <c r="Z80" s="84" t="e">
        <v>#N/A</v>
      </c>
      <c r="AA80" s="84" t="e">
        <v>#N/A</v>
      </c>
      <c r="AB80" s="84" t="e">
        <v>#N/A</v>
      </c>
      <c r="AC80" s="84" t="e">
        <v>#N/A</v>
      </c>
      <c r="AD80" s="84" t="e">
        <v>#N/A</v>
      </c>
      <c r="AE80" s="160" t="str">
        <f>IF(IFERROR(INDEX('CFBG New Line Form'!$G$9:$EQ$105,MATCH(B80,'CFBG New Line Form'!$B$9:$B$105,0),MATCH(VLOOKUP($AE$11,MAPPING!$H$3:$J$131,3,0),'CFBG New Line Form'!$G$7:$EQ$7,0)),"")=0,"",IFERROR(INDEX('CFBG New Line Form'!$G$9:$EQ$105,MATCH(B80,'CFBG New Line Form'!$B$9:$B$105,0),MATCH(VLOOKUP($AE$11,MAPPING!$H$3:$J$131,3,0),'CFBG New Line Form'!$G$7:$EQ$7,0)),""))</f>
        <v/>
      </c>
      <c r="AF80" s="84" t="e">
        <v>#N/A</v>
      </c>
      <c r="AG80" s="84" t="e">
        <v>#N/A</v>
      </c>
      <c r="AH80" s="84" t="str">
        <f>IF(IFERROR(INDEX('CFBG New Line Form'!$G$9:$EQ$105,MATCH(B80,'CFBG New Line Form'!$B$9:$B$105,0),MATCH(VLOOKUP($AH$11,MAPPING!$H$3:$J$131,3,0),'CFBG New Line Form'!$G$7:$EQ$7,0)),"")=0,"",IFERROR(INDEX('CFBG New Line Form'!$G$9:$EQ$105,MATCH(B80,'CFBG New Line Form'!$B$9:$B$105,0),MATCH(VLOOKUP($AH$11,MAPPING!$H$3:$J$131,3,0),'CFBG New Line Form'!$G$7:$EQ$7,0)),""))</f>
        <v/>
      </c>
      <c r="AI80" s="84" t="str">
        <f>IF(IFERROR(INDEX('CFBG New Line Form'!$G$9:$EQ$105,MATCH(B80,'CFBG New Line Form'!$B$9:$B$105,0),MATCH(VLOOKUP($AI$11,MAPPING!$H$3:$J$131,3,0),'CFBG New Line Form'!$G$7:$EQ$7,0)),"")=0,"",IFERROR(INDEX('CFBG New Line Form'!$G$9:$EQ$105,MATCH(B80,'CFBG New Line Form'!$B$9:$B$105,0),MATCH(VLOOKUP($AI$11,MAPPING!$H$3:$J$131,3,0),'CFBG New Line Form'!$G$7:$EQ$7,0)),""))</f>
        <v/>
      </c>
      <c r="AJ80" s="84" t="str">
        <f>IF(IFERROR(INDEX('CFBG New Line Form'!$G$9:$EQ$105,MATCH(B80,'CFBG New Line Form'!$B$9:$B$105,0),MATCH(VLOOKUP($AJ$11,MAPPING!$H$3:$J$131,3,0),'CFBG New Line Form'!$G$7:$EQ$7,0)),"")=0,"",IFERROR(INDEX('CFBG New Line Form'!$G$9:$EQ$105,MATCH(B80,'CFBG New Line Form'!$B$9:$B$105,0),MATCH(VLOOKUP($AJ$11,MAPPING!$H$3:$J$131,3,0),'CFBG New Line Form'!$G$7:$EQ$7,0)),""))</f>
        <v/>
      </c>
      <c r="AK80" s="84" t="str">
        <f>IF(IFERROR(INDEX('CFBG New Line Form'!$G$9:$EQ$105,MATCH(B80,'CFBG New Line Form'!$B$9:$B$105,0),MATCH(VLOOKUP($AK$11,MAPPING!$H$3:$J$131,3,0),'CFBG New Line Form'!$G$7:$EQ$7,0)),"")=0,"",IFERROR(INDEX('CFBG New Line Form'!$G$9:$EQ$105,MATCH(B80,'CFBG New Line Form'!$B$9:$B$105,0),MATCH(VLOOKUP($AK$11,MAPPING!$H$3:$J$131,3,0),'CFBG New Line Form'!$G$7:$EQ$7,0)),""))</f>
        <v/>
      </c>
      <c r="AL80" s="84" t="str">
        <f>IF(IFERROR(INDEX('CFBG New Line Form'!$G$9:$EQ$105,MATCH(B80,'CFBG New Line Form'!$B$9:$B$105,0),MATCH(VLOOKUP($AL$11,MAPPING!$H$3:$J$131,3,0),'CFBG New Line Form'!$G$7:$EQ$7,0)),"")=0,"",IFERROR(INDEX('CFBG New Line Form'!$G$9:$EQ$105,MATCH(B80,'CFBG New Line Form'!$B$9:$B$105,0),MATCH(VLOOKUP($AL$11,MAPPING!$H$3:$J$131,3,0),'CFBG New Line Form'!$G$7:$EQ$7,0)),""))</f>
        <v/>
      </c>
      <c r="AM80" s="84" t="str">
        <f>IF(IFERROR(INDEX('CFBG New Line Form'!$G$9:$EQ$105,MATCH(B80,'CFBG New Line Form'!$B$9:$B$105,0),MATCH(VLOOKUP($AM$11,MAPPING!$H$3:$J$131,3,0),'CFBG New Line Form'!$G$7:$EQ$7,0)),"")=0,"",IFERROR(INDEX('CFBG New Line Form'!$G$9:$EQ$105,MATCH(B80,'CFBG New Line Form'!$B$9:$B$105,0),MATCH(VLOOKUP($AM$11,MAPPING!$H$3:$J$131,3,0),'CFBG New Line Form'!$G$7:$EQ$7,0)),""))</f>
        <v/>
      </c>
      <c r="AN80" s="84" t="str">
        <f>IF(IFERROR(INDEX('CFBG New Line Form'!$G$9:$EQ$105,MATCH(B80,'CFBG New Line Form'!$B$9:$B$105,0),MATCH(VLOOKUP($AN$11,MAPPING!$H$3:$J$131,3,0),'CFBG New Line Form'!$G$7:$EQ$7,0)),"")=0,"",IFERROR(INDEX('CFBG New Line Form'!$G$9:$EQ$105,MATCH(B80,'CFBG New Line Form'!$B$9:$B$105,0),MATCH(VLOOKUP($AN$11,MAPPING!$H$3:$J$131,3,0),'CFBG New Line Form'!$G$7:$EQ$7,0)),""))</f>
        <v/>
      </c>
      <c r="AO80" s="84" t="str">
        <f>IF(IFERROR(INDEX('CFBG New Line Form'!$G$9:$EQ$105,MATCH(B80,'CFBG New Line Form'!$B$9:$B$105,0),MATCH(VLOOKUP($AO$11,MAPPING!$H$3:$J$131,3,0),'CFBG New Line Form'!$G$7:$EQ$7,0)),"")=0,"",IFERROR(INDEX('CFBG New Line Form'!$G$9:$EQ$105,MATCH(B80,'CFBG New Line Form'!$B$9:$B$105,0),MATCH(VLOOKUP($AO$11,MAPPING!$H$3:$J$131,3,0),'CFBG New Line Form'!$G$7:$EQ$7,0)),""))</f>
        <v/>
      </c>
      <c r="AP80" s="84" t="str">
        <f>IF(IFERROR(INDEX('CFBG New Line Form'!$G$9:$EQ$105,MATCH(B80,'CFBG New Line Form'!$B$9:$B$105,0),MATCH(VLOOKUP($AP$11,MAPPING!$H$3:$J$131,3,0),'CFBG New Line Form'!$G$7:$EQ$7,0)),"")=0,"",IFERROR(INDEX('CFBG New Line Form'!$G$9:$EQ$105,MATCH(B80,'CFBG New Line Form'!$B$9:$B$105,0),MATCH(VLOOKUP($AP$11,MAPPING!$H$3:$J$131,3,0),'CFBG New Line Form'!$G$7:$EQ$7,0)),""))</f>
        <v/>
      </c>
      <c r="AQ80" s="84" t="str">
        <f>IF(IFERROR(INDEX('CFBG New Line Form'!$G$9:$EQ$105,MATCH(B80,'CFBG New Line Form'!$B$9:$B$105,0),MATCH(VLOOKUP($AQ$11,MAPPING!$H$3:$J$131,3,0),'CFBG New Line Form'!$G$7:$EQ$7,0)),"")=0,"",IFERROR(INDEX('CFBG New Line Form'!$G$9:$EQ$105,MATCH(B80,'CFBG New Line Form'!$B$9:$B$105,0),MATCH(VLOOKUP($AQ$11,MAPPING!$H$3:$J$131,3,0),'CFBG New Line Form'!$G$7:$EQ$7,0)),""))</f>
        <v/>
      </c>
      <c r="AR80" s="84" t="str">
        <f>IF(IFERROR(INDEX('CFBG New Line Form'!$G$9:$EQ$105,MATCH(B80,'CFBG New Line Form'!$B$9:$B$105,0),MATCH(VLOOKUP($AR$11,MAPPING!$H$3:$J$131,3,0),'CFBG New Line Form'!$G$7:$EQ$7,0)),"")=0,"",IFERROR(INDEX('CFBG New Line Form'!$G$9:$EQ$105,MATCH(B80,'CFBG New Line Form'!$B$9:$B$105,0),MATCH(VLOOKUP($AR$11,MAPPING!$H$3:$J$131,3,0),'CFBG New Line Form'!$G$7:$EQ$7,0)),""))</f>
        <v/>
      </c>
      <c r="AS80" s="84" t="str">
        <f>IF(IFERROR(INDEX('CFBG New Line Form'!$G$9:$EQ$105,MATCH(B80,'CFBG New Line Form'!$B$9:$B$105,0),MATCH(VLOOKUP($AS$11,MAPPING!$H$3:$J$131,3,0),'CFBG New Line Form'!$G$7:$EQ$7,0)),"")=0,"",IFERROR(INDEX('CFBG New Line Form'!$G$9:$EQ$105,MATCH(B80,'CFBG New Line Form'!$B$9:$B$105,0),MATCH(VLOOKUP($AS$11,MAPPING!$H$3:$J$131,3,0),'CFBG New Line Form'!$G$7:$EQ$7,0)),""))</f>
        <v/>
      </c>
      <c r="AT80" s="84" t="str">
        <f>IF(IFERROR(INDEX('CFBG New Line Form'!$G$9:$EQ$105,MATCH(B80,'CFBG New Line Form'!$B$9:$B$105,0),MATCH(VLOOKUP($AT$11,MAPPING!$H$3:$J$131,3,0),'CFBG New Line Form'!$G$7:$EQ$7,0)),"")=0,"",IFERROR(INDEX('CFBG New Line Form'!$G$9:$EQ$105,MATCH(B80,'CFBG New Line Form'!$B$9:$B$105,0),MATCH(VLOOKUP($AT$11,MAPPING!$H$3:$J$131,3,0),'CFBG New Line Form'!$G$7:$EQ$7,0)),""))</f>
        <v/>
      </c>
      <c r="AU80" s="84" t="str">
        <f>IF(IFERROR(INDEX('CFBG New Line Form'!$G$9:$EQ$105,MATCH(B80,'CFBG New Line Form'!$B$9:$B$105,0),MATCH(VLOOKUP($AU$11,MAPPING!$H$3:$J$131,3,0),'CFBG New Line Form'!$G$7:$EQ$7,0)),"")=0,"",IFERROR(INDEX('CFBG New Line Form'!$G$9:$EQ$105,MATCH(B80,'CFBG New Line Form'!$B$9:$B$105,0),MATCH(VLOOKUP($AU$11,MAPPING!$H$3:$J$131,3,0),'CFBG New Line Form'!$G$7:$EQ$7,0)),""))</f>
        <v/>
      </c>
      <c r="AV80" s="84" t="str">
        <f>IF(IFERROR(INDEX('CFBG New Line Form'!$G$9:$EQ$105,MATCH(B80,'CFBG New Line Form'!$B$9:$B$105,0),MATCH(VLOOKUP($AV$11,MAPPING!$H$3:$J$131,3,0),'CFBG New Line Form'!$G$7:$EQ$7,0)),"")=0,"",IFERROR(INDEX('CFBG New Line Form'!$G$9:$EQ$105,MATCH(B80,'CFBG New Line Form'!$B$9:$B$105,0),MATCH(VLOOKUP($AV$11,MAPPING!$H$3:$J$131,3,0),'CFBG New Line Form'!$G$7:$EQ$7,0)),""))</f>
        <v/>
      </c>
      <c r="AW80" s="84" t="str">
        <f>IF(IFERROR(INDEX('CFBG New Line Form'!$G$9:$EQ$105,MATCH(B80,'CFBG New Line Form'!$B$9:$B$105,0),MATCH(VLOOKUP($AW$11,MAPPING!$H$3:$J$131,3,0),'CFBG New Line Form'!$G$7:$EQ$7,0)),"")=0,"",IFERROR(INDEX('CFBG New Line Form'!$G$9:$EQ$105,MATCH(B80,'CFBG New Line Form'!$B$9:$B$105,0),MATCH(VLOOKUP($AW$11,MAPPING!$H$3:$J$131,3,0),'CFBG New Line Form'!$G$7:$EQ$7,0)),""))</f>
        <v/>
      </c>
      <c r="AX80" s="84" t="str">
        <f>IF(IFERROR(INDEX('CFBG New Line Form'!$G$9:$EQ$105,MATCH(B80,'CFBG New Line Form'!$B$9:$B$105,0),MATCH(VLOOKUP($AX$11,MAPPING!$H$3:$J$131,3,0),'CFBG New Line Form'!$G$7:$EQ$7,0)),"")=0,"",IFERROR(INDEX('CFBG New Line Form'!$G$9:$EQ$105,MATCH(B80,'CFBG New Line Form'!$B$9:$B$105,0),MATCH(VLOOKUP($AX$11,MAPPING!$H$3:$J$131,3,0),'CFBG New Line Form'!$G$7:$EQ$7,0)),""))</f>
        <v/>
      </c>
      <c r="AY80" s="84" t="str">
        <f>IF(IFERROR(INDEX('CFBG New Line Form'!$G$9:$EQ$105,MATCH(B80,'CFBG New Line Form'!$B$9:$B$105,0),MATCH(VLOOKUP($AY$11,MAPPING!$H$3:$J$131,3,0),'CFBG New Line Form'!$G$7:$EQ$7,0)),"")=0,"",IFERROR(INDEX('CFBG New Line Form'!$G$9:$EQ$105,MATCH(B80,'CFBG New Line Form'!$B$9:$B$105,0),MATCH(VLOOKUP($AY$11,MAPPING!$H$3:$J$131,3,0),'CFBG New Line Form'!$G$7:$EQ$7,0)),""))</f>
        <v/>
      </c>
      <c r="AZ80" s="84" t="str">
        <f>IF(IFERROR(INDEX('CFBG New Line Form'!$G$9:$EQ$105,MATCH(B80,'CFBG New Line Form'!$B$9:$B$105,0),MATCH(VLOOKUP($AZ$11,MAPPING!$H$3:$J$131,3,0),'CFBG New Line Form'!$G$7:$EQ$7,0)),"")=0,"",IFERROR(INDEX('CFBG New Line Form'!$G$9:$EQ$105,MATCH(B80,'CFBG New Line Form'!$B$9:$B$105,0),MATCH(VLOOKUP($AZ$11,MAPPING!$H$3:$J$131,3,0),'CFBG New Line Form'!$G$7:$EQ$7,0)),""))</f>
        <v/>
      </c>
      <c r="BA80" s="84" t="str">
        <f>IF(IFERROR(INDEX('CFBG New Line Form'!$G$9:$EQ$105,MATCH(B80,'CFBG New Line Form'!$B$9:$B$105,0),MATCH(VLOOKUP($BA$11,MAPPING!$H$3:$J$131,3,0),'CFBG New Line Form'!$G$7:$EQ$7,0)),"")=0,"",IFERROR(INDEX('CFBG New Line Form'!$G$9:$EQ$105,MATCH(B80,'CFBG New Line Form'!$B$9:$B$105,0),MATCH(VLOOKUP($BA$11,MAPPING!$H$3:$J$131,3,0),'CFBG New Line Form'!$G$7:$EQ$7,0)),""))</f>
        <v/>
      </c>
      <c r="BB80" s="84" t="str">
        <f>IF(IFERROR(INDEX('CFBG New Line Form'!$G$9:$EQ$105,MATCH(B80,'CFBG New Line Form'!$B$9:$B$105,0),MATCH(VLOOKUP($BB$11,MAPPING!$H$3:$J$131,3,0),'CFBG New Line Form'!$G$7:$EQ$7,0)),"")=0,"",IFERROR(INDEX('CFBG New Line Form'!$G$9:$EQ$105,MATCH(B80,'CFBG New Line Form'!$B$9:$B$105,0),MATCH(VLOOKUP($BB$11,MAPPING!$H$3:$J$131,3,0),'CFBG New Line Form'!$G$7:$EQ$7,0)),""))</f>
        <v/>
      </c>
      <c r="BC80" s="84" t="str">
        <f>IF(IFERROR(INDEX('CFBG New Line Form'!$G$9:$EQ$105,MATCH(B80,'CFBG New Line Form'!$B$9:$B$105,0),MATCH(VLOOKUP($BC$11,MAPPING!$H$3:$J$131,3,0),'CFBG New Line Form'!$G$7:$EQ$7,0)),"")=0,"",IFERROR(INDEX('CFBG New Line Form'!$G$9:$EQ$105,MATCH(B80,'CFBG New Line Form'!$B$9:$B$105,0),MATCH(VLOOKUP($BC$11,MAPPING!$H$3:$J$131,3,0),'CFBG New Line Form'!$G$7:$EQ$7,0)),""))</f>
        <v/>
      </c>
      <c r="BD80" s="84" t="str">
        <f>IF(IFERROR(INDEX('CFBG New Line Form'!$G$9:$EQ$105,MATCH(B80,'CFBG New Line Form'!$B$9:$B$105,0),MATCH(VLOOKUP($BD$11,MAPPING!$H$3:$J$131,3,0),'CFBG New Line Form'!$G$7:$EQ$7,0)),"")=0,"",IFERROR(INDEX('CFBG New Line Form'!$G$9:$EQ$105,MATCH(B80,'CFBG New Line Form'!$B$9:$B$105,0),MATCH(VLOOKUP($BD$11,MAPPING!$H$3:$J$131,3,0),'CFBG New Line Form'!$G$7:$EQ$7,0)),""))</f>
        <v/>
      </c>
      <c r="BE80" s="84" t="str">
        <f>IF(IFERROR(INDEX('CFBG New Line Form'!$G$9:$EQ$105,MATCH(B80,'CFBG New Line Form'!$B$9:$B$105,0),MATCH(VLOOKUP($BE$11,MAPPING!$H$3:$J$131,3,0),'CFBG New Line Form'!$G$7:$EQ$7,0)),"")=0,"",IFERROR(INDEX('CFBG New Line Form'!$G$9:$EQ$105,MATCH(B80,'CFBG New Line Form'!$B$9:$B$105,0),MATCH(VLOOKUP($BE$11,MAPPING!$H$3:$J$131,3,0),'CFBG New Line Form'!$G$7:$EQ$7,0)),""))</f>
        <v/>
      </c>
      <c r="BF80" s="84" t="str">
        <f>IF(IFERROR(INDEX('CFBG New Line Form'!$G$9:$EQ$105,MATCH(B80,'CFBG New Line Form'!$B$9:$B$105,0),MATCH(VLOOKUP($BE$11,MAPPING!$H$3:$J$131,3,0),'CFBG New Line Form'!$G$7:$EQ$7,0)),"")=0,"",IFERROR(INDEX('CFBG New Line Form'!$G$9:$EQ$105,MATCH(B80,'CFBG New Line Form'!$B$9:$B$105,0),MATCH(VLOOKUP($BE$11,MAPPING!$H$3:$J$131,3,0),'CFBG New Line Form'!$G$7:$EQ$7,0)),""))</f>
        <v/>
      </c>
      <c r="BG80" s="84" t="str">
        <f>IF(IFERROR(INDEX('CFBG New Line Form'!$G$9:$EQ$105,MATCH(B80,'CFBG New Line Form'!$B$9:$B$105,0),MATCH(VLOOKUP($BG$11,MAPPING!$H$3:$J$131,3,0),'CFBG New Line Form'!$G$7:$EQ$7,0)),"")=0,"",IFERROR(INDEX('CFBG New Line Form'!$G$9:$EQ$105,MATCH(B80,'CFBG New Line Form'!$B$9:$B$105,0),MATCH(VLOOKUP($BG$11,MAPPING!$H$3:$J$131,3,0),'CFBG New Line Form'!$G$7:$EQ$7,0)),""))</f>
        <v/>
      </c>
      <c r="BH80" s="84" t="str">
        <f>IF(IFERROR(INDEX('CFBG New Line Form'!$G$9:$EQ$105,MATCH(B80,'CFBG New Line Form'!$B$9:$B$105,0),MATCH(VLOOKUP($BH$11,MAPPING!$H$3:$J$131,3,0),'CFBG New Line Form'!$G$7:$EQ$7,0)),"")=0,"",IFERROR(INDEX('CFBG New Line Form'!$G$9:$EQ$105,MATCH(B80,'CFBG New Line Form'!$B$9:$B$105,0),MATCH(VLOOKUP($BH$11,MAPPING!$H$3:$J$131,3,0),'CFBG New Line Form'!$G$7:$EQ$7,0)),""))</f>
        <v/>
      </c>
      <c r="BI80" s="84" t="str">
        <f>IF(IFERROR(INDEX('CFBG New Line Form'!$G$9:$EQ$105,MATCH(B80,'CFBG New Line Form'!$B$9:$B$105,0),MATCH(VLOOKUP($BI$11,MAPPING!$H$3:$J$131,3,0),'CFBG New Line Form'!$G$7:$EQ$7,0)),"")=0,"",IFERROR(INDEX('CFBG New Line Form'!$G$9:$EQ$105,MATCH(B80,'CFBG New Line Form'!$B$9:$B$105,0),MATCH(VLOOKUP($BI$11,MAPPING!$H$3:$J$131,3,0),'CFBG New Line Form'!$G$7:$EQ$7,0)),""))</f>
        <v/>
      </c>
      <c r="BJ80" s="84" t="str">
        <f>IF(IFERROR(INDEX('CFBG New Line Form'!$G$9:$EQ$105,MATCH(B80,'CFBG New Line Form'!$B$9:$B$105,0),MATCH(VLOOKUP($BJ$11,MAPPING!$H$3:$J$131,3,0),'CFBG New Line Form'!$G$7:$EQ$7,0)),"")=0,"",IFERROR(INDEX('CFBG New Line Form'!$G$9:$EQ$105,MATCH(B80,'CFBG New Line Form'!$B$9:$B$105,0),MATCH(VLOOKUP($BJ$11,MAPPING!$H$3:$J$131,3,0),'CFBG New Line Form'!$G$7:$EQ$7,0)),""))</f>
        <v/>
      </c>
      <c r="BK80" s="84" t="str">
        <f>IF(IFERROR(INDEX('CFBG New Line Form'!$G$9:$EQ$105,MATCH(B80,'CFBG New Line Form'!$B$9:$B$105,0),MATCH(VLOOKUP($BK$11,MAPPING!$H$3:$J$131,3,0),'CFBG New Line Form'!$G$7:$EQ$7,0)),"")=0,"",IFERROR(INDEX('CFBG New Line Form'!$G$9:$EQ$105,MATCH(B80,'CFBG New Line Form'!$B$9:$B$105,0),MATCH(VLOOKUP($BK$11,MAPPING!$H$3:$J$131,3,0),'CFBG New Line Form'!$G$7:$EQ$7,0)),""))</f>
        <v/>
      </c>
      <c r="BL80" s="84" t="str">
        <f>IF(IFERROR(INDEX('CFBG New Line Form'!$G$9:$EQ$105,MATCH(B80,'CFBG New Line Form'!$B$9:$B$105,0),MATCH(VLOOKUP($BL$11,MAPPING!$H$3:$J$131,3,0),'CFBG New Line Form'!$G$7:$EQ$7,0)),"")=0,"",IFERROR(INDEX('CFBG New Line Form'!$G$9:$EQ$105,MATCH(B80,'CFBG New Line Form'!$B$9:$B$105,0),MATCH(VLOOKUP($BL$11,MAPPING!$H$3:$J$131,3,0),'CFBG New Line Form'!$G$7:$EQ$7,0)),""))</f>
        <v/>
      </c>
      <c r="BM80" s="84" t="str">
        <f>IF(IFERROR(INDEX('CFBG New Line Form'!$G$9:$EQ$105,MATCH(B80,'CFBG New Line Form'!$B$9:$B$105,0),MATCH(VLOOKUP($BM$11,MAPPING!$H$3:$J$131,3,0),'CFBG New Line Form'!$G$7:$EQ$7,0)),"")=0,"",IFERROR(INDEX('CFBG New Line Form'!$G$9:$EQ$105,MATCH(B80,'CFBG New Line Form'!$B$9:$B$105,0),MATCH(VLOOKUP($BM$11,MAPPING!$H$3:$J$131,3,0),'CFBG New Line Form'!$G$7:$EQ$7,0)),""))</f>
        <v/>
      </c>
      <c r="BN80" s="84" t="str">
        <f>IF(IFERROR(INDEX('CFBG New Line Form'!$G$9:$EQ$105,MATCH(B80,'CFBG New Line Form'!$B$9:$B$105,0),MATCH(VLOOKUP($BN$11,MAPPING!$H$3:$J$131,3,0),'CFBG New Line Form'!$G$7:$EQ$7,0)),"")=0,"",IFERROR(INDEX('CFBG New Line Form'!$G$9:$EQ$105,MATCH(B80,'CFBG New Line Form'!$B$9:$B$105,0),MATCH(VLOOKUP($BN$11,MAPPING!$H$3:$J$131,3,0),'CFBG New Line Form'!$G$7:$EQ$7,0)),""))</f>
        <v/>
      </c>
      <c r="BO80" s="84" t="str">
        <f>IF(IFERROR(INDEX('CFBG New Line Form'!$G$9:$EQ$105,MATCH(B80,'CFBG New Line Form'!$B$9:$B$105,0),MATCH(VLOOKUP($BO$11,MAPPING!$H$3:$J$131,3,0),'CFBG New Line Form'!$G$7:$EQ$7,0)),"")=0,"",IFERROR(INDEX('CFBG New Line Form'!$G$9:$EQ$105,MATCH(B80,'CFBG New Line Form'!$B$9:$B$105,0),MATCH(VLOOKUP($BO$11,MAPPING!$H$3:$J$131,3,0),'CFBG New Line Form'!$G$7:$EQ$7,0)),""))</f>
        <v/>
      </c>
      <c r="BP80" s="84" t="str">
        <f>IF(IFERROR(INDEX('CFBG New Line Form'!$G$9:$EQ$105,MATCH(B80,'CFBG New Line Form'!$B$9:$B$105,0),MATCH(VLOOKUP($BP$11,MAPPING!$H$3:$J$131,3,0),'CFBG New Line Form'!$G$7:$EQ$7,0)),"")=0,"",IFERROR(INDEX('CFBG New Line Form'!$G$9:$EQ$105,MATCH(B80,'CFBG New Line Form'!$B$9:$B$105,0),MATCH(VLOOKUP($BP$11,MAPPING!$H$3:$J$131,3,0),'CFBG New Line Form'!$G$7:$EQ$7,0)),""))</f>
        <v/>
      </c>
      <c r="BQ80" s="84" t="str">
        <f>IF(IFERROR(INDEX('CFBG New Line Form'!$G$9:$EQ$105,MATCH(B80,'CFBG New Line Form'!$B$9:$B$105,0),MATCH(VLOOKUP($BQ$11,MAPPING!$H$3:$J$131,3,0),'CFBG New Line Form'!$G$7:$EQ$7,0)),"")=0,"",IFERROR(INDEX('CFBG New Line Form'!$G$9:$EQ$105,MATCH(B80,'CFBG New Line Form'!$B$9:$B$105,0),MATCH(VLOOKUP($BQ$11,MAPPING!$H$3:$J$131,3,0),'CFBG New Line Form'!$G$7:$EQ$7,0)),""))</f>
        <v/>
      </c>
      <c r="BR80" s="84" t="str">
        <f>IF(IFERROR(INDEX('CFBG New Line Form'!$G$9:$EQ$105,MATCH(B80,'CFBG New Line Form'!$B$9:$B$105,0),MATCH(VLOOKUP($BR$11,MAPPING!$H$3:$J$131,3,0),'CFBG New Line Form'!$G$7:$EQ$7,0)),"")=0,"",IFERROR(INDEX('CFBG New Line Form'!$G$9:$EQ$105,MATCH(B80,'CFBG New Line Form'!$B$9:$B$105,0),MATCH(VLOOKUP($BR$11,MAPPING!$H$3:$J$131,3,0),'CFBG New Line Form'!$G$7:$EQ$7,0)),""))</f>
        <v/>
      </c>
      <c r="BS80" s="84" t="str">
        <f>IF(IFERROR(INDEX('CFBG New Line Form'!$G$9:$EQ$105,MATCH(B80,'CFBG New Line Form'!$B$9:$B$105,0),MATCH(VLOOKUP($BS$11,MAPPING!$H$3:$J$131,3,0),'CFBG New Line Form'!$G$7:$EQ$7,0)),"")=0,"",IFERROR(INDEX('CFBG New Line Form'!$G$9:$EQ$105,MATCH(B80,'CFBG New Line Form'!$B$9:$B$105,0),MATCH(VLOOKUP($BS$11,MAPPING!$H$3:$J$131,3,0),'CFBG New Line Form'!$G$7:$EQ$7,0)),""))</f>
        <v/>
      </c>
      <c r="BT80" s="84" t="str">
        <f>IF(IFERROR(INDEX('CFBG New Line Form'!$G$9:$EQ$105,MATCH(B80,'CFBG New Line Form'!$B$9:$B$105,0),MATCH(VLOOKUP($BT$11,MAPPING!$H$3:$J$131,3,0),'CFBG New Line Form'!$G$7:$EQ$7,0)),"")=0,"",IFERROR(INDEX('CFBG New Line Form'!$G$9:$EQ$105,MATCH(B80,'CFBG New Line Form'!$B$9:$B$105,0),MATCH(VLOOKUP($BT$11,MAPPING!$H$3:$J$131,3,0),'CFBG New Line Form'!$G$7:$EQ$7,0)),""))</f>
        <v/>
      </c>
      <c r="BU80" s="84" t="str">
        <f>IF(IFERROR(INDEX('CFBG New Line Form'!$G$9:$EQ$105,MATCH(B80,'CFBG New Line Form'!$B$9:$B$105,0),MATCH(VLOOKUP($BU$11,MAPPING!$H$3:$J$131,3,0),'CFBG New Line Form'!$G$7:$EQ$7,0)),"")=0,"",IFERROR(INDEX('CFBG New Line Form'!$G$9:$EQ$105,MATCH(B80,'CFBG New Line Form'!$B$9:$B$105,0),MATCH(VLOOKUP($BU$11,MAPPING!$H$3:$J$131,3,0),'CFBG New Line Form'!$G$7:$EQ$7,0)),""))</f>
        <v/>
      </c>
      <c r="BV80" s="84" t="str">
        <f>IF(IFERROR(INDEX('CFBG New Line Form'!$G$9:$EQ$105,MATCH(B80,'CFBG New Line Form'!$B$9:$B$105,0),MATCH(VLOOKUP($BV$11,MAPPING!$H$3:$J$131,3,0),'CFBG New Line Form'!$G$7:$EQ$7,0)),"")=0,"",IFERROR(INDEX('CFBG New Line Form'!$G$9:$EQ$105,MATCH(B80,'CFBG New Line Form'!$B$9:$B$105,0),MATCH(VLOOKUP($BV$11,MAPPING!$H$3:$J$131,3,0),'CFBG New Line Form'!$G$7:$EQ$7,0)),""))</f>
        <v/>
      </c>
      <c r="BW80" s="84" t="str">
        <f>IF(IFERROR(INDEX('CFBG New Line Form'!$G$9:$EQ$105,MATCH(B80,'CFBG New Line Form'!$B$9:$B$105,0),MATCH(VLOOKUP($BW$11,MAPPING!$H$3:$J$131,3,0),'CFBG New Line Form'!$G$7:$EQ$7,0)),"")=0,"",IFERROR(INDEX('CFBG New Line Form'!$G$9:$EQ$105,MATCH(B80,'CFBG New Line Form'!$B$9:$B$105,0),MATCH(VLOOKUP($BW$11,MAPPING!$H$3:$J$131,3,0),'CFBG New Line Form'!$G$7:$EQ$7,0)),""))</f>
        <v/>
      </c>
      <c r="BX80" s="84" t="str">
        <f>IF(IFERROR(INDEX('CFBG New Line Form'!$G$9:$EQ$105,MATCH(B80,'CFBG New Line Form'!$B$9:$B$105,0),MATCH(VLOOKUP($BX$11,MAPPING!$H$3:$J$131,3,0),'CFBG New Line Form'!$G$7:$EQ$7,0)),"")=0,"",IFERROR(INDEX('CFBG New Line Form'!$G$9:$EQ$105,MATCH(B80,'CFBG New Line Form'!$B$9:$B$105,0),MATCH(VLOOKUP($BX$11,MAPPING!$H$3:$J$131,3,0),'CFBG New Line Form'!$G$7:$EQ$7,0)),""))</f>
        <v/>
      </c>
      <c r="BY80" s="84" t="str">
        <f>IF(IFERROR(INDEX('CFBG New Line Form'!$G$9:$EQ$105,MATCH(B80,'CFBG New Line Form'!$B$9:$B$105,0),MATCH(VLOOKUP($BY$11,MAPPING!$H$3:$J$131,3,0),'CFBG New Line Form'!$G$7:$EQ$7,0)),"")=0,"",IFERROR(INDEX('CFBG New Line Form'!$G$9:$EQ$105,MATCH(B80,'CFBG New Line Form'!$B$9:$B$105,0),MATCH(VLOOKUP($BY$11,MAPPING!$H$3:$J$131,3,0),'CFBG New Line Form'!$G$7:$EQ$7,0)),""))</f>
        <v/>
      </c>
      <c r="BZ80" s="84" t="str">
        <f>IF(IFERROR(INDEX('CFBG New Line Form'!$G$9:$EQ$105,MATCH(B80,'CFBG New Line Form'!$B$9:$B$105,0),MATCH(VLOOKUP($BZ$11,MAPPING!$H$3:$J$131,3,0),'CFBG New Line Form'!$G$7:$EQ$7,0)),"")=0,"",IFERROR(INDEX('CFBG New Line Form'!$G$9:$EQ$105,MATCH(B80,'CFBG New Line Form'!$B$9:$B$105,0),MATCH(VLOOKUP($BZ$11,MAPPING!$H$3:$J$131,3,0),'CFBG New Line Form'!$G$7:$EQ$7,0)),""))</f>
        <v/>
      </c>
      <c r="CA80" s="84" t="str">
        <f>IF(IFERROR(INDEX('CFBG New Line Form'!$G$9:$EQ$105,MATCH(B80,'CFBG New Line Form'!$B$9:$B$105,0),MATCH(VLOOKUP($CA$11,MAPPING!$H$3:$J$131,3,0),'CFBG New Line Form'!$G$7:$EQ$7,0)),"")=0,"",IFERROR(INDEX('CFBG New Line Form'!$G$9:$EQ$105,MATCH(B80,'CFBG New Line Form'!$B$9:$B$105,0),MATCH(VLOOKUP($CA$11,MAPPING!$H$3:$J$131,3,0),'CFBG New Line Form'!$G$7:$EQ$7,0)),""))</f>
        <v/>
      </c>
      <c r="CB80" s="84" t="str">
        <f>IF(IFERROR(INDEX('CFBG New Line Form'!$G$9:$EQ$105,MATCH(B80,'CFBG New Line Form'!$B$9:$B$105,0),MATCH(VLOOKUP($CB$11,MAPPING!$H$3:$J$131,3,0),'CFBG New Line Form'!$G$7:$EQ$7,0)),"")=0,"",IFERROR(INDEX('CFBG New Line Form'!$G$9:$EQ$105,MATCH(B80,'CFBG New Line Form'!$B$9:$B$105,0),MATCH(VLOOKUP($CB$11,MAPPING!$H$3:$J$131,3,0),'CFBG New Line Form'!$G$7:$EQ$7,0)),""))</f>
        <v/>
      </c>
      <c r="CC80" s="84" t="str">
        <f>IF(IFERROR(INDEX('CFBG New Line Form'!$G$9:$EQ$105,MATCH(B80,'CFBG New Line Form'!$B$9:$B$105,0),MATCH(VLOOKUP($CC$11,MAPPING!$H$3:$J$131,3,0),'CFBG New Line Form'!$G$7:$EQ$7,0)),"")=0,"",IFERROR(INDEX('CFBG New Line Form'!$G$9:$EQ$105,MATCH(B80,'CFBG New Line Form'!$B$9:$B$105,0),MATCH(VLOOKUP($CC$11,MAPPING!$H$3:$J$131,3,0),'CFBG New Line Form'!$G$7:$EQ$7,0)),""))</f>
        <v/>
      </c>
      <c r="CD80" s="84" t="str">
        <f>IF(IFERROR(INDEX('CFBG New Line Form'!$G$9:$EQ$105,MATCH(B80,'CFBG New Line Form'!$B$9:$B$105,0),MATCH(VLOOKUP($CD$11,MAPPING!$H$3:$J$131,3,0),'CFBG New Line Form'!$G$7:$EQ$7,0)),"")=0,"",IFERROR(INDEX('CFBG New Line Form'!$G$9:$EQ$105,MATCH(B80,'CFBG New Line Form'!$B$9:$B$105,0),MATCH(VLOOKUP($CD$11,MAPPING!$H$3:$J$131,3,0),'CFBG New Line Form'!$G$7:$EQ$7,0)),""))</f>
        <v/>
      </c>
      <c r="CE80" s="84" t="str">
        <f>IF(IFERROR(INDEX('CFBG New Line Form'!$G$9:$EQ$105,MATCH(B80,'CFBG New Line Form'!$B$9:$B$105,0),MATCH(VLOOKUP($CE$11,MAPPING!$H$3:$J$131,3,0),'CFBG New Line Form'!$G$7:$EQ$7,0)),"")=0,"",IFERROR(INDEX('CFBG New Line Form'!$G$9:$EQ$105,MATCH(B80,'CFBG New Line Form'!$B$9:$B$105,0),MATCH(VLOOKUP($CE$11,MAPPING!$H$3:$J$131,3,0),'CFBG New Line Form'!$G$7:$EQ$7,0)),""))</f>
        <v/>
      </c>
      <c r="CF80" s="84" t="str">
        <f>IF(IFERROR(INDEX('CFBG New Line Form'!$G$9:$EQ$105,MATCH(B80,'CFBG New Line Form'!$B$9:$B$105,0),MATCH(VLOOKUP($CF$11,MAPPING!$H$3:$J$131,3,0),'CFBG New Line Form'!$G$7:$EQ$7,0)),"")=0,"",IFERROR(INDEX('CFBG New Line Form'!$G$9:$EQ$105,MATCH(B80,'CFBG New Line Form'!$B$9:$B$105,0),MATCH(VLOOKUP($CF$11,MAPPING!$H$3:$J$131,3,0),'CFBG New Line Form'!$G$7:$EQ$7,0)),""))</f>
        <v/>
      </c>
      <c r="CG80" s="84" t="str">
        <f>IF(IFERROR(INDEX('CFBG New Line Form'!$G$9:$EQ$105,MATCH(B80,'CFBG New Line Form'!$B$9:$B$105,0),MATCH(VLOOKUP($CG$11,MAPPING!$H$3:$J$131,3,0),'CFBG New Line Form'!$G$7:$EQ$7,0)),"")=0,"",IFERROR(INDEX('CFBG New Line Form'!$G$9:$EQ$105,MATCH(B80,'CFBG New Line Form'!$B$9:$B$105,0),MATCH(VLOOKUP($CG$11,MAPPING!$H$3:$J$131,3,0),'CFBG New Line Form'!$G$7:$EQ$7,0)),""))</f>
        <v/>
      </c>
      <c r="CH80" s="84" t="str">
        <f>IF(IFERROR(INDEX('CFBG New Line Form'!$G$9:$EQ$105,MATCH(B80,'CFBG New Line Form'!$B$9:$B$105,0),MATCH(VLOOKUP($CH$11,MAPPING!$H$3:$J$131,3,0),'CFBG New Line Form'!$G$7:$EQ$7,0)),"")=0,"",IFERROR(INDEX('CFBG New Line Form'!$G$9:$EQ$105,MATCH(B80,'CFBG New Line Form'!$B$9:$B$105,0),MATCH(VLOOKUP($CH$11,MAPPING!$H$3:$J$131,3,0),'CFBG New Line Form'!$G$7:$EQ$7,0)),""))</f>
        <v/>
      </c>
      <c r="CI80" s="84" t="str">
        <f>IF(IFERROR(INDEX('CFBG New Line Form'!$G$9:$EQ$105,MATCH(B80,'CFBG New Line Form'!$B$9:$B$105,0),MATCH(VLOOKUP($CI$11,MAPPING!$H$3:$J$131,3,0),'CFBG New Line Form'!$G$7:$EQ$7,0)),"")=0,"",IFERROR(INDEX('CFBG New Line Form'!$G$9:$EQ$105,MATCH(B80,'CFBG New Line Form'!$B$9:$B$105,0),MATCH(VLOOKUP($CI$11,MAPPING!$H$3:$J$131,3,0),'CFBG New Line Form'!$G$7:$EQ$7,0)),""))</f>
        <v/>
      </c>
      <c r="CJ80" s="84" t="str">
        <f>IF(IFERROR(INDEX('CFBG New Line Form'!$G$9:$EQ$105,MATCH(B80,'CFBG New Line Form'!$B$9:$B$105,0),MATCH(VLOOKUP($CJ$11,MAPPING!$H$3:$J$131,3,0),'CFBG New Line Form'!$G$7:$EQ$7,0)),"")=0,"",IFERROR(INDEX('CFBG New Line Form'!$G$9:$EQ$105,MATCH(B80,'CFBG New Line Form'!$B$9:$B$105,0),MATCH(VLOOKUP($CJ$11,MAPPING!$H$3:$J$131,3,0),'CFBG New Line Form'!$G$7:$EQ$7,0)),""))</f>
        <v/>
      </c>
      <c r="CK80" s="84" t="str">
        <f>IF(IFERROR(INDEX('CFBG New Line Form'!$G$9:$EQ$105,MATCH(B80,'CFBG New Line Form'!$B$9:$B$105,0),MATCH(VLOOKUP($CK$11,MAPPING!$H$3:$J$131,3,0),'CFBG New Line Form'!$G$7:$EQ$7,0)),"")=0,"",IFERROR(INDEX('CFBG New Line Form'!$G$9:$EQ$105,MATCH(B80,'CFBG New Line Form'!$B$9:$B$105,0),MATCH(VLOOKUP($CK$11,MAPPING!$H$3:$J$131,3,0),'CFBG New Line Form'!$G$7:$EQ$7,0)),""))</f>
        <v/>
      </c>
      <c r="CL80" s="84" t="str">
        <f>IF(IFERROR(INDEX('CFBG New Line Form'!$G$9:$EQ$105,MATCH(B80,'CFBG New Line Form'!$B$9:$B$105,0),MATCH(VLOOKUP($CL$11,MAPPING!$H$3:$J$131,3,0),'CFBG New Line Form'!$G$7:$EQ$7,0)),"")=0,"",IFERROR(INDEX('CFBG New Line Form'!$G$9:$EQ$105,MATCH(B80,'CFBG New Line Form'!$B$9:$B$105,0),MATCH(VLOOKUP($CL$11,MAPPING!$H$3:$J$131,3,0),'CFBG New Line Form'!$G$7:$EQ$7,0)),""))</f>
        <v/>
      </c>
      <c r="CM80" s="84" t="str">
        <f>IF(IFERROR(INDEX('CFBG New Line Form'!$G$9:$EQ$105,MATCH(B80,'CFBG New Line Form'!$B$9:$B$105,0),MATCH(VLOOKUP($CM$11,MAPPING!$H$3:$J$131,3,0),'CFBG New Line Form'!$G$7:$EQ$7,0)),"")=0,"",IFERROR(INDEX('CFBG New Line Form'!$G$9:$EQ$105,MATCH(B80,'CFBG New Line Form'!$B$9:$B$105,0),MATCH(VLOOKUP($CM$11,MAPPING!$H$3:$J$131,3,0),'CFBG New Line Form'!$G$7:$EQ$7,0)),""))</f>
        <v/>
      </c>
      <c r="CN80" s="84" t="str">
        <f>IF(IFERROR(INDEX('CFBG New Line Form'!$G$9:$EQ$105,MATCH(B80,'CFBG New Line Form'!$B$9:$B$105,0),MATCH(VLOOKUP($CN$11,MAPPING!$H$3:$J$131,3,0),'CFBG New Line Form'!$G$7:$EQ$7,0)),"")=0,"",IFERROR(INDEX('CFBG New Line Form'!$G$9:$EQ$105,MATCH(B80,'CFBG New Line Form'!$B$9:$B$105,0),MATCH(VLOOKUP($CN$11,MAPPING!$H$3:$J$131,3,0),'CFBG New Line Form'!$G$7:$EQ$7,0)),""))</f>
        <v/>
      </c>
      <c r="CO80" s="84" t="str">
        <f>IF(IFERROR(INDEX('CFBG New Line Form'!$G$9:$EQ$105,MATCH(B80,'CFBG New Line Form'!$B$9:$B$105,0),MATCH(VLOOKUP($CO$11,MAPPING!$H$3:$J$131,3,0),'CFBG New Line Form'!$G$7:$EQ$7,0)),"")=0,"",IFERROR(INDEX('CFBG New Line Form'!$G$9:$EQ$105,MATCH(B80,'CFBG New Line Form'!$B$9:$B$105,0),MATCH(VLOOKUP($CO$11,MAPPING!$H$3:$J$131,3,0),'CFBG New Line Form'!$G$7:$EQ$7,0)),""))</f>
        <v/>
      </c>
      <c r="CP80" s="84" t="str">
        <f>IF(IFERROR(INDEX('CFBG New Line Form'!$G$9:$EQ$105,MATCH(B80,'CFBG New Line Form'!$B$9:$B$105,0),MATCH(VLOOKUP($CP$11,MAPPING!$H$3:$J$131,3,0),'CFBG New Line Form'!$G$7:$EQ$7,0)),"")=0,"",IFERROR(INDEX('CFBG New Line Form'!$G$9:$EQ$105,MATCH(B80,'CFBG New Line Form'!$B$9:$B$105,0),MATCH(VLOOKUP($CP$11,MAPPING!$H$3:$J$131,3,0),'CFBG New Line Form'!$G$7:$EQ$7,0)),""))</f>
        <v/>
      </c>
      <c r="CQ80" s="84" t="str">
        <f>IF(IFERROR(INDEX('CFBG New Line Form'!$G$9:$EQ$105,MATCH(B80,'CFBG New Line Form'!$B$9:$B$105,0),MATCH(VLOOKUP($CQ$11,MAPPING!$H$3:$J$131,3,0),'CFBG New Line Form'!$G$7:$EQ$7,0)),"")=0,"",IFERROR(INDEX('CFBG New Line Form'!$G$9:$EQ$105,MATCH(B80,'CFBG New Line Form'!$B$9:$B$105,0),MATCH(VLOOKUP($CQ$11,MAPPING!$H$3:$J$131,3,0),'CFBG New Line Form'!$G$7:$EQ$7,0)),""))</f>
        <v/>
      </c>
      <c r="CR80" s="84"/>
      <c r="CS80" s="84"/>
      <c r="CT80" s="84"/>
    </row>
    <row r="81" spans="1:98" s="55" customFormat="1">
      <c r="A81" s="84" t="str">
        <f>IF(
IFERROR(INDEX('CFBG New Line Form'!$G$9:$EQ$105,MATCH(B81,'CFBG New Line Form'!$B$9:$B$105,0),MATCH(VLOOKUP($A$11,MAPPING!$H$3:$J$131,3,0),'CFBG New Line Form'!$G$7:$EQ$7,0)),"")=0,"", IFERROR(INDEX('CFBG New Line Form'!$G$9:$EQ$105,MATCH(B81,'CFBG New Line Form'!$B$9:$B$105,0),MATCH(VLOOKUP($A$11,MAPPING!$H$3:$J$131,3,0),'CFBG New Line Form'!$G$7:$EQ$7,0)),""))</f>
        <v/>
      </c>
      <c r="B81" s="84"/>
      <c r="C81" s="84" t="str">
        <f>IF(
IFERROR(INDEX('CFBG New Line Form'!$G$9:$EQ$105,MATCH(B81,'CFBG New Line Form'!$B$9:$B$105,0),MATCH(VLOOKUP($C$11,MAPPING!$H$3:$J$131,3,0),'CFBG New Line Form'!$G$7:$EQ$7,0)),"")=0,"", IFERROR(INDEX('CFBG New Line Form'!$G$9:$EQ$105,MATCH(B81,'CFBG New Line Form'!$B$9:$B$105,0),MATCH(VLOOKUP($C$11,MAPPING!$H$3:$J$131,3,0),'CFBG New Line Form'!$G$7:$EQ$7,0)),""))</f>
        <v/>
      </c>
      <c r="D81" s="84" t="str">
        <f>IF(
IFERROR(INDEX('CFBG New Line Form'!$G$9:$EQ$105,MATCH(B81,'CFBG New Line Form'!$B$9:$B$105,0),MATCH(VLOOKUP($D$11,MAPPING!$H$3:$J$131,3,0),'CFBG New Line Form'!$G$7:$EQ$7,0)),"")=0,"", IFERROR(INDEX('CFBG New Line Form'!$G$9:$EQ$105,MATCH(B81,'CFBG New Line Form'!$B$9:$B$105,0),MATCH(VLOOKUP($D$11,MAPPING!$H$3:$J$131,3,0),'CFBG New Line Form'!$G$7:$EQ$7,0)),""))</f>
        <v/>
      </c>
      <c r="E81" s="84" t="str">
        <f>IF(IFERROR(INDEX('CFBG New Line Form'!$G$9:$EQ$105,MATCH(B81,'CFBG New Line Form'!$B$9:$B$105,0),MATCH(VLOOKUP($E$11,MAPPING!$H$3:$J$131,3,0),'CFBG New Line Form'!$G$7:$EQ$7,0)),"")=0,"",IFERROR(INDEX('CFBG New Line Form'!$G$9:$EQ$105,MATCH(B81,'CFBG New Line Form'!$B$9:$B$105,0),MATCH(VLOOKUP($E$11,MAPPING!$H$3:$J$131,3,0),'CFBG New Line Form'!$G$7:$EQ$7,0)),""))</f>
        <v/>
      </c>
      <c r="F81" s="84" t="str">
        <f>IF(IFERROR(INDEX('CFBG New Line Form'!$G$9:$EQ$105,MATCH(B81,'CFBG New Line Form'!$B$9:$B$105,0),MATCH(VLOOKUP($F$11,MAPPING!$H$3:$J$131,3,0),'CFBG New Line Form'!$G$7:$EQ$7,0)),"")=0,"",IFERROR(INDEX('CFBG New Line Form'!$G$9:$EQ$105,MATCH(B81,'CFBG New Line Form'!$B$9:$B$105,0),MATCH(VLOOKUP($F$11,MAPPING!$H$3:$J$131,3,0),'CFBG New Line Form'!$G$7:$EQ$7,0)),""))</f>
        <v/>
      </c>
      <c r="G81" s="130" t="str">
        <f>IF(IFERROR(INDEX('CFBG New Line Form'!$G$9:$EQ$105,MATCH(B81,'CFBG New Line Form'!$B$9:$B$105,0),MATCH(VLOOKUP($G$11,MAPPING!$H$3:$J$131,3,0),'CFBG New Line Form'!$G$7:$EQ$7,0)),"")=0,"",IFERROR(INDEX('CFBG New Line Form'!$G$9:$EQ$105,MATCH(B81,'CFBG New Line Form'!$B$9:$B$105,0),MATCH(VLOOKUP($G$11,MAPPING!$H$3:$J$131,3,0),'CFBG New Line Form'!$G$7:$EQ$7,0)),""))</f>
        <v/>
      </c>
      <c r="H81" s="160" t="str">
        <f>IF(IFERROR(INDEX('CFBG New Line Form'!$G$9:$EQ$105,MATCH(B81,'CFBG New Line Form'!$B$9:$B$105,0),MATCH(VLOOKUP($H$11,MAPPING!$H$3:$J$131,3,0),'CFBG New Line Form'!$G$7:$EQ$7,0)),"")=0,"",IFERROR(INDEX('CFBG New Line Form'!$G$9:$EQ$105,MATCH(B81,'CFBG New Line Form'!$B$9:$B$105,0),MATCH(VLOOKUP($H$11,MAPPING!$H$3:$J$131,3,0),'CFBG New Line Form'!$G$7:$EQ$7,0)),""))</f>
        <v/>
      </c>
      <c r="I81" s="161" t="str">
        <f>IF(IFERROR(INDEX('CFBG New Line Form'!$G$9:$EQ$105,MATCH(B81,'CFBG New Line Form'!$B$9:$B$105,0),MATCH(VLOOKUP($I$11,MAPPING!$H$3:$J$131,3,0),'CFBG New Line Form'!$G$7:$EQ$7,0)),"")=0,"",IFERROR(INDEX('CFBG New Line Form'!$G$9:$EQ$105,MATCH(B81,'CFBG New Line Form'!$B$9:$B$105,0),MATCH(VLOOKUP($I$11,MAPPING!$H$3:$J$131,3,0),'CFBG New Line Form'!$G$7:$EQ$7,0)),""))</f>
        <v/>
      </c>
      <c r="J81" s="84" t="str">
        <f>IF(IFERROR(INDEX('CFBG New Line Form'!$G$9:$EQ$105,MATCH(B81,'CFBG New Line Form'!$B$9:$B$105,0),MATCH(VLOOKUP($J$11,MAPPING!$H$3:$J$131,3,0),'CFBG New Line Form'!$G$7:$EQ$7,0)),"")=0,"",IFERROR(INDEX('CFBG New Line Form'!$G$9:$EQ$105,MATCH(B81,'CFBG New Line Form'!$B$9:$B$105,0),MATCH(VLOOKUP($J$11,MAPPING!$H$3:$J$131,3,0),'CFBG New Line Form'!$G$7:$EQ$7,0)),""))</f>
        <v/>
      </c>
      <c r="K81" s="84" t="e">
        <v>#N/A</v>
      </c>
      <c r="L81" s="84" t="e">
        <v>#N/A</v>
      </c>
      <c r="M81" s="84" t="e">
        <v>#N/A</v>
      </c>
      <c r="N81" s="84" t="e">
        <v>#N/A</v>
      </c>
      <c r="O81" s="84" t="e">
        <v>#N/A</v>
      </c>
      <c r="P81" s="84" t="e">
        <v>#N/A</v>
      </c>
      <c r="Q81" s="84" t="e">
        <v>#N/A</v>
      </c>
      <c r="R81" s="162" t="str">
        <f>IF(IFERROR(INDEX('CFBG New Line Form'!$G$9:$EQ$105,MATCH(B81,'CFBG New Line Form'!$B$9:$B$105,0),MATCH(VLOOKUP($R$11,MAPPING!$H$3:$J$131,3,0),'CFBG New Line Form'!$G$7:$EQ$7,0)),"")=0,"",IFERROR(INDEX('CFBG New Line Form'!$G$9:$EQ$105,MATCH(B81,'CFBG New Line Form'!$B$9:$B$105,0),MATCH(VLOOKUP($R$11,MAPPING!$H$3:$J$131,3,0),'CFBG New Line Form'!$G$7:$EQ$7,0)),""))</f>
        <v/>
      </c>
      <c r="S81" s="84" t="str">
        <f>IF(IFERROR(INDEX('CFBG New Line Form'!$G$9:$EQ$105,MATCH(B81,'CFBG New Line Form'!$B$9:$B$105,0),MATCH(VLOOKUP($S$11,MAPPING!$H$3:$J$131,3,0),'CFBG New Line Form'!$G$7:$EQ$7,0)),"")=0,"",IFERROR(INDEX('CFBG New Line Form'!$G$9:$EQ$105,MATCH(B81,'CFBG New Line Form'!$B$9:$B$105,0),MATCH(VLOOKUP($S$11,MAPPING!$H$3:$J$131,3,0),'CFBG New Line Form'!$G$7:$EQ$7,0)),""))</f>
        <v/>
      </c>
      <c r="T81" s="84" t="e">
        <v>#N/A</v>
      </c>
      <c r="U81" s="84" t="e">
        <v>#N/A</v>
      </c>
      <c r="V81" s="84" t="e">
        <v>#N/A</v>
      </c>
      <c r="W81" s="84" t="e">
        <v>#N/A</v>
      </c>
      <c r="X81" s="84" t="e">
        <v>#N/A</v>
      </c>
      <c r="Y81" s="84" t="e">
        <v>#N/A</v>
      </c>
      <c r="Z81" s="84" t="e">
        <v>#N/A</v>
      </c>
      <c r="AA81" s="84" t="e">
        <v>#N/A</v>
      </c>
      <c r="AB81" s="84" t="e">
        <v>#N/A</v>
      </c>
      <c r="AC81" s="84" t="e">
        <v>#N/A</v>
      </c>
      <c r="AD81" s="84" t="e">
        <v>#N/A</v>
      </c>
      <c r="AE81" s="160" t="str">
        <f>IF(IFERROR(INDEX('CFBG New Line Form'!$G$9:$EQ$105,MATCH(B81,'CFBG New Line Form'!$B$9:$B$105,0),MATCH(VLOOKUP($AE$11,MAPPING!$H$3:$J$131,3,0),'CFBG New Line Form'!$G$7:$EQ$7,0)),"")=0,"",IFERROR(INDEX('CFBG New Line Form'!$G$9:$EQ$105,MATCH(B81,'CFBG New Line Form'!$B$9:$B$105,0),MATCH(VLOOKUP($AE$11,MAPPING!$H$3:$J$131,3,0),'CFBG New Line Form'!$G$7:$EQ$7,0)),""))</f>
        <v/>
      </c>
      <c r="AF81" s="84" t="e">
        <v>#N/A</v>
      </c>
      <c r="AG81" s="84" t="e">
        <v>#N/A</v>
      </c>
      <c r="AH81" s="84" t="str">
        <f>IF(IFERROR(INDEX('CFBG New Line Form'!$G$9:$EQ$105,MATCH(B81,'CFBG New Line Form'!$B$9:$B$105,0),MATCH(VLOOKUP($AH$11,MAPPING!$H$3:$J$131,3,0),'CFBG New Line Form'!$G$7:$EQ$7,0)),"")=0,"",IFERROR(INDEX('CFBG New Line Form'!$G$9:$EQ$105,MATCH(B81,'CFBG New Line Form'!$B$9:$B$105,0),MATCH(VLOOKUP($AH$11,MAPPING!$H$3:$J$131,3,0),'CFBG New Line Form'!$G$7:$EQ$7,0)),""))</f>
        <v/>
      </c>
      <c r="AI81" s="84" t="str">
        <f>IF(IFERROR(INDEX('CFBG New Line Form'!$G$9:$EQ$105,MATCH(B81,'CFBG New Line Form'!$B$9:$B$105,0),MATCH(VLOOKUP($AI$11,MAPPING!$H$3:$J$131,3,0),'CFBG New Line Form'!$G$7:$EQ$7,0)),"")=0,"",IFERROR(INDEX('CFBG New Line Form'!$G$9:$EQ$105,MATCH(B81,'CFBG New Line Form'!$B$9:$B$105,0),MATCH(VLOOKUP($AI$11,MAPPING!$H$3:$J$131,3,0),'CFBG New Line Form'!$G$7:$EQ$7,0)),""))</f>
        <v/>
      </c>
      <c r="AJ81" s="84" t="str">
        <f>IF(IFERROR(INDEX('CFBG New Line Form'!$G$9:$EQ$105,MATCH(B81,'CFBG New Line Form'!$B$9:$B$105,0),MATCH(VLOOKUP($AJ$11,MAPPING!$H$3:$J$131,3,0),'CFBG New Line Form'!$G$7:$EQ$7,0)),"")=0,"",IFERROR(INDEX('CFBG New Line Form'!$G$9:$EQ$105,MATCH(B81,'CFBG New Line Form'!$B$9:$B$105,0),MATCH(VLOOKUP($AJ$11,MAPPING!$H$3:$J$131,3,0),'CFBG New Line Form'!$G$7:$EQ$7,0)),""))</f>
        <v/>
      </c>
      <c r="AK81" s="84" t="str">
        <f>IF(IFERROR(INDEX('CFBG New Line Form'!$G$9:$EQ$105,MATCH(B81,'CFBG New Line Form'!$B$9:$B$105,0),MATCH(VLOOKUP($AK$11,MAPPING!$H$3:$J$131,3,0),'CFBG New Line Form'!$G$7:$EQ$7,0)),"")=0,"",IFERROR(INDEX('CFBG New Line Form'!$G$9:$EQ$105,MATCH(B81,'CFBG New Line Form'!$B$9:$B$105,0),MATCH(VLOOKUP($AK$11,MAPPING!$H$3:$J$131,3,0),'CFBG New Line Form'!$G$7:$EQ$7,0)),""))</f>
        <v/>
      </c>
      <c r="AL81" s="84" t="str">
        <f>IF(IFERROR(INDEX('CFBG New Line Form'!$G$9:$EQ$105,MATCH(B81,'CFBG New Line Form'!$B$9:$B$105,0),MATCH(VLOOKUP($AL$11,MAPPING!$H$3:$J$131,3,0),'CFBG New Line Form'!$G$7:$EQ$7,0)),"")=0,"",IFERROR(INDEX('CFBG New Line Form'!$G$9:$EQ$105,MATCH(B81,'CFBG New Line Form'!$B$9:$B$105,0),MATCH(VLOOKUP($AL$11,MAPPING!$H$3:$J$131,3,0),'CFBG New Line Form'!$G$7:$EQ$7,0)),""))</f>
        <v/>
      </c>
      <c r="AM81" s="84" t="str">
        <f>IF(IFERROR(INDEX('CFBG New Line Form'!$G$9:$EQ$105,MATCH(B81,'CFBG New Line Form'!$B$9:$B$105,0),MATCH(VLOOKUP($AM$11,MAPPING!$H$3:$J$131,3,0),'CFBG New Line Form'!$G$7:$EQ$7,0)),"")=0,"",IFERROR(INDEX('CFBG New Line Form'!$G$9:$EQ$105,MATCH(B81,'CFBG New Line Form'!$B$9:$B$105,0),MATCH(VLOOKUP($AM$11,MAPPING!$H$3:$J$131,3,0),'CFBG New Line Form'!$G$7:$EQ$7,0)),""))</f>
        <v/>
      </c>
      <c r="AN81" s="84" t="str">
        <f>IF(IFERROR(INDEX('CFBG New Line Form'!$G$9:$EQ$105,MATCH(B81,'CFBG New Line Form'!$B$9:$B$105,0),MATCH(VLOOKUP($AN$11,MAPPING!$H$3:$J$131,3,0),'CFBG New Line Form'!$G$7:$EQ$7,0)),"")=0,"",IFERROR(INDEX('CFBG New Line Form'!$G$9:$EQ$105,MATCH(B81,'CFBG New Line Form'!$B$9:$B$105,0),MATCH(VLOOKUP($AN$11,MAPPING!$H$3:$J$131,3,0),'CFBG New Line Form'!$G$7:$EQ$7,0)),""))</f>
        <v/>
      </c>
      <c r="AO81" s="84" t="str">
        <f>IF(IFERROR(INDEX('CFBG New Line Form'!$G$9:$EQ$105,MATCH(B81,'CFBG New Line Form'!$B$9:$B$105,0),MATCH(VLOOKUP($AO$11,MAPPING!$H$3:$J$131,3,0),'CFBG New Line Form'!$G$7:$EQ$7,0)),"")=0,"",IFERROR(INDEX('CFBG New Line Form'!$G$9:$EQ$105,MATCH(B81,'CFBG New Line Form'!$B$9:$B$105,0),MATCH(VLOOKUP($AO$11,MAPPING!$H$3:$J$131,3,0),'CFBG New Line Form'!$G$7:$EQ$7,0)),""))</f>
        <v/>
      </c>
      <c r="AP81" s="84" t="str">
        <f>IF(IFERROR(INDEX('CFBG New Line Form'!$G$9:$EQ$105,MATCH(B81,'CFBG New Line Form'!$B$9:$B$105,0),MATCH(VLOOKUP($AP$11,MAPPING!$H$3:$J$131,3,0),'CFBG New Line Form'!$G$7:$EQ$7,0)),"")=0,"",IFERROR(INDEX('CFBG New Line Form'!$G$9:$EQ$105,MATCH(B81,'CFBG New Line Form'!$B$9:$B$105,0),MATCH(VLOOKUP($AP$11,MAPPING!$H$3:$J$131,3,0),'CFBG New Line Form'!$G$7:$EQ$7,0)),""))</f>
        <v/>
      </c>
      <c r="AQ81" s="84" t="str">
        <f>IF(IFERROR(INDEX('CFBG New Line Form'!$G$9:$EQ$105,MATCH(B81,'CFBG New Line Form'!$B$9:$B$105,0),MATCH(VLOOKUP($AQ$11,MAPPING!$H$3:$J$131,3,0),'CFBG New Line Form'!$G$7:$EQ$7,0)),"")=0,"",IFERROR(INDEX('CFBG New Line Form'!$G$9:$EQ$105,MATCH(B81,'CFBG New Line Form'!$B$9:$B$105,0),MATCH(VLOOKUP($AQ$11,MAPPING!$H$3:$J$131,3,0),'CFBG New Line Form'!$G$7:$EQ$7,0)),""))</f>
        <v/>
      </c>
      <c r="AR81" s="84" t="str">
        <f>IF(IFERROR(INDEX('CFBG New Line Form'!$G$9:$EQ$105,MATCH(B81,'CFBG New Line Form'!$B$9:$B$105,0),MATCH(VLOOKUP($AR$11,MAPPING!$H$3:$J$131,3,0),'CFBG New Line Form'!$G$7:$EQ$7,0)),"")=0,"",IFERROR(INDEX('CFBG New Line Form'!$G$9:$EQ$105,MATCH(B81,'CFBG New Line Form'!$B$9:$B$105,0),MATCH(VLOOKUP($AR$11,MAPPING!$H$3:$J$131,3,0),'CFBG New Line Form'!$G$7:$EQ$7,0)),""))</f>
        <v/>
      </c>
      <c r="AS81" s="84" t="str">
        <f>IF(IFERROR(INDEX('CFBG New Line Form'!$G$9:$EQ$105,MATCH(B81,'CFBG New Line Form'!$B$9:$B$105,0),MATCH(VLOOKUP($AS$11,MAPPING!$H$3:$J$131,3,0),'CFBG New Line Form'!$G$7:$EQ$7,0)),"")=0,"",IFERROR(INDEX('CFBG New Line Form'!$G$9:$EQ$105,MATCH(B81,'CFBG New Line Form'!$B$9:$B$105,0),MATCH(VLOOKUP($AS$11,MAPPING!$H$3:$J$131,3,0),'CFBG New Line Form'!$G$7:$EQ$7,0)),""))</f>
        <v/>
      </c>
      <c r="AT81" s="84" t="str">
        <f>IF(IFERROR(INDEX('CFBG New Line Form'!$G$9:$EQ$105,MATCH(B81,'CFBG New Line Form'!$B$9:$B$105,0),MATCH(VLOOKUP($AT$11,MAPPING!$H$3:$J$131,3,0),'CFBG New Line Form'!$G$7:$EQ$7,0)),"")=0,"",IFERROR(INDEX('CFBG New Line Form'!$G$9:$EQ$105,MATCH(B81,'CFBG New Line Form'!$B$9:$B$105,0),MATCH(VLOOKUP($AT$11,MAPPING!$H$3:$J$131,3,0),'CFBG New Line Form'!$G$7:$EQ$7,0)),""))</f>
        <v/>
      </c>
      <c r="AU81" s="84" t="str">
        <f>IF(IFERROR(INDEX('CFBG New Line Form'!$G$9:$EQ$105,MATCH(B81,'CFBG New Line Form'!$B$9:$B$105,0),MATCH(VLOOKUP($AU$11,MAPPING!$H$3:$J$131,3,0),'CFBG New Line Form'!$G$7:$EQ$7,0)),"")=0,"",IFERROR(INDEX('CFBG New Line Form'!$G$9:$EQ$105,MATCH(B81,'CFBG New Line Form'!$B$9:$B$105,0),MATCH(VLOOKUP($AU$11,MAPPING!$H$3:$J$131,3,0),'CFBG New Line Form'!$G$7:$EQ$7,0)),""))</f>
        <v/>
      </c>
      <c r="AV81" s="84" t="str">
        <f>IF(IFERROR(INDEX('CFBG New Line Form'!$G$9:$EQ$105,MATCH(B81,'CFBG New Line Form'!$B$9:$B$105,0),MATCH(VLOOKUP($AV$11,MAPPING!$H$3:$J$131,3,0),'CFBG New Line Form'!$G$7:$EQ$7,0)),"")=0,"",IFERROR(INDEX('CFBG New Line Form'!$G$9:$EQ$105,MATCH(B81,'CFBG New Line Form'!$B$9:$B$105,0),MATCH(VLOOKUP($AV$11,MAPPING!$H$3:$J$131,3,0),'CFBG New Line Form'!$G$7:$EQ$7,0)),""))</f>
        <v/>
      </c>
      <c r="AW81" s="84" t="str">
        <f>IF(IFERROR(INDEX('CFBG New Line Form'!$G$9:$EQ$105,MATCH(B81,'CFBG New Line Form'!$B$9:$B$105,0),MATCH(VLOOKUP($AW$11,MAPPING!$H$3:$J$131,3,0),'CFBG New Line Form'!$G$7:$EQ$7,0)),"")=0,"",IFERROR(INDEX('CFBG New Line Form'!$G$9:$EQ$105,MATCH(B81,'CFBG New Line Form'!$B$9:$B$105,0),MATCH(VLOOKUP($AW$11,MAPPING!$H$3:$J$131,3,0),'CFBG New Line Form'!$G$7:$EQ$7,0)),""))</f>
        <v/>
      </c>
      <c r="AX81" s="84" t="str">
        <f>IF(IFERROR(INDEX('CFBG New Line Form'!$G$9:$EQ$105,MATCH(B81,'CFBG New Line Form'!$B$9:$B$105,0),MATCH(VLOOKUP($AX$11,MAPPING!$H$3:$J$131,3,0),'CFBG New Line Form'!$G$7:$EQ$7,0)),"")=0,"",IFERROR(INDEX('CFBG New Line Form'!$G$9:$EQ$105,MATCH(B81,'CFBG New Line Form'!$B$9:$B$105,0),MATCH(VLOOKUP($AX$11,MAPPING!$H$3:$J$131,3,0),'CFBG New Line Form'!$G$7:$EQ$7,0)),""))</f>
        <v/>
      </c>
      <c r="AY81" s="84" t="str">
        <f>IF(IFERROR(INDEX('CFBG New Line Form'!$G$9:$EQ$105,MATCH(B81,'CFBG New Line Form'!$B$9:$B$105,0),MATCH(VLOOKUP($AY$11,MAPPING!$H$3:$J$131,3,0),'CFBG New Line Form'!$G$7:$EQ$7,0)),"")=0,"",IFERROR(INDEX('CFBG New Line Form'!$G$9:$EQ$105,MATCH(B81,'CFBG New Line Form'!$B$9:$B$105,0),MATCH(VLOOKUP($AY$11,MAPPING!$H$3:$J$131,3,0),'CFBG New Line Form'!$G$7:$EQ$7,0)),""))</f>
        <v/>
      </c>
      <c r="AZ81" s="84" t="str">
        <f>IF(IFERROR(INDEX('CFBG New Line Form'!$G$9:$EQ$105,MATCH(B81,'CFBG New Line Form'!$B$9:$B$105,0),MATCH(VLOOKUP($AZ$11,MAPPING!$H$3:$J$131,3,0),'CFBG New Line Form'!$G$7:$EQ$7,0)),"")=0,"",IFERROR(INDEX('CFBG New Line Form'!$G$9:$EQ$105,MATCH(B81,'CFBG New Line Form'!$B$9:$B$105,0),MATCH(VLOOKUP($AZ$11,MAPPING!$H$3:$J$131,3,0),'CFBG New Line Form'!$G$7:$EQ$7,0)),""))</f>
        <v/>
      </c>
      <c r="BA81" s="84" t="str">
        <f>IF(IFERROR(INDEX('CFBG New Line Form'!$G$9:$EQ$105,MATCH(B81,'CFBG New Line Form'!$B$9:$B$105,0),MATCH(VLOOKUP($BA$11,MAPPING!$H$3:$J$131,3,0),'CFBG New Line Form'!$G$7:$EQ$7,0)),"")=0,"",IFERROR(INDEX('CFBG New Line Form'!$G$9:$EQ$105,MATCH(B81,'CFBG New Line Form'!$B$9:$B$105,0),MATCH(VLOOKUP($BA$11,MAPPING!$H$3:$J$131,3,0),'CFBG New Line Form'!$G$7:$EQ$7,0)),""))</f>
        <v/>
      </c>
      <c r="BB81" s="84" t="str">
        <f>IF(IFERROR(INDEX('CFBG New Line Form'!$G$9:$EQ$105,MATCH(B81,'CFBG New Line Form'!$B$9:$B$105,0),MATCH(VLOOKUP($BB$11,MAPPING!$H$3:$J$131,3,0),'CFBG New Line Form'!$G$7:$EQ$7,0)),"")=0,"",IFERROR(INDEX('CFBG New Line Form'!$G$9:$EQ$105,MATCH(B81,'CFBG New Line Form'!$B$9:$B$105,0),MATCH(VLOOKUP($BB$11,MAPPING!$H$3:$J$131,3,0),'CFBG New Line Form'!$G$7:$EQ$7,0)),""))</f>
        <v/>
      </c>
      <c r="BC81" s="84" t="str">
        <f>IF(IFERROR(INDEX('CFBG New Line Form'!$G$9:$EQ$105,MATCH(B81,'CFBG New Line Form'!$B$9:$B$105,0),MATCH(VLOOKUP($BC$11,MAPPING!$H$3:$J$131,3,0),'CFBG New Line Form'!$G$7:$EQ$7,0)),"")=0,"",IFERROR(INDEX('CFBG New Line Form'!$G$9:$EQ$105,MATCH(B81,'CFBG New Line Form'!$B$9:$B$105,0),MATCH(VLOOKUP($BC$11,MAPPING!$H$3:$J$131,3,0),'CFBG New Line Form'!$G$7:$EQ$7,0)),""))</f>
        <v/>
      </c>
      <c r="BD81" s="84" t="str">
        <f>IF(IFERROR(INDEX('CFBG New Line Form'!$G$9:$EQ$105,MATCH(B81,'CFBG New Line Form'!$B$9:$B$105,0),MATCH(VLOOKUP($BD$11,MAPPING!$H$3:$J$131,3,0),'CFBG New Line Form'!$G$7:$EQ$7,0)),"")=0,"",IFERROR(INDEX('CFBG New Line Form'!$G$9:$EQ$105,MATCH(B81,'CFBG New Line Form'!$B$9:$B$105,0),MATCH(VLOOKUP($BD$11,MAPPING!$H$3:$J$131,3,0),'CFBG New Line Form'!$G$7:$EQ$7,0)),""))</f>
        <v/>
      </c>
      <c r="BE81" s="84" t="str">
        <f>IF(IFERROR(INDEX('CFBG New Line Form'!$G$9:$EQ$105,MATCH(B81,'CFBG New Line Form'!$B$9:$B$105,0),MATCH(VLOOKUP($BE$11,MAPPING!$H$3:$J$131,3,0),'CFBG New Line Form'!$G$7:$EQ$7,0)),"")=0,"",IFERROR(INDEX('CFBG New Line Form'!$G$9:$EQ$105,MATCH(B81,'CFBG New Line Form'!$B$9:$B$105,0),MATCH(VLOOKUP($BE$11,MAPPING!$H$3:$J$131,3,0),'CFBG New Line Form'!$G$7:$EQ$7,0)),""))</f>
        <v/>
      </c>
      <c r="BF81" s="84" t="str">
        <f>IF(IFERROR(INDEX('CFBG New Line Form'!$G$9:$EQ$105,MATCH(B81,'CFBG New Line Form'!$B$9:$B$105,0),MATCH(VLOOKUP($BE$11,MAPPING!$H$3:$J$131,3,0),'CFBG New Line Form'!$G$7:$EQ$7,0)),"")=0,"",IFERROR(INDEX('CFBG New Line Form'!$G$9:$EQ$105,MATCH(B81,'CFBG New Line Form'!$B$9:$B$105,0),MATCH(VLOOKUP($BE$11,MAPPING!$H$3:$J$131,3,0),'CFBG New Line Form'!$G$7:$EQ$7,0)),""))</f>
        <v/>
      </c>
      <c r="BG81" s="84" t="str">
        <f>IF(IFERROR(INDEX('CFBG New Line Form'!$G$9:$EQ$105,MATCH(B81,'CFBG New Line Form'!$B$9:$B$105,0),MATCH(VLOOKUP($BG$11,MAPPING!$H$3:$J$131,3,0),'CFBG New Line Form'!$G$7:$EQ$7,0)),"")=0,"",IFERROR(INDEX('CFBG New Line Form'!$G$9:$EQ$105,MATCH(B81,'CFBG New Line Form'!$B$9:$B$105,0),MATCH(VLOOKUP($BG$11,MAPPING!$H$3:$J$131,3,0),'CFBG New Line Form'!$G$7:$EQ$7,0)),""))</f>
        <v/>
      </c>
      <c r="BH81" s="84" t="str">
        <f>IF(IFERROR(INDEX('CFBG New Line Form'!$G$9:$EQ$105,MATCH(B81,'CFBG New Line Form'!$B$9:$B$105,0),MATCH(VLOOKUP($BH$11,MAPPING!$H$3:$J$131,3,0),'CFBG New Line Form'!$G$7:$EQ$7,0)),"")=0,"",IFERROR(INDEX('CFBG New Line Form'!$G$9:$EQ$105,MATCH(B81,'CFBG New Line Form'!$B$9:$B$105,0),MATCH(VLOOKUP($BH$11,MAPPING!$H$3:$J$131,3,0),'CFBG New Line Form'!$G$7:$EQ$7,0)),""))</f>
        <v/>
      </c>
      <c r="BI81" s="84" t="str">
        <f>IF(IFERROR(INDEX('CFBG New Line Form'!$G$9:$EQ$105,MATCH(B81,'CFBG New Line Form'!$B$9:$B$105,0),MATCH(VLOOKUP($BI$11,MAPPING!$H$3:$J$131,3,0),'CFBG New Line Form'!$G$7:$EQ$7,0)),"")=0,"",IFERROR(INDEX('CFBG New Line Form'!$G$9:$EQ$105,MATCH(B81,'CFBG New Line Form'!$B$9:$B$105,0),MATCH(VLOOKUP($BI$11,MAPPING!$H$3:$J$131,3,0),'CFBG New Line Form'!$G$7:$EQ$7,0)),""))</f>
        <v/>
      </c>
      <c r="BJ81" s="84" t="str">
        <f>IF(IFERROR(INDEX('CFBG New Line Form'!$G$9:$EQ$105,MATCH(B81,'CFBG New Line Form'!$B$9:$B$105,0),MATCH(VLOOKUP($BJ$11,MAPPING!$H$3:$J$131,3,0),'CFBG New Line Form'!$G$7:$EQ$7,0)),"")=0,"",IFERROR(INDEX('CFBG New Line Form'!$G$9:$EQ$105,MATCH(B81,'CFBG New Line Form'!$B$9:$B$105,0),MATCH(VLOOKUP($BJ$11,MAPPING!$H$3:$J$131,3,0),'CFBG New Line Form'!$G$7:$EQ$7,0)),""))</f>
        <v/>
      </c>
      <c r="BK81" s="84" t="str">
        <f>IF(IFERROR(INDEX('CFBG New Line Form'!$G$9:$EQ$105,MATCH(B81,'CFBG New Line Form'!$B$9:$B$105,0),MATCH(VLOOKUP($BK$11,MAPPING!$H$3:$J$131,3,0),'CFBG New Line Form'!$G$7:$EQ$7,0)),"")=0,"",IFERROR(INDEX('CFBG New Line Form'!$G$9:$EQ$105,MATCH(B81,'CFBG New Line Form'!$B$9:$B$105,0),MATCH(VLOOKUP($BK$11,MAPPING!$H$3:$J$131,3,0),'CFBG New Line Form'!$G$7:$EQ$7,0)),""))</f>
        <v/>
      </c>
      <c r="BL81" s="84" t="str">
        <f>IF(IFERROR(INDEX('CFBG New Line Form'!$G$9:$EQ$105,MATCH(B81,'CFBG New Line Form'!$B$9:$B$105,0),MATCH(VLOOKUP($BL$11,MAPPING!$H$3:$J$131,3,0),'CFBG New Line Form'!$G$7:$EQ$7,0)),"")=0,"",IFERROR(INDEX('CFBG New Line Form'!$G$9:$EQ$105,MATCH(B81,'CFBG New Line Form'!$B$9:$B$105,0),MATCH(VLOOKUP($BL$11,MAPPING!$H$3:$J$131,3,0),'CFBG New Line Form'!$G$7:$EQ$7,0)),""))</f>
        <v/>
      </c>
      <c r="BM81" s="84" t="str">
        <f>IF(IFERROR(INDEX('CFBG New Line Form'!$G$9:$EQ$105,MATCH(B81,'CFBG New Line Form'!$B$9:$B$105,0),MATCH(VLOOKUP($BM$11,MAPPING!$H$3:$J$131,3,0),'CFBG New Line Form'!$G$7:$EQ$7,0)),"")=0,"",IFERROR(INDEX('CFBG New Line Form'!$G$9:$EQ$105,MATCH(B81,'CFBG New Line Form'!$B$9:$B$105,0),MATCH(VLOOKUP($BM$11,MAPPING!$H$3:$J$131,3,0),'CFBG New Line Form'!$G$7:$EQ$7,0)),""))</f>
        <v/>
      </c>
      <c r="BN81" s="84" t="str">
        <f>IF(IFERROR(INDEX('CFBG New Line Form'!$G$9:$EQ$105,MATCH(B81,'CFBG New Line Form'!$B$9:$B$105,0),MATCH(VLOOKUP($BN$11,MAPPING!$H$3:$J$131,3,0),'CFBG New Line Form'!$G$7:$EQ$7,0)),"")=0,"",IFERROR(INDEX('CFBG New Line Form'!$G$9:$EQ$105,MATCH(B81,'CFBG New Line Form'!$B$9:$B$105,0),MATCH(VLOOKUP($BN$11,MAPPING!$H$3:$J$131,3,0),'CFBG New Line Form'!$G$7:$EQ$7,0)),""))</f>
        <v/>
      </c>
      <c r="BO81" s="84" t="str">
        <f>IF(IFERROR(INDEX('CFBG New Line Form'!$G$9:$EQ$105,MATCH(B81,'CFBG New Line Form'!$B$9:$B$105,0),MATCH(VLOOKUP($BO$11,MAPPING!$H$3:$J$131,3,0),'CFBG New Line Form'!$G$7:$EQ$7,0)),"")=0,"",IFERROR(INDEX('CFBG New Line Form'!$G$9:$EQ$105,MATCH(B81,'CFBG New Line Form'!$B$9:$B$105,0),MATCH(VLOOKUP($BO$11,MAPPING!$H$3:$J$131,3,0),'CFBG New Line Form'!$G$7:$EQ$7,0)),""))</f>
        <v/>
      </c>
      <c r="BP81" s="84" t="str">
        <f>IF(IFERROR(INDEX('CFBG New Line Form'!$G$9:$EQ$105,MATCH(B81,'CFBG New Line Form'!$B$9:$B$105,0),MATCH(VLOOKUP($BP$11,MAPPING!$H$3:$J$131,3,0),'CFBG New Line Form'!$G$7:$EQ$7,0)),"")=0,"",IFERROR(INDEX('CFBG New Line Form'!$G$9:$EQ$105,MATCH(B81,'CFBG New Line Form'!$B$9:$B$105,0),MATCH(VLOOKUP($BP$11,MAPPING!$H$3:$J$131,3,0),'CFBG New Line Form'!$G$7:$EQ$7,0)),""))</f>
        <v/>
      </c>
      <c r="BQ81" s="84" t="str">
        <f>IF(IFERROR(INDEX('CFBG New Line Form'!$G$9:$EQ$105,MATCH(B81,'CFBG New Line Form'!$B$9:$B$105,0),MATCH(VLOOKUP($BQ$11,MAPPING!$H$3:$J$131,3,0),'CFBG New Line Form'!$G$7:$EQ$7,0)),"")=0,"",IFERROR(INDEX('CFBG New Line Form'!$G$9:$EQ$105,MATCH(B81,'CFBG New Line Form'!$B$9:$B$105,0),MATCH(VLOOKUP($BQ$11,MAPPING!$H$3:$J$131,3,0),'CFBG New Line Form'!$G$7:$EQ$7,0)),""))</f>
        <v/>
      </c>
      <c r="BR81" s="84" t="str">
        <f>IF(IFERROR(INDEX('CFBG New Line Form'!$G$9:$EQ$105,MATCH(B81,'CFBG New Line Form'!$B$9:$B$105,0),MATCH(VLOOKUP($BR$11,MAPPING!$H$3:$J$131,3,0),'CFBG New Line Form'!$G$7:$EQ$7,0)),"")=0,"",IFERROR(INDEX('CFBG New Line Form'!$G$9:$EQ$105,MATCH(B81,'CFBG New Line Form'!$B$9:$B$105,0),MATCH(VLOOKUP($BR$11,MAPPING!$H$3:$J$131,3,0),'CFBG New Line Form'!$G$7:$EQ$7,0)),""))</f>
        <v/>
      </c>
      <c r="BS81" s="84" t="str">
        <f>IF(IFERROR(INDEX('CFBG New Line Form'!$G$9:$EQ$105,MATCH(B81,'CFBG New Line Form'!$B$9:$B$105,0),MATCH(VLOOKUP($BS$11,MAPPING!$H$3:$J$131,3,0),'CFBG New Line Form'!$G$7:$EQ$7,0)),"")=0,"",IFERROR(INDEX('CFBG New Line Form'!$G$9:$EQ$105,MATCH(B81,'CFBG New Line Form'!$B$9:$B$105,0),MATCH(VLOOKUP($BS$11,MAPPING!$H$3:$J$131,3,0),'CFBG New Line Form'!$G$7:$EQ$7,0)),""))</f>
        <v/>
      </c>
      <c r="BT81" s="84" t="str">
        <f>IF(IFERROR(INDEX('CFBG New Line Form'!$G$9:$EQ$105,MATCH(B81,'CFBG New Line Form'!$B$9:$B$105,0),MATCH(VLOOKUP($BT$11,MAPPING!$H$3:$J$131,3,0),'CFBG New Line Form'!$G$7:$EQ$7,0)),"")=0,"",IFERROR(INDEX('CFBG New Line Form'!$G$9:$EQ$105,MATCH(B81,'CFBG New Line Form'!$B$9:$B$105,0),MATCH(VLOOKUP($BT$11,MAPPING!$H$3:$J$131,3,0),'CFBG New Line Form'!$G$7:$EQ$7,0)),""))</f>
        <v/>
      </c>
      <c r="BU81" s="84" t="str">
        <f>IF(IFERROR(INDEX('CFBG New Line Form'!$G$9:$EQ$105,MATCH(B81,'CFBG New Line Form'!$B$9:$B$105,0),MATCH(VLOOKUP($BU$11,MAPPING!$H$3:$J$131,3,0),'CFBG New Line Form'!$G$7:$EQ$7,0)),"")=0,"",IFERROR(INDEX('CFBG New Line Form'!$G$9:$EQ$105,MATCH(B81,'CFBG New Line Form'!$B$9:$B$105,0),MATCH(VLOOKUP($BU$11,MAPPING!$H$3:$J$131,3,0),'CFBG New Line Form'!$G$7:$EQ$7,0)),""))</f>
        <v/>
      </c>
      <c r="BV81" s="84" t="str">
        <f>IF(IFERROR(INDEX('CFBG New Line Form'!$G$9:$EQ$105,MATCH(B81,'CFBG New Line Form'!$B$9:$B$105,0),MATCH(VLOOKUP($BV$11,MAPPING!$H$3:$J$131,3,0),'CFBG New Line Form'!$G$7:$EQ$7,0)),"")=0,"",IFERROR(INDEX('CFBG New Line Form'!$G$9:$EQ$105,MATCH(B81,'CFBG New Line Form'!$B$9:$B$105,0),MATCH(VLOOKUP($BV$11,MAPPING!$H$3:$J$131,3,0),'CFBG New Line Form'!$G$7:$EQ$7,0)),""))</f>
        <v/>
      </c>
      <c r="BW81" s="84" t="str">
        <f>IF(IFERROR(INDEX('CFBG New Line Form'!$G$9:$EQ$105,MATCH(B81,'CFBG New Line Form'!$B$9:$B$105,0),MATCH(VLOOKUP($BW$11,MAPPING!$H$3:$J$131,3,0),'CFBG New Line Form'!$G$7:$EQ$7,0)),"")=0,"",IFERROR(INDEX('CFBG New Line Form'!$G$9:$EQ$105,MATCH(B81,'CFBG New Line Form'!$B$9:$B$105,0),MATCH(VLOOKUP($BW$11,MAPPING!$H$3:$J$131,3,0),'CFBG New Line Form'!$G$7:$EQ$7,0)),""))</f>
        <v/>
      </c>
      <c r="BX81" s="84" t="str">
        <f>IF(IFERROR(INDEX('CFBG New Line Form'!$G$9:$EQ$105,MATCH(B81,'CFBG New Line Form'!$B$9:$B$105,0),MATCH(VLOOKUP($BX$11,MAPPING!$H$3:$J$131,3,0),'CFBG New Line Form'!$G$7:$EQ$7,0)),"")=0,"",IFERROR(INDEX('CFBG New Line Form'!$G$9:$EQ$105,MATCH(B81,'CFBG New Line Form'!$B$9:$B$105,0),MATCH(VLOOKUP($BX$11,MAPPING!$H$3:$J$131,3,0),'CFBG New Line Form'!$G$7:$EQ$7,0)),""))</f>
        <v/>
      </c>
      <c r="BY81" s="84" t="str">
        <f>IF(IFERROR(INDEX('CFBG New Line Form'!$G$9:$EQ$105,MATCH(B81,'CFBG New Line Form'!$B$9:$B$105,0),MATCH(VLOOKUP($BY$11,MAPPING!$H$3:$J$131,3,0),'CFBG New Line Form'!$G$7:$EQ$7,0)),"")=0,"",IFERROR(INDEX('CFBG New Line Form'!$G$9:$EQ$105,MATCH(B81,'CFBG New Line Form'!$B$9:$B$105,0),MATCH(VLOOKUP($BY$11,MAPPING!$H$3:$J$131,3,0),'CFBG New Line Form'!$G$7:$EQ$7,0)),""))</f>
        <v/>
      </c>
      <c r="BZ81" s="84" t="str">
        <f>IF(IFERROR(INDEX('CFBG New Line Form'!$G$9:$EQ$105,MATCH(B81,'CFBG New Line Form'!$B$9:$B$105,0),MATCH(VLOOKUP($BZ$11,MAPPING!$H$3:$J$131,3,0),'CFBG New Line Form'!$G$7:$EQ$7,0)),"")=0,"",IFERROR(INDEX('CFBG New Line Form'!$G$9:$EQ$105,MATCH(B81,'CFBG New Line Form'!$B$9:$B$105,0),MATCH(VLOOKUP($BZ$11,MAPPING!$H$3:$J$131,3,0),'CFBG New Line Form'!$G$7:$EQ$7,0)),""))</f>
        <v/>
      </c>
      <c r="CA81" s="84" t="str">
        <f>IF(IFERROR(INDEX('CFBG New Line Form'!$G$9:$EQ$105,MATCH(B81,'CFBG New Line Form'!$B$9:$B$105,0),MATCH(VLOOKUP($CA$11,MAPPING!$H$3:$J$131,3,0),'CFBG New Line Form'!$G$7:$EQ$7,0)),"")=0,"",IFERROR(INDEX('CFBG New Line Form'!$G$9:$EQ$105,MATCH(B81,'CFBG New Line Form'!$B$9:$B$105,0),MATCH(VLOOKUP($CA$11,MAPPING!$H$3:$J$131,3,0),'CFBG New Line Form'!$G$7:$EQ$7,0)),""))</f>
        <v/>
      </c>
      <c r="CB81" s="84" t="str">
        <f>IF(IFERROR(INDEX('CFBG New Line Form'!$G$9:$EQ$105,MATCH(B81,'CFBG New Line Form'!$B$9:$B$105,0),MATCH(VLOOKUP($CB$11,MAPPING!$H$3:$J$131,3,0),'CFBG New Line Form'!$G$7:$EQ$7,0)),"")=0,"",IFERROR(INDEX('CFBG New Line Form'!$G$9:$EQ$105,MATCH(B81,'CFBG New Line Form'!$B$9:$B$105,0),MATCH(VLOOKUP($CB$11,MAPPING!$H$3:$J$131,3,0),'CFBG New Line Form'!$G$7:$EQ$7,0)),""))</f>
        <v/>
      </c>
      <c r="CC81" s="84" t="str">
        <f>IF(IFERROR(INDEX('CFBG New Line Form'!$G$9:$EQ$105,MATCH(B81,'CFBG New Line Form'!$B$9:$B$105,0),MATCH(VLOOKUP($CC$11,MAPPING!$H$3:$J$131,3,0),'CFBG New Line Form'!$G$7:$EQ$7,0)),"")=0,"",IFERROR(INDEX('CFBG New Line Form'!$G$9:$EQ$105,MATCH(B81,'CFBG New Line Form'!$B$9:$B$105,0),MATCH(VLOOKUP($CC$11,MAPPING!$H$3:$J$131,3,0),'CFBG New Line Form'!$G$7:$EQ$7,0)),""))</f>
        <v/>
      </c>
      <c r="CD81" s="84" t="str">
        <f>IF(IFERROR(INDEX('CFBG New Line Form'!$G$9:$EQ$105,MATCH(B81,'CFBG New Line Form'!$B$9:$B$105,0),MATCH(VLOOKUP($CD$11,MAPPING!$H$3:$J$131,3,0),'CFBG New Line Form'!$G$7:$EQ$7,0)),"")=0,"",IFERROR(INDEX('CFBG New Line Form'!$G$9:$EQ$105,MATCH(B81,'CFBG New Line Form'!$B$9:$B$105,0),MATCH(VLOOKUP($CD$11,MAPPING!$H$3:$J$131,3,0),'CFBG New Line Form'!$G$7:$EQ$7,0)),""))</f>
        <v/>
      </c>
      <c r="CE81" s="84" t="str">
        <f>IF(IFERROR(INDEX('CFBG New Line Form'!$G$9:$EQ$105,MATCH(B81,'CFBG New Line Form'!$B$9:$B$105,0),MATCH(VLOOKUP($CE$11,MAPPING!$H$3:$J$131,3,0),'CFBG New Line Form'!$G$7:$EQ$7,0)),"")=0,"",IFERROR(INDEX('CFBG New Line Form'!$G$9:$EQ$105,MATCH(B81,'CFBG New Line Form'!$B$9:$B$105,0),MATCH(VLOOKUP($CE$11,MAPPING!$H$3:$J$131,3,0),'CFBG New Line Form'!$G$7:$EQ$7,0)),""))</f>
        <v/>
      </c>
      <c r="CF81" s="84" t="str">
        <f>IF(IFERROR(INDEX('CFBG New Line Form'!$G$9:$EQ$105,MATCH(B81,'CFBG New Line Form'!$B$9:$B$105,0),MATCH(VLOOKUP($CF$11,MAPPING!$H$3:$J$131,3,0),'CFBG New Line Form'!$G$7:$EQ$7,0)),"")=0,"",IFERROR(INDEX('CFBG New Line Form'!$G$9:$EQ$105,MATCH(B81,'CFBG New Line Form'!$B$9:$B$105,0),MATCH(VLOOKUP($CF$11,MAPPING!$H$3:$J$131,3,0),'CFBG New Line Form'!$G$7:$EQ$7,0)),""))</f>
        <v/>
      </c>
      <c r="CG81" s="84" t="str">
        <f>IF(IFERROR(INDEX('CFBG New Line Form'!$G$9:$EQ$105,MATCH(B81,'CFBG New Line Form'!$B$9:$B$105,0),MATCH(VLOOKUP($CG$11,MAPPING!$H$3:$J$131,3,0),'CFBG New Line Form'!$G$7:$EQ$7,0)),"")=0,"",IFERROR(INDEX('CFBG New Line Form'!$G$9:$EQ$105,MATCH(B81,'CFBG New Line Form'!$B$9:$B$105,0),MATCH(VLOOKUP($CG$11,MAPPING!$H$3:$J$131,3,0),'CFBG New Line Form'!$G$7:$EQ$7,0)),""))</f>
        <v/>
      </c>
      <c r="CH81" s="84" t="str">
        <f>IF(IFERROR(INDEX('CFBG New Line Form'!$G$9:$EQ$105,MATCH(B81,'CFBG New Line Form'!$B$9:$B$105,0),MATCH(VLOOKUP($CH$11,MAPPING!$H$3:$J$131,3,0),'CFBG New Line Form'!$G$7:$EQ$7,0)),"")=0,"",IFERROR(INDEX('CFBG New Line Form'!$G$9:$EQ$105,MATCH(B81,'CFBG New Line Form'!$B$9:$B$105,0),MATCH(VLOOKUP($CH$11,MAPPING!$H$3:$J$131,3,0),'CFBG New Line Form'!$G$7:$EQ$7,0)),""))</f>
        <v/>
      </c>
      <c r="CI81" s="84" t="str">
        <f>IF(IFERROR(INDEX('CFBG New Line Form'!$G$9:$EQ$105,MATCH(B81,'CFBG New Line Form'!$B$9:$B$105,0),MATCH(VLOOKUP($CI$11,MAPPING!$H$3:$J$131,3,0),'CFBG New Line Form'!$G$7:$EQ$7,0)),"")=0,"",IFERROR(INDEX('CFBG New Line Form'!$G$9:$EQ$105,MATCH(B81,'CFBG New Line Form'!$B$9:$B$105,0),MATCH(VLOOKUP($CI$11,MAPPING!$H$3:$J$131,3,0),'CFBG New Line Form'!$G$7:$EQ$7,0)),""))</f>
        <v/>
      </c>
      <c r="CJ81" s="84" t="str">
        <f>IF(IFERROR(INDEX('CFBG New Line Form'!$G$9:$EQ$105,MATCH(B81,'CFBG New Line Form'!$B$9:$B$105,0),MATCH(VLOOKUP($CJ$11,MAPPING!$H$3:$J$131,3,0),'CFBG New Line Form'!$G$7:$EQ$7,0)),"")=0,"",IFERROR(INDEX('CFBG New Line Form'!$G$9:$EQ$105,MATCH(B81,'CFBG New Line Form'!$B$9:$B$105,0),MATCH(VLOOKUP($CJ$11,MAPPING!$H$3:$J$131,3,0),'CFBG New Line Form'!$G$7:$EQ$7,0)),""))</f>
        <v/>
      </c>
      <c r="CK81" s="84" t="str">
        <f>IF(IFERROR(INDEX('CFBG New Line Form'!$G$9:$EQ$105,MATCH(B81,'CFBG New Line Form'!$B$9:$B$105,0),MATCH(VLOOKUP($CK$11,MAPPING!$H$3:$J$131,3,0),'CFBG New Line Form'!$G$7:$EQ$7,0)),"")=0,"",IFERROR(INDEX('CFBG New Line Form'!$G$9:$EQ$105,MATCH(B81,'CFBG New Line Form'!$B$9:$B$105,0),MATCH(VLOOKUP($CK$11,MAPPING!$H$3:$J$131,3,0),'CFBG New Line Form'!$G$7:$EQ$7,0)),""))</f>
        <v/>
      </c>
      <c r="CL81" s="84" t="str">
        <f>IF(IFERROR(INDEX('CFBG New Line Form'!$G$9:$EQ$105,MATCH(B81,'CFBG New Line Form'!$B$9:$B$105,0),MATCH(VLOOKUP($CL$11,MAPPING!$H$3:$J$131,3,0),'CFBG New Line Form'!$G$7:$EQ$7,0)),"")=0,"",IFERROR(INDEX('CFBG New Line Form'!$G$9:$EQ$105,MATCH(B81,'CFBG New Line Form'!$B$9:$B$105,0),MATCH(VLOOKUP($CL$11,MAPPING!$H$3:$J$131,3,0),'CFBG New Line Form'!$G$7:$EQ$7,0)),""))</f>
        <v/>
      </c>
      <c r="CM81" s="84" t="str">
        <f>IF(IFERROR(INDEX('CFBG New Line Form'!$G$9:$EQ$105,MATCH(B81,'CFBG New Line Form'!$B$9:$B$105,0),MATCH(VLOOKUP($CM$11,MAPPING!$H$3:$J$131,3,0),'CFBG New Line Form'!$G$7:$EQ$7,0)),"")=0,"",IFERROR(INDEX('CFBG New Line Form'!$G$9:$EQ$105,MATCH(B81,'CFBG New Line Form'!$B$9:$B$105,0),MATCH(VLOOKUP($CM$11,MAPPING!$H$3:$J$131,3,0),'CFBG New Line Form'!$G$7:$EQ$7,0)),""))</f>
        <v/>
      </c>
      <c r="CN81" s="84" t="str">
        <f>IF(IFERROR(INDEX('CFBG New Line Form'!$G$9:$EQ$105,MATCH(B81,'CFBG New Line Form'!$B$9:$B$105,0),MATCH(VLOOKUP($CN$11,MAPPING!$H$3:$J$131,3,0),'CFBG New Line Form'!$G$7:$EQ$7,0)),"")=0,"",IFERROR(INDEX('CFBG New Line Form'!$G$9:$EQ$105,MATCH(B81,'CFBG New Line Form'!$B$9:$B$105,0),MATCH(VLOOKUP($CN$11,MAPPING!$H$3:$J$131,3,0),'CFBG New Line Form'!$G$7:$EQ$7,0)),""))</f>
        <v/>
      </c>
      <c r="CO81" s="84" t="str">
        <f>IF(IFERROR(INDEX('CFBG New Line Form'!$G$9:$EQ$105,MATCH(B81,'CFBG New Line Form'!$B$9:$B$105,0),MATCH(VLOOKUP($CO$11,MAPPING!$H$3:$J$131,3,0),'CFBG New Line Form'!$G$7:$EQ$7,0)),"")=0,"",IFERROR(INDEX('CFBG New Line Form'!$G$9:$EQ$105,MATCH(B81,'CFBG New Line Form'!$B$9:$B$105,0),MATCH(VLOOKUP($CO$11,MAPPING!$H$3:$J$131,3,0),'CFBG New Line Form'!$G$7:$EQ$7,0)),""))</f>
        <v/>
      </c>
      <c r="CP81" s="84" t="str">
        <f>IF(IFERROR(INDEX('CFBG New Line Form'!$G$9:$EQ$105,MATCH(B81,'CFBG New Line Form'!$B$9:$B$105,0),MATCH(VLOOKUP($CP$11,MAPPING!$H$3:$J$131,3,0),'CFBG New Line Form'!$G$7:$EQ$7,0)),"")=0,"",IFERROR(INDEX('CFBG New Line Form'!$G$9:$EQ$105,MATCH(B81,'CFBG New Line Form'!$B$9:$B$105,0),MATCH(VLOOKUP($CP$11,MAPPING!$H$3:$J$131,3,0),'CFBG New Line Form'!$G$7:$EQ$7,0)),""))</f>
        <v/>
      </c>
      <c r="CQ81" s="84" t="str">
        <f>IF(IFERROR(INDEX('CFBG New Line Form'!$G$9:$EQ$105,MATCH(B81,'CFBG New Line Form'!$B$9:$B$105,0),MATCH(VLOOKUP($CQ$11,MAPPING!$H$3:$J$131,3,0),'CFBG New Line Form'!$G$7:$EQ$7,0)),"")=0,"",IFERROR(INDEX('CFBG New Line Form'!$G$9:$EQ$105,MATCH(B81,'CFBG New Line Form'!$B$9:$B$105,0),MATCH(VLOOKUP($CQ$11,MAPPING!$H$3:$J$131,3,0),'CFBG New Line Form'!$G$7:$EQ$7,0)),""))</f>
        <v/>
      </c>
      <c r="CR81" s="84"/>
      <c r="CS81" s="84"/>
      <c r="CT81" s="84"/>
    </row>
    <row r="82" spans="1:98" s="55" customFormat="1">
      <c r="A82" s="84" t="str">
        <f>IF(
IFERROR(INDEX('CFBG New Line Form'!$G$9:$EQ$105,MATCH(B82,'CFBG New Line Form'!$B$9:$B$105,0),MATCH(VLOOKUP($A$11,MAPPING!$H$3:$J$131,3,0),'CFBG New Line Form'!$G$7:$EQ$7,0)),"")=0,"", IFERROR(INDEX('CFBG New Line Form'!$G$9:$EQ$105,MATCH(B82,'CFBG New Line Form'!$B$9:$B$105,0),MATCH(VLOOKUP($A$11,MAPPING!$H$3:$J$131,3,0),'CFBG New Line Form'!$G$7:$EQ$7,0)),""))</f>
        <v/>
      </c>
      <c r="B82" s="84"/>
      <c r="C82" s="84" t="str">
        <f>IF(
IFERROR(INDEX('CFBG New Line Form'!$G$9:$EQ$105,MATCH(B82,'CFBG New Line Form'!$B$9:$B$105,0),MATCH(VLOOKUP($C$11,MAPPING!$H$3:$J$131,3,0),'CFBG New Line Form'!$G$7:$EQ$7,0)),"")=0,"", IFERROR(INDEX('CFBG New Line Form'!$G$9:$EQ$105,MATCH(B82,'CFBG New Line Form'!$B$9:$B$105,0),MATCH(VLOOKUP($C$11,MAPPING!$H$3:$J$131,3,0),'CFBG New Line Form'!$G$7:$EQ$7,0)),""))</f>
        <v/>
      </c>
      <c r="D82" s="84" t="str">
        <f>IF(
IFERROR(INDEX('CFBG New Line Form'!$G$9:$EQ$105,MATCH(B82,'CFBG New Line Form'!$B$9:$B$105,0),MATCH(VLOOKUP($D$11,MAPPING!$H$3:$J$131,3,0),'CFBG New Line Form'!$G$7:$EQ$7,0)),"")=0,"", IFERROR(INDEX('CFBG New Line Form'!$G$9:$EQ$105,MATCH(B82,'CFBG New Line Form'!$B$9:$B$105,0),MATCH(VLOOKUP($D$11,MAPPING!$H$3:$J$131,3,0),'CFBG New Line Form'!$G$7:$EQ$7,0)),""))</f>
        <v/>
      </c>
      <c r="E82" s="84" t="str">
        <f>IF(IFERROR(INDEX('CFBG New Line Form'!$G$9:$EQ$105,MATCH(B82,'CFBG New Line Form'!$B$9:$B$105,0),MATCH(VLOOKUP($E$11,MAPPING!$H$3:$J$131,3,0),'CFBG New Line Form'!$G$7:$EQ$7,0)),"")=0,"",IFERROR(INDEX('CFBG New Line Form'!$G$9:$EQ$105,MATCH(B82,'CFBG New Line Form'!$B$9:$B$105,0),MATCH(VLOOKUP($E$11,MAPPING!$H$3:$J$131,3,0),'CFBG New Line Form'!$G$7:$EQ$7,0)),""))</f>
        <v/>
      </c>
      <c r="F82" s="84" t="str">
        <f>IF(IFERROR(INDEX('CFBG New Line Form'!$G$9:$EQ$105,MATCH(B82,'CFBG New Line Form'!$B$9:$B$105,0),MATCH(VLOOKUP($F$11,MAPPING!$H$3:$J$131,3,0),'CFBG New Line Form'!$G$7:$EQ$7,0)),"")=0,"",IFERROR(INDEX('CFBG New Line Form'!$G$9:$EQ$105,MATCH(B82,'CFBG New Line Form'!$B$9:$B$105,0),MATCH(VLOOKUP($F$11,MAPPING!$H$3:$J$131,3,0),'CFBG New Line Form'!$G$7:$EQ$7,0)),""))</f>
        <v/>
      </c>
      <c r="G82" s="130" t="str">
        <f>IF(IFERROR(INDEX('CFBG New Line Form'!$G$9:$EQ$105,MATCH(B82,'CFBG New Line Form'!$B$9:$B$105,0),MATCH(VLOOKUP($G$11,MAPPING!$H$3:$J$131,3,0),'CFBG New Line Form'!$G$7:$EQ$7,0)),"")=0,"",IFERROR(INDEX('CFBG New Line Form'!$G$9:$EQ$105,MATCH(B82,'CFBG New Line Form'!$B$9:$B$105,0),MATCH(VLOOKUP($G$11,MAPPING!$H$3:$J$131,3,0),'CFBG New Line Form'!$G$7:$EQ$7,0)),""))</f>
        <v/>
      </c>
      <c r="H82" s="160" t="str">
        <f>IF(IFERROR(INDEX('CFBG New Line Form'!$G$9:$EQ$105,MATCH(B82,'CFBG New Line Form'!$B$9:$B$105,0),MATCH(VLOOKUP($H$11,MAPPING!$H$3:$J$131,3,0),'CFBG New Line Form'!$G$7:$EQ$7,0)),"")=0,"",IFERROR(INDEX('CFBG New Line Form'!$G$9:$EQ$105,MATCH(B82,'CFBG New Line Form'!$B$9:$B$105,0),MATCH(VLOOKUP($H$11,MAPPING!$H$3:$J$131,3,0),'CFBG New Line Form'!$G$7:$EQ$7,0)),""))</f>
        <v/>
      </c>
      <c r="I82" s="161" t="str">
        <f>IF(IFERROR(INDEX('CFBG New Line Form'!$G$9:$EQ$105,MATCH(B82,'CFBG New Line Form'!$B$9:$B$105,0),MATCH(VLOOKUP($I$11,MAPPING!$H$3:$J$131,3,0),'CFBG New Line Form'!$G$7:$EQ$7,0)),"")=0,"",IFERROR(INDEX('CFBG New Line Form'!$G$9:$EQ$105,MATCH(B82,'CFBG New Line Form'!$B$9:$B$105,0),MATCH(VLOOKUP($I$11,MAPPING!$H$3:$J$131,3,0),'CFBG New Line Form'!$G$7:$EQ$7,0)),""))</f>
        <v/>
      </c>
      <c r="J82" s="84" t="str">
        <f>IF(IFERROR(INDEX('CFBG New Line Form'!$G$9:$EQ$105,MATCH(B82,'CFBG New Line Form'!$B$9:$B$105,0),MATCH(VLOOKUP($J$11,MAPPING!$H$3:$J$131,3,0),'CFBG New Line Form'!$G$7:$EQ$7,0)),"")=0,"",IFERROR(INDEX('CFBG New Line Form'!$G$9:$EQ$105,MATCH(B82,'CFBG New Line Form'!$B$9:$B$105,0),MATCH(VLOOKUP($J$11,MAPPING!$H$3:$J$131,3,0),'CFBG New Line Form'!$G$7:$EQ$7,0)),""))</f>
        <v/>
      </c>
      <c r="K82" s="84" t="e">
        <v>#N/A</v>
      </c>
      <c r="L82" s="84" t="e">
        <v>#N/A</v>
      </c>
      <c r="M82" s="84" t="e">
        <v>#N/A</v>
      </c>
      <c r="N82" s="84" t="e">
        <v>#N/A</v>
      </c>
      <c r="O82" s="84" t="e">
        <v>#N/A</v>
      </c>
      <c r="P82" s="84" t="e">
        <v>#N/A</v>
      </c>
      <c r="Q82" s="84" t="e">
        <v>#N/A</v>
      </c>
      <c r="R82" s="162" t="str">
        <f>IF(IFERROR(INDEX('CFBG New Line Form'!$G$9:$EQ$105,MATCH(B82,'CFBG New Line Form'!$B$9:$B$105,0),MATCH(VLOOKUP($R$11,MAPPING!$H$3:$J$131,3,0),'CFBG New Line Form'!$G$7:$EQ$7,0)),"")=0,"",IFERROR(INDEX('CFBG New Line Form'!$G$9:$EQ$105,MATCH(B82,'CFBG New Line Form'!$B$9:$B$105,0),MATCH(VLOOKUP($R$11,MAPPING!$H$3:$J$131,3,0),'CFBG New Line Form'!$G$7:$EQ$7,0)),""))</f>
        <v/>
      </c>
      <c r="S82" s="84" t="str">
        <f>IF(IFERROR(INDEX('CFBG New Line Form'!$G$9:$EQ$105,MATCH(B82,'CFBG New Line Form'!$B$9:$B$105,0),MATCH(VLOOKUP($S$11,MAPPING!$H$3:$J$131,3,0),'CFBG New Line Form'!$G$7:$EQ$7,0)),"")=0,"",IFERROR(INDEX('CFBG New Line Form'!$G$9:$EQ$105,MATCH(B82,'CFBG New Line Form'!$B$9:$B$105,0),MATCH(VLOOKUP($S$11,MAPPING!$H$3:$J$131,3,0),'CFBG New Line Form'!$G$7:$EQ$7,0)),""))</f>
        <v/>
      </c>
      <c r="T82" s="84" t="e">
        <v>#N/A</v>
      </c>
      <c r="U82" s="84" t="e">
        <v>#N/A</v>
      </c>
      <c r="V82" s="84" t="e">
        <v>#N/A</v>
      </c>
      <c r="W82" s="84" t="e">
        <v>#N/A</v>
      </c>
      <c r="X82" s="84" t="e">
        <v>#N/A</v>
      </c>
      <c r="Y82" s="84" t="e">
        <v>#N/A</v>
      </c>
      <c r="Z82" s="84" t="e">
        <v>#N/A</v>
      </c>
      <c r="AA82" s="84" t="e">
        <v>#N/A</v>
      </c>
      <c r="AB82" s="84" t="e">
        <v>#N/A</v>
      </c>
      <c r="AC82" s="84" t="e">
        <v>#N/A</v>
      </c>
      <c r="AD82" s="84" t="e">
        <v>#N/A</v>
      </c>
      <c r="AE82" s="160" t="str">
        <f>IF(IFERROR(INDEX('CFBG New Line Form'!$G$9:$EQ$105,MATCH(B82,'CFBG New Line Form'!$B$9:$B$105,0),MATCH(VLOOKUP($AE$11,MAPPING!$H$3:$J$131,3,0),'CFBG New Line Form'!$G$7:$EQ$7,0)),"")=0,"",IFERROR(INDEX('CFBG New Line Form'!$G$9:$EQ$105,MATCH(B82,'CFBG New Line Form'!$B$9:$B$105,0),MATCH(VLOOKUP($AE$11,MAPPING!$H$3:$J$131,3,0),'CFBG New Line Form'!$G$7:$EQ$7,0)),""))</f>
        <v/>
      </c>
      <c r="AF82" s="84" t="e">
        <v>#N/A</v>
      </c>
      <c r="AG82" s="84" t="e">
        <v>#N/A</v>
      </c>
      <c r="AH82" s="84" t="str">
        <f>IF(IFERROR(INDEX('CFBG New Line Form'!$G$9:$EQ$105,MATCH(B82,'CFBG New Line Form'!$B$9:$B$105,0),MATCH(VLOOKUP($AH$11,MAPPING!$H$3:$J$131,3,0),'CFBG New Line Form'!$G$7:$EQ$7,0)),"")=0,"",IFERROR(INDEX('CFBG New Line Form'!$G$9:$EQ$105,MATCH(B82,'CFBG New Line Form'!$B$9:$B$105,0),MATCH(VLOOKUP($AH$11,MAPPING!$H$3:$J$131,3,0),'CFBG New Line Form'!$G$7:$EQ$7,0)),""))</f>
        <v/>
      </c>
      <c r="AI82" s="84" t="str">
        <f>IF(IFERROR(INDEX('CFBG New Line Form'!$G$9:$EQ$105,MATCH(B82,'CFBG New Line Form'!$B$9:$B$105,0),MATCH(VLOOKUP($AI$11,MAPPING!$H$3:$J$131,3,0),'CFBG New Line Form'!$G$7:$EQ$7,0)),"")=0,"",IFERROR(INDEX('CFBG New Line Form'!$G$9:$EQ$105,MATCH(B82,'CFBG New Line Form'!$B$9:$B$105,0),MATCH(VLOOKUP($AI$11,MAPPING!$H$3:$J$131,3,0),'CFBG New Line Form'!$G$7:$EQ$7,0)),""))</f>
        <v/>
      </c>
      <c r="AJ82" s="84" t="str">
        <f>IF(IFERROR(INDEX('CFBG New Line Form'!$G$9:$EQ$105,MATCH(B82,'CFBG New Line Form'!$B$9:$B$105,0),MATCH(VLOOKUP($AJ$11,MAPPING!$H$3:$J$131,3,0),'CFBG New Line Form'!$G$7:$EQ$7,0)),"")=0,"",IFERROR(INDEX('CFBG New Line Form'!$G$9:$EQ$105,MATCH(B82,'CFBG New Line Form'!$B$9:$B$105,0),MATCH(VLOOKUP($AJ$11,MAPPING!$H$3:$J$131,3,0),'CFBG New Line Form'!$G$7:$EQ$7,0)),""))</f>
        <v/>
      </c>
      <c r="AK82" s="84" t="str">
        <f>IF(IFERROR(INDEX('CFBG New Line Form'!$G$9:$EQ$105,MATCH(B82,'CFBG New Line Form'!$B$9:$B$105,0),MATCH(VLOOKUP($AK$11,MAPPING!$H$3:$J$131,3,0),'CFBG New Line Form'!$G$7:$EQ$7,0)),"")=0,"",IFERROR(INDEX('CFBG New Line Form'!$G$9:$EQ$105,MATCH(B82,'CFBG New Line Form'!$B$9:$B$105,0),MATCH(VLOOKUP($AK$11,MAPPING!$H$3:$J$131,3,0),'CFBG New Line Form'!$G$7:$EQ$7,0)),""))</f>
        <v/>
      </c>
      <c r="AL82" s="84" t="str">
        <f>IF(IFERROR(INDEX('CFBG New Line Form'!$G$9:$EQ$105,MATCH(B82,'CFBG New Line Form'!$B$9:$B$105,0),MATCH(VLOOKUP($AL$11,MAPPING!$H$3:$J$131,3,0),'CFBG New Line Form'!$G$7:$EQ$7,0)),"")=0,"",IFERROR(INDEX('CFBG New Line Form'!$G$9:$EQ$105,MATCH(B82,'CFBG New Line Form'!$B$9:$B$105,0),MATCH(VLOOKUP($AL$11,MAPPING!$H$3:$J$131,3,0),'CFBG New Line Form'!$G$7:$EQ$7,0)),""))</f>
        <v/>
      </c>
      <c r="AM82" s="84" t="str">
        <f>IF(IFERROR(INDEX('CFBG New Line Form'!$G$9:$EQ$105,MATCH(B82,'CFBG New Line Form'!$B$9:$B$105,0),MATCH(VLOOKUP($AM$11,MAPPING!$H$3:$J$131,3,0),'CFBG New Line Form'!$G$7:$EQ$7,0)),"")=0,"",IFERROR(INDEX('CFBG New Line Form'!$G$9:$EQ$105,MATCH(B82,'CFBG New Line Form'!$B$9:$B$105,0),MATCH(VLOOKUP($AM$11,MAPPING!$H$3:$J$131,3,0),'CFBG New Line Form'!$G$7:$EQ$7,0)),""))</f>
        <v/>
      </c>
      <c r="AN82" s="84" t="str">
        <f>IF(IFERROR(INDEX('CFBG New Line Form'!$G$9:$EQ$105,MATCH(B82,'CFBG New Line Form'!$B$9:$B$105,0),MATCH(VLOOKUP($AN$11,MAPPING!$H$3:$J$131,3,0),'CFBG New Line Form'!$G$7:$EQ$7,0)),"")=0,"",IFERROR(INDEX('CFBG New Line Form'!$G$9:$EQ$105,MATCH(B82,'CFBG New Line Form'!$B$9:$B$105,0),MATCH(VLOOKUP($AN$11,MAPPING!$H$3:$J$131,3,0),'CFBG New Line Form'!$G$7:$EQ$7,0)),""))</f>
        <v/>
      </c>
      <c r="AO82" s="84" t="str">
        <f>IF(IFERROR(INDEX('CFBG New Line Form'!$G$9:$EQ$105,MATCH(B82,'CFBG New Line Form'!$B$9:$B$105,0),MATCH(VLOOKUP($AO$11,MAPPING!$H$3:$J$131,3,0),'CFBG New Line Form'!$G$7:$EQ$7,0)),"")=0,"",IFERROR(INDEX('CFBG New Line Form'!$G$9:$EQ$105,MATCH(B82,'CFBG New Line Form'!$B$9:$B$105,0),MATCH(VLOOKUP($AO$11,MAPPING!$H$3:$J$131,3,0),'CFBG New Line Form'!$G$7:$EQ$7,0)),""))</f>
        <v/>
      </c>
      <c r="AP82" s="84" t="str">
        <f>IF(IFERROR(INDEX('CFBG New Line Form'!$G$9:$EQ$105,MATCH(B82,'CFBG New Line Form'!$B$9:$B$105,0),MATCH(VLOOKUP($AP$11,MAPPING!$H$3:$J$131,3,0),'CFBG New Line Form'!$G$7:$EQ$7,0)),"")=0,"",IFERROR(INDEX('CFBG New Line Form'!$G$9:$EQ$105,MATCH(B82,'CFBG New Line Form'!$B$9:$B$105,0),MATCH(VLOOKUP($AP$11,MAPPING!$H$3:$J$131,3,0),'CFBG New Line Form'!$G$7:$EQ$7,0)),""))</f>
        <v/>
      </c>
      <c r="AQ82" s="84" t="str">
        <f>IF(IFERROR(INDEX('CFBG New Line Form'!$G$9:$EQ$105,MATCH(B82,'CFBG New Line Form'!$B$9:$B$105,0),MATCH(VLOOKUP($AQ$11,MAPPING!$H$3:$J$131,3,0),'CFBG New Line Form'!$G$7:$EQ$7,0)),"")=0,"",IFERROR(INDEX('CFBG New Line Form'!$G$9:$EQ$105,MATCH(B82,'CFBG New Line Form'!$B$9:$B$105,0),MATCH(VLOOKUP($AQ$11,MAPPING!$H$3:$J$131,3,0),'CFBG New Line Form'!$G$7:$EQ$7,0)),""))</f>
        <v/>
      </c>
      <c r="AR82" s="84" t="str">
        <f>IF(IFERROR(INDEX('CFBG New Line Form'!$G$9:$EQ$105,MATCH(B82,'CFBG New Line Form'!$B$9:$B$105,0),MATCH(VLOOKUP($AR$11,MAPPING!$H$3:$J$131,3,0),'CFBG New Line Form'!$G$7:$EQ$7,0)),"")=0,"",IFERROR(INDEX('CFBG New Line Form'!$G$9:$EQ$105,MATCH(B82,'CFBG New Line Form'!$B$9:$B$105,0),MATCH(VLOOKUP($AR$11,MAPPING!$H$3:$J$131,3,0),'CFBG New Line Form'!$G$7:$EQ$7,0)),""))</f>
        <v/>
      </c>
      <c r="AS82" s="84" t="str">
        <f>IF(IFERROR(INDEX('CFBG New Line Form'!$G$9:$EQ$105,MATCH(B82,'CFBG New Line Form'!$B$9:$B$105,0),MATCH(VLOOKUP($AS$11,MAPPING!$H$3:$J$131,3,0),'CFBG New Line Form'!$G$7:$EQ$7,0)),"")=0,"",IFERROR(INDEX('CFBG New Line Form'!$G$9:$EQ$105,MATCH(B82,'CFBG New Line Form'!$B$9:$B$105,0),MATCH(VLOOKUP($AS$11,MAPPING!$H$3:$J$131,3,0),'CFBG New Line Form'!$G$7:$EQ$7,0)),""))</f>
        <v/>
      </c>
      <c r="AT82" s="84" t="str">
        <f>IF(IFERROR(INDEX('CFBG New Line Form'!$G$9:$EQ$105,MATCH(B82,'CFBG New Line Form'!$B$9:$B$105,0),MATCH(VLOOKUP($AT$11,MAPPING!$H$3:$J$131,3,0),'CFBG New Line Form'!$G$7:$EQ$7,0)),"")=0,"",IFERROR(INDEX('CFBG New Line Form'!$G$9:$EQ$105,MATCH(B82,'CFBG New Line Form'!$B$9:$B$105,0),MATCH(VLOOKUP($AT$11,MAPPING!$H$3:$J$131,3,0),'CFBG New Line Form'!$G$7:$EQ$7,0)),""))</f>
        <v/>
      </c>
      <c r="AU82" s="84" t="str">
        <f>IF(IFERROR(INDEX('CFBG New Line Form'!$G$9:$EQ$105,MATCH(B82,'CFBG New Line Form'!$B$9:$B$105,0),MATCH(VLOOKUP($AU$11,MAPPING!$H$3:$J$131,3,0),'CFBG New Line Form'!$G$7:$EQ$7,0)),"")=0,"",IFERROR(INDEX('CFBG New Line Form'!$G$9:$EQ$105,MATCH(B82,'CFBG New Line Form'!$B$9:$B$105,0),MATCH(VLOOKUP($AU$11,MAPPING!$H$3:$J$131,3,0),'CFBG New Line Form'!$G$7:$EQ$7,0)),""))</f>
        <v/>
      </c>
      <c r="AV82" s="84" t="str">
        <f>IF(IFERROR(INDEX('CFBG New Line Form'!$G$9:$EQ$105,MATCH(B82,'CFBG New Line Form'!$B$9:$B$105,0),MATCH(VLOOKUP($AV$11,MAPPING!$H$3:$J$131,3,0),'CFBG New Line Form'!$G$7:$EQ$7,0)),"")=0,"",IFERROR(INDEX('CFBG New Line Form'!$G$9:$EQ$105,MATCH(B82,'CFBG New Line Form'!$B$9:$B$105,0),MATCH(VLOOKUP($AV$11,MAPPING!$H$3:$J$131,3,0),'CFBG New Line Form'!$G$7:$EQ$7,0)),""))</f>
        <v/>
      </c>
      <c r="AW82" s="84" t="str">
        <f>IF(IFERROR(INDEX('CFBG New Line Form'!$G$9:$EQ$105,MATCH(B82,'CFBG New Line Form'!$B$9:$B$105,0),MATCH(VLOOKUP($AW$11,MAPPING!$H$3:$J$131,3,0),'CFBG New Line Form'!$G$7:$EQ$7,0)),"")=0,"",IFERROR(INDEX('CFBG New Line Form'!$G$9:$EQ$105,MATCH(B82,'CFBG New Line Form'!$B$9:$B$105,0),MATCH(VLOOKUP($AW$11,MAPPING!$H$3:$J$131,3,0),'CFBG New Line Form'!$G$7:$EQ$7,0)),""))</f>
        <v/>
      </c>
      <c r="AX82" s="84" t="str">
        <f>IF(IFERROR(INDEX('CFBG New Line Form'!$G$9:$EQ$105,MATCH(B82,'CFBG New Line Form'!$B$9:$B$105,0),MATCH(VLOOKUP($AX$11,MAPPING!$H$3:$J$131,3,0),'CFBG New Line Form'!$G$7:$EQ$7,0)),"")=0,"",IFERROR(INDEX('CFBG New Line Form'!$G$9:$EQ$105,MATCH(B82,'CFBG New Line Form'!$B$9:$B$105,0),MATCH(VLOOKUP($AX$11,MAPPING!$H$3:$J$131,3,0),'CFBG New Line Form'!$G$7:$EQ$7,0)),""))</f>
        <v/>
      </c>
      <c r="AY82" s="84" t="str">
        <f>IF(IFERROR(INDEX('CFBG New Line Form'!$G$9:$EQ$105,MATCH(B82,'CFBG New Line Form'!$B$9:$B$105,0),MATCH(VLOOKUP($AY$11,MAPPING!$H$3:$J$131,3,0),'CFBG New Line Form'!$G$7:$EQ$7,0)),"")=0,"",IFERROR(INDEX('CFBG New Line Form'!$G$9:$EQ$105,MATCH(B82,'CFBG New Line Form'!$B$9:$B$105,0),MATCH(VLOOKUP($AY$11,MAPPING!$H$3:$J$131,3,0),'CFBG New Line Form'!$G$7:$EQ$7,0)),""))</f>
        <v/>
      </c>
      <c r="AZ82" s="84" t="str">
        <f>IF(IFERROR(INDEX('CFBG New Line Form'!$G$9:$EQ$105,MATCH(B82,'CFBG New Line Form'!$B$9:$B$105,0),MATCH(VLOOKUP($AZ$11,MAPPING!$H$3:$J$131,3,0),'CFBG New Line Form'!$G$7:$EQ$7,0)),"")=0,"",IFERROR(INDEX('CFBG New Line Form'!$G$9:$EQ$105,MATCH(B82,'CFBG New Line Form'!$B$9:$B$105,0),MATCH(VLOOKUP($AZ$11,MAPPING!$H$3:$J$131,3,0),'CFBG New Line Form'!$G$7:$EQ$7,0)),""))</f>
        <v/>
      </c>
      <c r="BA82" s="84" t="str">
        <f>IF(IFERROR(INDEX('CFBG New Line Form'!$G$9:$EQ$105,MATCH(B82,'CFBG New Line Form'!$B$9:$B$105,0),MATCH(VLOOKUP($BA$11,MAPPING!$H$3:$J$131,3,0),'CFBG New Line Form'!$G$7:$EQ$7,0)),"")=0,"",IFERROR(INDEX('CFBG New Line Form'!$G$9:$EQ$105,MATCH(B82,'CFBG New Line Form'!$B$9:$B$105,0),MATCH(VLOOKUP($BA$11,MAPPING!$H$3:$J$131,3,0),'CFBG New Line Form'!$G$7:$EQ$7,0)),""))</f>
        <v/>
      </c>
      <c r="BB82" s="84" t="str">
        <f>IF(IFERROR(INDEX('CFBG New Line Form'!$G$9:$EQ$105,MATCH(B82,'CFBG New Line Form'!$B$9:$B$105,0),MATCH(VLOOKUP($BB$11,MAPPING!$H$3:$J$131,3,0),'CFBG New Line Form'!$G$7:$EQ$7,0)),"")=0,"",IFERROR(INDEX('CFBG New Line Form'!$G$9:$EQ$105,MATCH(B82,'CFBG New Line Form'!$B$9:$B$105,0),MATCH(VLOOKUP($BB$11,MAPPING!$H$3:$J$131,3,0),'CFBG New Line Form'!$G$7:$EQ$7,0)),""))</f>
        <v/>
      </c>
      <c r="BC82" s="84" t="str">
        <f>IF(IFERROR(INDEX('CFBG New Line Form'!$G$9:$EQ$105,MATCH(B82,'CFBG New Line Form'!$B$9:$B$105,0),MATCH(VLOOKUP($BC$11,MAPPING!$H$3:$J$131,3,0),'CFBG New Line Form'!$G$7:$EQ$7,0)),"")=0,"",IFERROR(INDEX('CFBG New Line Form'!$G$9:$EQ$105,MATCH(B82,'CFBG New Line Form'!$B$9:$B$105,0),MATCH(VLOOKUP($BC$11,MAPPING!$H$3:$J$131,3,0),'CFBG New Line Form'!$G$7:$EQ$7,0)),""))</f>
        <v/>
      </c>
      <c r="BD82" s="84" t="str">
        <f>IF(IFERROR(INDEX('CFBG New Line Form'!$G$9:$EQ$105,MATCH(B82,'CFBG New Line Form'!$B$9:$B$105,0),MATCH(VLOOKUP($BD$11,MAPPING!$H$3:$J$131,3,0),'CFBG New Line Form'!$G$7:$EQ$7,0)),"")=0,"",IFERROR(INDEX('CFBG New Line Form'!$G$9:$EQ$105,MATCH(B82,'CFBG New Line Form'!$B$9:$B$105,0),MATCH(VLOOKUP($BD$11,MAPPING!$H$3:$J$131,3,0),'CFBG New Line Form'!$G$7:$EQ$7,0)),""))</f>
        <v/>
      </c>
      <c r="BE82" s="84" t="str">
        <f>IF(IFERROR(INDEX('CFBG New Line Form'!$G$9:$EQ$105,MATCH(B82,'CFBG New Line Form'!$B$9:$B$105,0),MATCH(VLOOKUP($BE$11,MAPPING!$H$3:$J$131,3,0),'CFBG New Line Form'!$G$7:$EQ$7,0)),"")=0,"",IFERROR(INDEX('CFBG New Line Form'!$G$9:$EQ$105,MATCH(B82,'CFBG New Line Form'!$B$9:$B$105,0),MATCH(VLOOKUP($BE$11,MAPPING!$H$3:$J$131,3,0),'CFBG New Line Form'!$G$7:$EQ$7,0)),""))</f>
        <v/>
      </c>
      <c r="BF82" s="84" t="str">
        <f>IF(IFERROR(INDEX('CFBG New Line Form'!$G$9:$EQ$105,MATCH(B82,'CFBG New Line Form'!$B$9:$B$105,0),MATCH(VLOOKUP($BE$11,MAPPING!$H$3:$J$131,3,0),'CFBG New Line Form'!$G$7:$EQ$7,0)),"")=0,"",IFERROR(INDEX('CFBG New Line Form'!$G$9:$EQ$105,MATCH(B82,'CFBG New Line Form'!$B$9:$B$105,0),MATCH(VLOOKUP($BE$11,MAPPING!$H$3:$J$131,3,0),'CFBG New Line Form'!$G$7:$EQ$7,0)),""))</f>
        <v/>
      </c>
      <c r="BG82" s="84" t="str">
        <f>IF(IFERROR(INDEX('CFBG New Line Form'!$G$9:$EQ$105,MATCH(B82,'CFBG New Line Form'!$B$9:$B$105,0),MATCH(VLOOKUP($BG$11,MAPPING!$H$3:$J$131,3,0),'CFBG New Line Form'!$G$7:$EQ$7,0)),"")=0,"",IFERROR(INDEX('CFBG New Line Form'!$G$9:$EQ$105,MATCH(B82,'CFBG New Line Form'!$B$9:$B$105,0),MATCH(VLOOKUP($BG$11,MAPPING!$H$3:$J$131,3,0),'CFBG New Line Form'!$G$7:$EQ$7,0)),""))</f>
        <v/>
      </c>
      <c r="BH82" s="84" t="str">
        <f>IF(IFERROR(INDEX('CFBG New Line Form'!$G$9:$EQ$105,MATCH(B82,'CFBG New Line Form'!$B$9:$B$105,0),MATCH(VLOOKUP($BH$11,MAPPING!$H$3:$J$131,3,0),'CFBG New Line Form'!$G$7:$EQ$7,0)),"")=0,"",IFERROR(INDEX('CFBG New Line Form'!$G$9:$EQ$105,MATCH(B82,'CFBG New Line Form'!$B$9:$B$105,0),MATCH(VLOOKUP($BH$11,MAPPING!$H$3:$J$131,3,0),'CFBG New Line Form'!$G$7:$EQ$7,0)),""))</f>
        <v/>
      </c>
      <c r="BI82" s="84" t="str">
        <f>IF(IFERROR(INDEX('CFBG New Line Form'!$G$9:$EQ$105,MATCH(B82,'CFBG New Line Form'!$B$9:$B$105,0),MATCH(VLOOKUP($BI$11,MAPPING!$H$3:$J$131,3,0),'CFBG New Line Form'!$G$7:$EQ$7,0)),"")=0,"",IFERROR(INDEX('CFBG New Line Form'!$G$9:$EQ$105,MATCH(B82,'CFBG New Line Form'!$B$9:$B$105,0),MATCH(VLOOKUP($BI$11,MAPPING!$H$3:$J$131,3,0),'CFBG New Line Form'!$G$7:$EQ$7,0)),""))</f>
        <v/>
      </c>
      <c r="BJ82" s="84" t="str">
        <f>IF(IFERROR(INDEX('CFBG New Line Form'!$G$9:$EQ$105,MATCH(B82,'CFBG New Line Form'!$B$9:$B$105,0),MATCH(VLOOKUP($BJ$11,MAPPING!$H$3:$J$131,3,0),'CFBG New Line Form'!$G$7:$EQ$7,0)),"")=0,"",IFERROR(INDEX('CFBG New Line Form'!$G$9:$EQ$105,MATCH(B82,'CFBG New Line Form'!$B$9:$B$105,0),MATCH(VLOOKUP($BJ$11,MAPPING!$H$3:$J$131,3,0),'CFBG New Line Form'!$G$7:$EQ$7,0)),""))</f>
        <v/>
      </c>
      <c r="BK82" s="84" t="str">
        <f>IF(IFERROR(INDEX('CFBG New Line Form'!$G$9:$EQ$105,MATCH(B82,'CFBG New Line Form'!$B$9:$B$105,0),MATCH(VLOOKUP($BK$11,MAPPING!$H$3:$J$131,3,0),'CFBG New Line Form'!$G$7:$EQ$7,0)),"")=0,"",IFERROR(INDEX('CFBG New Line Form'!$G$9:$EQ$105,MATCH(B82,'CFBG New Line Form'!$B$9:$B$105,0),MATCH(VLOOKUP($BK$11,MAPPING!$H$3:$J$131,3,0),'CFBG New Line Form'!$G$7:$EQ$7,0)),""))</f>
        <v/>
      </c>
      <c r="BL82" s="84" t="str">
        <f>IF(IFERROR(INDEX('CFBG New Line Form'!$G$9:$EQ$105,MATCH(B82,'CFBG New Line Form'!$B$9:$B$105,0),MATCH(VLOOKUP($BL$11,MAPPING!$H$3:$J$131,3,0),'CFBG New Line Form'!$G$7:$EQ$7,0)),"")=0,"",IFERROR(INDEX('CFBG New Line Form'!$G$9:$EQ$105,MATCH(B82,'CFBG New Line Form'!$B$9:$B$105,0),MATCH(VLOOKUP($BL$11,MAPPING!$H$3:$J$131,3,0),'CFBG New Line Form'!$G$7:$EQ$7,0)),""))</f>
        <v/>
      </c>
      <c r="BM82" s="84" t="str">
        <f>IF(IFERROR(INDEX('CFBG New Line Form'!$G$9:$EQ$105,MATCH(B82,'CFBG New Line Form'!$B$9:$B$105,0),MATCH(VLOOKUP($BM$11,MAPPING!$H$3:$J$131,3,0),'CFBG New Line Form'!$G$7:$EQ$7,0)),"")=0,"",IFERROR(INDEX('CFBG New Line Form'!$G$9:$EQ$105,MATCH(B82,'CFBG New Line Form'!$B$9:$B$105,0),MATCH(VLOOKUP($BM$11,MAPPING!$H$3:$J$131,3,0),'CFBG New Line Form'!$G$7:$EQ$7,0)),""))</f>
        <v/>
      </c>
      <c r="BN82" s="84" t="str">
        <f>IF(IFERROR(INDEX('CFBG New Line Form'!$G$9:$EQ$105,MATCH(B82,'CFBG New Line Form'!$B$9:$B$105,0),MATCH(VLOOKUP($BN$11,MAPPING!$H$3:$J$131,3,0),'CFBG New Line Form'!$G$7:$EQ$7,0)),"")=0,"",IFERROR(INDEX('CFBG New Line Form'!$G$9:$EQ$105,MATCH(B82,'CFBG New Line Form'!$B$9:$B$105,0),MATCH(VLOOKUP($BN$11,MAPPING!$H$3:$J$131,3,0),'CFBG New Line Form'!$G$7:$EQ$7,0)),""))</f>
        <v/>
      </c>
      <c r="BO82" s="84" t="str">
        <f>IF(IFERROR(INDEX('CFBG New Line Form'!$G$9:$EQ$105,MATCH(B82,'CFBG New Line Form'!$B$9:$B$105,0),MATCH(VLOOKUP($BO$11,MAPPING!$H$3:$J$131,3,0),'CFBG New Line Form'!$G$7:$EQ$7,0)),"")=0,"",IFERROR(INDEX('CFBG New Line Form'!$G$9:$EQ$105,MATCH(B82,'CFBG New Line Form'!$B$9:$B$105,0),MATCH(VLOOKUP($BO$11,MAPPING!$H$3:$J$131,3,0),'CFBG New Line Form'!$G$7:$EQ$7,0)),""))</f>
        <v/>
      </c>
      <c r="BP82" s="84" t="str">
        <f>IF(IFERROR(INDEX('CFBG New Line Form'!$G$9:$EQ$105,MATCH(B82,'CFBG New Line Form'!$B$9:$B$105,0),MATCH(VLOOKUP($BP$11,MAPPING!$H$3:$J$131,3,0),'CFBG New Line Form'!$G$7:$EQ$7,0)),"")=0,"",IFERROR(INDEX('CFBG New Line Form'!$G$9:$EQ$105,MATCH(B82,'CFBG New Line Form'!$B$9:$B$105,0),MATCH(VLOOKUP($BP$11,MAPPING!$H$3:$J$131,3,0),'CFBG New Line Form'!$G$7:$EQ$7,0)),""))</f>
        <v/>
      </c>
      <c r="BQ82" s="84" t="str">
        <f>IF(IFERROR(INDEX('CFBG New Line Form'!$G$9:$EQ$105,MATCH(B82,'CFBG New Line Form'!$B$9:$B$105,0),MATCH(VLOOKUP($BQ$11,MAPPING!$H$3:$J$131,3,0),'CFBG New Line Form'!$G$7:$EQ$7,0)),"")=0,"",IFERROR(INDEX('CFBG New Line Form'!$G$9:$EQ$105,MATCH(B82,'CFBG New Line Form'!$B$9:$B$105,0),MATCH(VLOOKUP($BQ$11,MAPPING!$H$3:$J$131,3,0),'CFBG New Line Form'!$G$7:$EQ$7,0)),""))</f>
        <v/>
      </c>
      <c r="BR82" s="84" t="str">
        <f>IF(IFERROR(INDEX('CFBG New Line Form'!$G$9:$EQ$105,MATCH(B82,'CFBG New Line Form'!$B$9:$B$105,0),MATCH(VLOOKUP($BR$11,MAPPING!$H$3:$J$131,3,0),'CFBG New Line Form'!$G$7:$EQ$7,0)),"")=0,"",IFERROR(INDEX('CFBG New Line Form'!$G$9:$EQ$105,MATCH(B82,'CFBG New Line Form'!$B$9:$B$105,0),MATCH(VLOOKUP($BR$11,MAPPING!$H$3:$J$131,3,0),'CFBG New Line Form'!$G$7:$EQ$7,0)),""))</f>
        <v/>
      </c>
      <c r="BS82" s="84" t="str">
        <f>IF(IFERROR(INDEX('CFBG New Line Form'!$G$9:$EQ$105,MATCH(B82,'CFBG New Line Form'!$B$9:$B$105,0),MATCH(VLOOKUP($BS$11,MAPPING!$H$3:$J$131,3,0),'CFBG New Line Form'!$G$7:$EQ$7,0)),"")=0,"",IFERROR(INDEX('CFBG New Line Form'!$G$9:$EQ$105,MATCH(B82,'CFBG New Line Form'!$B$9:$B$105,0),MATCH(VLOOKUP($BS$11,MAPPING!$H$3:$J$131,3,0),'CFBG New Line Form'!$G$7:$EQ$7,0)),""))</f>
        <v/>
      </c>
      <c r="BT82" s="84" t="str">
        <f>IF(IFERROR(INDEX('CFBG New Line Form'!$G$9:$EQ$105,MATCH(B82,'CFBG New Line Form'!$B$9:$B$105,0),MATCH(VLOOKUP($BT$11,MAPPING!$H$3:$J$131,3,0),'CFBG New Line Form'!$G$7:$EQ$7,0)),"")=0,"",IFERROR(INDEX('CFBG New Line Form'!$G$9:$EQ$105,MATCH(B82,'CFBG New Line Form'!$B$9:$B$105,0),MATCH(VLOOKUP($BT$11,MAPPING!$H$3:$J$131,3,0),'CFBG New Line Form'!$G$7:$EQ$7,0)),""))</f>
        <v/>
      </c>
      <c r="BU82" s="84" t="str">
        <f>IF(IFERROR(INDEX('CFBG New Line Form'!$G$9:$EQ$105,MATCH(B82,'CFBG New Line Form'!$B$9:$B$105,0),MATCH(VLOOKUP($BU$11,MAPPING!$H$3:$J$131,3,0),'CFBG New Line Form'!$G$7:$EQ$7,0)),"")=0,"",IFERROR(INDEX('CFBG New Line Form'!$G$9:$EQ$105,MATCH(B82,'CFBG New Line Form'!$B$9:$B$105,0),MATCH(VLOOKUP($BU$11,MAPPING!$H$3:$J$131,3,0),'CFBG New Line Form'!$G$7:$EQ$7,0)),""))</f>
        <v/>
      </c>
      <c r="BV82" s="84" t="str">
        <f>IF(IFERROR(INDEX('CFBG New Line Form'!$G$9:$EQ$105,MATCH(B82,'CFBG New Line Form'!$B$9:$B$105,0),MATCH(VLOOKUP($BV$11,MAPPING!$H$3:$J$131,3,0),'CFBG New Line Form'!$G$7:$EQ$7,0)),"")=0,"",IFERROR(INDEX('CFBG New Line Form'!$G$9:$EQ$105,MATCH(B82,'CFBG New Line Form'!$B$9:$B$105,0),MATCH(VLOOKUP($BV$11,MAPPING!$H$3:$J$131,3,0),'CFBG New Line Form'!$G$7:$EQ$7,0)),""))</f>
        <v/>
      </c>
      <c r="BW82" s="84" t="str">
        <f>IF(IFERROR(INDEX('CFBG New Line Form'!$G$9:$EQ$105,MATCH(B82,'CFBG New Line Form'!$B$9:$B$105,0),MATCH(VLOOKUP($BW$11,MAPPING!$H$3:$J$131,3,0),'CFBG New Line Form'!$G$7:$EQ$7,0)),"")=0,"",IFERROR(INDEX('CFBG New Line Form'!$G$9:$EQ$105,MATCH(B82,'CFBG New Line Form'!$B$9:$B$105,0),MATCH(VLOOKUP($BW$11,MAPPING!$H$3:$J$131,3,0),'CFBG New Line Form'!$G$7:$EQ$7,0)),""))</f>
        <v/>
      </c>
      <c r="BX82" s="84" t="str">
        <f>IF(IFERROR(INDEX('CFBG New Line Form'!$G$9:$EQ$105,MATCH(B82,'CFBG New Line Form'!$B$9:$B$105,0),MATCH(VLOOKUP($BX$11,MAPPING!$H$3:$J$131,3,0),'CFBG New Line Form'!$G$7:$EQ$7,0)),"")=0,"",IFERROR(INDEX('CFBG New Line Form'!$G$9:$EQ$105,MATCH(B82,'CFBG New Line Form'!$B$9:$B$105,0),MATCH(VLOOKUP($BX$11,MAPPING!$H$3:$J$131,3,0),'CFBG New Line Form'!$G$7:$EQ$7,0)),""))</f>
        <v/>
      </c>
      <c r="BY82" s="84" t="str">
        <f>IF(IFERROR(INDEX('CFBG New Line Form'!$G$9:$EQ$105,MATCH(B82,'CFBG New Line Form'!$B$9:$B$105,0),MATCH(VLOOKUP($BY$11,MAPPING!$H$3:$J$131,3,0),'CFBG New Line Form'!$G$7:$EQ$7,0)),"")=0,"",IFERROR(INDEX('CFBG New Line Form'!$G$9:$EQ$105,MATCH(B82,'CFBG New Line Form'!$B$9:$B$105,0),MATCH(VLOOKUP($BY$11,MAPPING!$H$3:$J$131,3,0),'CFBG New Line Form'!$G$7:$EQ$7,0)),""))</f>
        <v/>
      </c>
      <c r="BZ82" s="84" t="str">
        <f>IF(IFERROR(INDEX('CFBG New Line Form'!$G$9:$EQ$105,MATCH(B82,'CFBG New Line Form'!$B$9:$B$105,0),MATCH(VLOOKUP($BZ$11,MAPPING!$H$3:$J$131,3,0),'CFBG New Line Form'!$G$7:$EQ$7,0)),"")=0,"",IFERROR(INDEX('CFBG New Line Form'!$G$9:$EQ$105,MATCH(B82,'CFBG New Line Form'!$B$9:$B$105,0),MATCH(VLOOKUP($BZ$11,MAPPING!$H$3:$J$131,3,0),'CFBG New Line Form'!$G$7:$EQ$7,0)),""))</f>
        <v/>
      </c>
      <c r="CA82" s="84" t="str">
        <f>IF(IFERROR(INDEX('CFBG New Line Form'!$G$9:$EQ$105,MATCH(B82,'CFBG New Line Form'!$B$9:$B$105,0),MATCH(VLOOKUP($CA$11,MAPPING!$H$3:$J$131,3,0),'CFBG New Line Form'!$G$7:$EQ$7,0)),"")=0,"",IFERROR(INDEX('CFBG New Line Form'!$G$9:$EQ$105,MATCH(B82,'CFBG New Line Form'!$B$9:$B$105,0),MATCH(VLOOKUP($CA$11,MAPPING!$H$3:$J$131,3,0),'CFBG New Line Form'!$G$7:$EQ$7,0)),""))</f>
        <v/>
      </c>
      <c r="CB82" s="84" t="str">
        <f>IF(IFERROR(INDEX('CFBG New Line Form'!$G$9:$EQ$105,MATCH(B82,'CFBG New Line Form'!$B$9:$B$105,0),MATCH(VLOOKUP($CB$11,MAPPING!$H$3:$J$131,3,0),'CFBG New Line Form'!$G$7:$EQ$7,0)),"")=0,"",IFERROR(INDEX('CFBG New Line Form'!$G$9:$EQ$105,MATCH(B82,'CFBG New Line Form'!$B$9:$B$105,0),MATCH(VLOOKUP($CB$11,MAPPING!$H$3:$J$131,3,0),'CFBG New Line Form'!$G$7:$EQ$7,0)),""))</f>
        <v/>
      </c>
      <c r="CC82" s="84" t="str">
        <f>IF(IFERROR(INDEX('CFBG New Line Form'!$G$9:$EQ$105,MATCH(B82,'CFBG New Line Form'!$B$9:$B$105,0),MATCH(VLOOKUP($CC$11,MAPPING!$H$3:$J$131,3,0),'CFBG New Line Form'!$G$7:$EQ$7,0)),"")=0,"",IFERROR(INDEX('CFBG New Line Form'!$G$9:$EQ$105,MATCH(B82,'CFBG New Line Form'!$B$9:$B$105,0),MATCH(VLOOKUP($CC$11,MAPPING!$H$3:$J$131,3,0),'CFBG New Line Form'!$G$7:$EQ$7,0)),""))</f>
        <v/>
      </c>
      <c r="CD82" s="84" t="str">
        <f>IF(IFERROR(INDEX('CFBG New Line Form'!$G$9:$EQ$105,MATCH(B82,'CFBG New Line Form'!$B$9:$B$105,0),MATCH(VLOOKUP($CD$11,MAPPING!$H$3:$J$131,3,0),'CFBG New Line Form'!$G$7:$EQ$7,0)),"")=0,"",IFERROR(INDEX('CFBG New Line Form'!$G$9:$EQ$105,MATCH(B82,'CFBG New Line Form'!$B$9:$B$105,0),MATCH(VLOOKUP($CD$11,MAPPING!$H$3:$J$131,3,0),'CFBG New Line Form'!$G$7:$EQ$7,0)),""))</f>
        <v/>
      </c>
      <c r="CE82" s="84" t="str">
        <f>IF(IFERROR(INDEX('CFBG New Line Form'!$G$9:$EQ$105,MATCH(B82,'CFBG New Line Form'!$B$9:$B$105,0),MATCH(VLOOKUP($CE$11,MAPPING!$H$3:$J$131,3,0),'CFBG New Line Form'!$G$7:$EQ$7,0)),"")=0,"",IFERROR(INDEX('CFBG New Line Form'!$G$9:$EQ$105,MATCH(B82,'CFBG New Line Form'!$B$9:$B$105,0),MATCH(VLOOKUP($CE$11,MAPPING!$H$3:$J$131,3,0),'CFBG New Line Form'!$G$7:$EQ$7,0)),""))</f>
        <v/>
      </c>
      <c r="CF82" s="84" t="str">
        <f>IF(IFERROR(INDEX('CFBG New Line Form'!$G$9:$EQ$105,MATCH(B82,'CFBG New Line Form'!$B$9:$B$105,0),MATCH(VLOOKUP($CF$11,MAPPING!$H$3:$J$131,3,0),'CFBG New Line Form'!$G$7:$EQ$7,0)),"")=0,"",IFERROR(INDEX('CFBG New Line Form'!$G$9:$EQ$105,MATCH(B82,'CFBG New Line Form'!$B$9:$B$105,0),MATCH(VLOOKUP($CF$11,MAPPING!$H$3:$J$131,3,0),'CFBG New Line Form'!$G$7:$EQ$7,0)),""))</f>
        <v/>
      </c>
      <c r="CG82" s="84" t="str">
        <f>IF(IFERROR(INDEX('CFBG New Line Form'!$G$9:$EQ$105,MATCH(B82,'CFBG New Line Form'!$B$9:$B$105,0),MATCH(VLOOKUP($CG$11,MAPPING!$H$3:$J$131,3,0),'CFBG New Line Form'!$G$7:$EQ$7,0)),"")=0,"",IFERROR(INDEX('CFBG New Line Form'!$G$9:$EQ$105,MATCH(B82,'CFBG New Line Form'!$B$9:$B$105,0),MATCH(VLOOKUP($CG$11,MAPPING!$H$3:$J$131,3,0),'CFBG New Line Form'!$G$7:$EQ$7,0)),""))</f>
        <v/>
      </c>
      <c r="CH82" s="84" t="str">
        <f>IF(IFERROR(INDEX('CFBG New Line Form'!$G$9:$EQ$105,MATCH(B82,'CFBG New Line Form'!$B$9:$B$105,0),MATCH(VLOOKUP($CH$11,MAPPING!$H$3:$J$131,3,0),'CFBG New Line Form'!$G$7:$EQ$7,0)),"")=0,"",IFERROR(INDEX('CFBG New Line Form'!$G$9:$EQ$105,MATCH(B82,'CFBG New Line Form'!$B$9:$B$105,0),MATCH(VLOOKUP($CH$11,MAPPING!$H$3:$J$131,3,0),'CFBG New Line Form'!$G$7:$EQ$7,0)),""))</f>
        <v/>
      </c>
      <c r="CI82" s="84" t="str">
        <f>IF(IFERROR(INDEX('CFBG New Line Form'!$G$9:$EQ$105,MATCH(B82,'CFBG New Line Form'!$B$9:$B$105,0),MATCH(VLOOKUP($CI$11,MAPPING!$H$3:$J$131,3,0),'CFBG New Line Form'!$G$7:$EQ$7,0)),"")=0,"",IFERROR(INDEX('CFBG New Line Form'!$G$9:$EQ$105,MATCH(B82,'CFBG New Line Form'!$B$9:$B$105,0),MATCH(VLOOKUP($CI$11,MAPPING!$H$3:$J$131,3,0),'CFBG New Line Form'!$G$7:$EQ$7,0)),""))</f>
        <v/>
      </c>
      <c r="CJ82" s="84" t="str">
        <f>IF(IFERROR(INDEX('CFBG New Line Form'!$G$9:$EQ$105,MATCH(B82,'CFBG New Line Form'!$B$9:$B$105,0),MATCH(VLOOKUP($CJ$11,MAPPING!$H$3:$J$131,3,0),'CFBG New Line Form'!$G$7:$EQ$7,0)),"")=0,"",IFERROR(INDEX('CFBG New Line Form'!$G$9:$EQ$105,MATCH(B82,'CFBG New Line Form'!$B$9:$B$105,0),MATCH(VLOOKUP($CJ$11,MAPPING!$H$3:$J$131,3,0),'CFBG New Line Form'!$G$7:$EQ$7,0)),""))</f>
        <v/>
      </c>
      <c r="CK82" s="84" t="str">
        <f>IF(IFERROR(INDEX('CFBG New Line Form'!$G$9:$EQ$105,MATCH(B82,'CFBG New Line Form'!$B$9:$B$105,0),MATCH(VLOOKUP($CK$11,MAPPING!$H$3:$J$131,3,0),'CFBG New Line Form'!$G$7:$EQ$7,0)),"")=0,"",IFERROR(INDEX('CFBG New Line Form'!$G$9:$EQ$105,MATCH(B82,'CFBG New Line Form'!$B$9:$B$105,0),MATCH(VLOOKUP($CK$11,MAPPING!$H$3:$J$131,3,0),'CFBG New Line Form'!$G$7:$EQ$7,0)),""))</f>
        <v/>
      </c>
      <c r="CL82" s="84" t="str">
        <f>IF(IFERROR(INDEX('CFBG New Line Form'!$G$9:$EQ$105,MATCH(B82,'CFBG New Line Form'!$B$9:$B$105,0),MATCH(VLOOKUP($CL$11,MAPPING!$H$3:$J$131,3,0),'CFBG New Line Form'!$G$7:$EQ$7,0)),"")=0,"",IFERROR(INDEX('CFBG New Line Form'!$G$9:$EQ$105,MATCH(B82,'CFBG New Line Form'!$B$9:$B$105,0),MATCH(VLOOKUP($CL$11,MAPPING!$H$3:$J$131,3,0),'CFBG New Line Form'!$G$7:$EQ$7,0)),""))</f>
        <v/>
      </c>
      <c r="CM82" s="84" t="str">
        <f>IF(IFERROR(INDEX('CFBG New Line Form'!$G$9:$EQ$105,MATCH(B82,'CFBG New Line Form'!$B$9:$B$105,0),MATCH(VLOOKUP($CM$11,MAPPING!$H$3:$J$131,3,0),'CFBG New Line Form'!$G$7:$EQ$7,0)),"")=0,"",IFERROR(INDEX('CFBG New Line Form'!$G$9:$EQ$105,MATCH(B82,'CFBG New Line Form'!$B$9:$B$105,0),MATCH(VLOOKUP($CM$11,MAPPING!$H$3:$J$131,3,0),'CFBG New Line Form'!$G$7:$EQ$7,0)),""))</f>
        <v/>
      </c>
      <c r="CN82" s="84" t="str">
        <f>IF(IFERROR(INDEX('CFBG New Line Form'!$G$9:$EQ$105,MATCH(B82,'CFBG New Line Form'!$B$9:$B$105,0),MATCH(VLOOKUP($CN$11,MAPPING!$H$3:$J$131,3,0),'CFBG New Line Form'!$G$7:$EQ$7,0)),"")=0,"",IFERROR(INDEX('CFBG New Line Form'!$G$9:$EQ$105,MATCH(B82,'CFBG New Line Form'!$B$9:$B$105,0),MATCH(VLOOKUP($CN$11,MAPPING!$H$3:$J$131,3,0),'CFBG New Line Form'!$G$7:$EQ$7,0)),""))</f>
        <v/>
      </c>
      <c r="CO82" s="84" t="str">
        <f>IF(IFERROR(INDEX('CFBG New Line Form'!$G$9:$EQ$105,MATCH(B82,'CFBG New Line Form'!$B$9:$B$105,0),MATCH(VLOOKUP($CO$11,MAPPING!$H$3:$J$131,3,0),'CFBG New Line Form'!$G$7:$EQ$7,0)),"")=0,"",IFERROR(INDEX('CFBG New Line Form'!$G$9:$EQ$105,MATCH(B82,'CFBG New Line Form'!$B$9:$B$105,0),MATCH(VLOOKUP($CO$11,MAPPING!$H$3:$J$131,3,0),'CFBG New Line Form'!$G$7:$EQ$7,0)),""))</f>
        <v/>
      </c>
      <c r="CP82" s="84" t="str">
        <f>IF(IFERROR(INDEX('CFBG New Line Form'!$G$9:$EQ$105,MATCH(B82,'CFBG New Line Form'!$B$9:$B$105,0),MATCH(VLOOKUP($CP$11,MAPPING!$H$3:$J$131,3,0),'CFBG New Line Form'!$G$7:$EQ$7,0)),"")=0,"",IFERROR(INDEX('CFBG New Line Form'!$G$9:$EQ$105,MATCH(B82,'CFBG New Line Form'!$B$9:$B$105,0),MATCH(VLOOKUP($CP$11,MAPPING!$H$3:$J$131,3,0),'CFBG New Line Form'!$G$7:$EQ$7,0)),""))</f>
        <v/>
      </c>
      <c r="CQ82" s="84" t="str">
        <f>IF(IFERROR(INDEX('CFBG New Line Form'!$G$9:$EQ$105,MATCH(B82,'CFBG New Line Form'!$B$9:$B$105,0),MATCH(VLOOKUP($CQ$11,MAPPING!$H$3:$J$131,3,0),'CFBG New Line Form'!$G$7:$EQ$7,0)),"")=0,"",IFERROR(INDEX('CFBG New Line Form'!$G$9:$EQ$105,MATCH(B82,'CFBG New Line Form'!$B$9:$B$105,0),MATCH(VLOOKUP($CQ$11,MAPPING!$H$3:$J$131,3,0),'CFBG New Line Form'!$G$7:$EQ$7,0)),""))</f>
        <v/>
      </c>
      <c r="CR82" s="84"/>
      <c r="CS82" s="84"/>
      <c r="CT82" s="84"/>
    </row>
    <row r="83" spans="1:98" s="55" customFormat="1">
      <c r="A83" s="84" t="str">
        <f>IF(
IFERROR(INDEX('CFBG New Line Form'!$G$9:$EQ$105,MATCH(B83,'CFBG New Line Form'!$B$9:$B$105,0),MATCH(VLOOKUP($A$11,MAPPING!$H$3:$J$131,3,0),'CFBG New Line Form'!$G$7:$EQ$7,0)),"")=0,"", IFERROR(INDEX('CFBG New Line Form'!$G$9:$EQ$105,MATCH(B83,'CFBG New Line Form'!$B$9:$B$105,0),MATCH(VLOOKUP($A$11,MAPPING!$H$3:$J$131,3,0),'CFBG New Line Form'!$G$7:$EQ$7,0)),""))</f>
        <v/>
      </c>
      <c r="B83" s="84"/>
      <c r="C83" s="84" t="str">
        <f>IF(
IFERROR(INDEX('CFBG New Line Form'!$G$9:$EQ$105,MATCH(B83,'CFBG New Line Form'!$B$9:$B$105,0),MATCH(VLOOKUP($C$11,MAPPING!$H$3:$J$131,3,0),'CFBG New Line Form'!$G$7:$EQ$7,0)),"")=0,"", IFERROR(INDEX('CFBG New Line Form'!$G$9:$EQ$105,MATCH(B83,'CFBG New Line Form'!$B$9:$B$105,0),MATCH(VLOOKUP($C$11,MAPPING!$H$3:$J$131,3,0),'CFBG New Line Form'!$G$7:$EQ$7,0)),""))</f>
        <v/>
      </c>
      <c r="D83" s="84" t="str">
        <f>IF(
IFERROR(INDEX('CFBG New Line Form'!$G$9:$EQ$105,MATCH(B83,'CFBG New Line Form'!$B$9:$B$105,0),MATCH(VLOOKUP($D$11,MAPPING!$H$3:$J$131,3,0),'CFBG New Line Form'!$G$7:$EQ$7,0)),"")=0,"", IFERROR(INDEX('CFBG New Line Form'!$G$9:$EQ$105,MATCH(B83,'CFBG New Line Form'!$B$9:$B$105,0),MATCH(VLOOKUP($D$11,MAPPING!$H$3:$J$131,3,0),'CFBG New Line Form'!$G$7:$EQ$7,0)),""))</f>
        <v/>
      </c>
      <c r="E83" s="84" t="str">
        <f>IF(IFERROR(INDEX('CFBG New Line Form'!$G$9:$EQ$105,MATCH(B83,'CFBG New Line Form'!$B$9:$B$105,0),MATCH(VLOOKUP($E$11,MAPPING!$H$3:$J$131,3,0),'CFBG New Line Form'!$G$7:$EQ$7,0)),"")=0,"",IFERROR(INDEX('CFBG New Line Form'!$G$9:$EQ$105,MATCH(B83,'CFBG New Line Form'!$B$9:$B$105,0),MATCH(VLOOKUP($E$11,MAPPING!$H$3:$J$131,3,0),'CFBG New Line Form'!$G$7:$EQ$7,0)),""))</f>
        <v/>
      </c>
      <c r="F83" s="84" t="str">
        <f>IF(IFERROR(INDEX('CFBG New Line Form'!$G$9:$EQ$105,MATCH(B83,'CFBG New Line Form'!$B$9:$B$105,0),MATCH(VLOOKUP($F$11,MAPPING!$H$3:$J$131,3,0),'CFBG New Line Form'!$G$7:$EQ$7,0)),"")=0,"",IFERROR(INDEX('CFBG New Line Form'!$G$9:$EQ$105,MATCH(B83,'CFBG New Line Form'!$B$9:$B$105,0),MATCH(VLOOKUP($F$11,MAPPING!$H$3:$J$131,3,0),'CFBG New Line Form'!$G$7:$EQ$7,0)),""))</f>
        <v/>
      </c>
      <c r="G83" s="130" t="str">
        <f>IF(IFERROR(INDEX('CFBG New Line Form'!$G$9:$EQ$105,MATCH(B83,'CFBG New Line Form'!$B$9:$B$105,0),MATCH(VLOOKUP($G$11,MAPPING!$H$3:$J$131,3,0),'CFBG New Line Form'!$G$7:$EQ$7,0)),"")=0,"",IFERROR(INDEX('CFBG New Line Form'!$G$9:$EQ$105,MATCH(B83,'CFBG New Line Form'!$B$9:$B$105,0),MATCH(VLOOKUP($G$11,MAPPING!$H$3:$J$131,3,0),'CFBG New Line Form'!$G$7:$EQ$7,0)),""))</f>
        <v/>
      </c>
      <c r="H83" s="160" t="str">
        <f>IF(IFERROR(INDEX('CFBG New Line Form'!$G$9:$EQ$105,MATCH(B83,'CFBG New Line Form'!$B$9:$B$105,0),MATCH(VLOOKUP($H$11,MAPPING!$H$3:$J$131,3,0),'CFBG New Line Form'!$G$7:$EQ$7,0)),"")=0,"",IFERROR(INDEX('CFBG New Line Form'!$G$9:$EQ$105,MATCH(B83,'CFBG New Line Form'!$B$9:$B$105,0),MATCH(VLOOKUP($H$11,MAPPING!$H$3:$J$131,3,0),'CFBG New Line Form'!$G$7:$EQ$7,0)),""))</f>
        <v/>
      </c>
      <c r="I83" s="161" t="str">
        <f>IF(IFERROR(INDEX('CFBG New Line Form'!$G$9:$EQ$105,MATCH(B83,'CFBG New Line Form'!$B$9:$B$105,0),MATCH(VLOOKUP($I$11,MAPPING!$H$3:$J$131,3,0),'CFBG New Line Form'!$G$7:$EQ$7,0)),"")=0,"",IFERROR(INDEX('CFBG New Line Form'!$G$9:$EQ$105,MATCH(B83,'CFBG New Line Form'!$B$9:$B$105,0),MATCH(VLOOKUP($I$11,MAPPING!$H$3:$J$131,3,0),'CFBG New Line Form'!$G$7:$EQ$7,0)),""))</f>
        <v/>
      </c>
      <c r="J83" s="84" t="str">
        <f>IF(IFERROR(INDEX('CFBG New Line Form'!$G$9:$EQ$105,MATCH(B83,'CFBG New Line Form'!$B$9:$B$105,0),MATCH(VLOOKUP($J$11,MAPPING!$H$3:$J$131,3,0),'CFBG New Line Form'!$G$7:$EQ$7,0)),"")=0,"",IFERROR(INDEX('CFBG New Line Form'!$G$9:$EQ$105,MATCH(B83,'CFBG New Line Form'!$B$9:$B$105,0),MATCH(VLOOKUP($J$11,MAPPING!$H$3:$J$131,3,0),'CFBG New Line Form'!$G$7:$EQ$7,0)),""))</f>
        <v/>
      </c>
      <c r="K83" s="84" t="e">
        <v>#N/A</v>
      </c>
      <c r="L83" s="84" t="e">
        <v>#N/A</v>
      </c>
      <c r="M83" s="84" t="e">
        <v>#N/A</v>
      </c>
      <c r="N83" s="84" t="e">
        <v>#N/A</v>
      </c>
      <c r="O83" s="84" t="e">
        <v>#N/A</v>
      </c>
      <c r="P83" s="84" t="e">
        <v>#N/A</v>
      </c>
      <c r="Q83" s="84" t="e">
        <v>#N/A</v>
      </c>
      <c r="R83" s="162" t="str">
        <f>IF(IFERROR(INDEX('CFBG New Line Form'!$G$9:$EQ$105,MATCH(B83,'CFBG New Line Form'!$B$9:$B$105,0),MATCH(VLOOKUP($R$11,MAPPING!$H$3:$J$131,3,0),'CFBG New Line Form'!$G$7:$EQ$7,0)),"")=0,"",IFERROR(INDEX('CFBG New Line Form'!$G$9:$EQ$105,MATCH(B83,'CFBG New Line Form'!$B$9:$B$105,0),MATCH(VLOOKUP($R$11,MAPPING!$H$3:$J$131,3,0),'CFBG New Line Form'!$G$7:$EQ$7,0)),""))</f>
        <v/>
      </c>
      <c r="S83" s="84" t="str">
        <f>IF(IFERROR(INDEX('CFBG New Line Form'!$G$9:$EQ$105,MATCH(B83,'CFBG New Line Form'!$B$9:$B$105,0),MATCH(VLOOKUP($S$11,MAPPING!$H$3:$J$131,3,0),'CFBG New Line Form'!$G$7:$EQ$7,0)),"")=0,"",IFERROR(INDEX('CFBG New Line Form'!$G$9:$EQ$105,MATCH(B83,'CFBG New Line Form'!$B$9:$B$105,0),MATCH(VLOOKUP($S$11,MAPPING!$H$3:$J$131,3,0),'CFBG New Line Form'!$G$7:$EQ$7,0)),""))</f>
        <v/>
      </c>
      <c r="T83" s="84" t="e">
        <v>#N/A</v>
      </c>
      <c r="U83" s="84" t="e">
        <v>#N/A</v>
      </c>
      <c r="V83" s="84" t="e">
        <v>#N/A</v>
      </c>
      <c r="W83" s="84" t="e">
        <v>#N/A</v>
      </c>
      <c r="X83" s="84" t="e">
        <v>#N/A</v>
      </c>
      <c r="Y83" s="84" t="e">
        <v>#N/A</v>
      </c>
      <c r="Z83" s="84" t="e">
        <v>#N/A</v>
      </c>
      <c r="AA83" s="84" t="e">
        <v>#N/A</v>
      </c>
      <c r="AB83" s="84" t="e">
        <v>#N/A</v>
      </c>
      <c r="AC83" s="84" t="e">
        <v>#N/A</v>
      </c>
      <c r="AD83" s="84" t="e">
        <v>#N/A</v>
      </c>
      <c r="AE83" s="160" t="str">
        <f>IF(IFERROR(INDEX('CFBG New Line Form'!$G$9:$EQ$105,MATCH(B83,'CFBG New Line Form'!$B$9:$B$105,0),MATCH(VLOOKUP($AE$11,MAPPING!$H$3:$J$131,3,0),'CFBG New Line Form'!$G$7:$EQ$7,0)),"")=0,"",IFERROR(INDEX('CFBG New Line Form'!$G$9:$EQ$105,MATCH(B83,'CFBG New Line Form'!$B$9:$B$105,0),MATCH(VLOOKUP($AE$11,MAPPING!$H$3:$J$131,3,0),'CFBG New Line Form'!$G$7:$EQ$7,0)),""))</f>
        <v/>
      </c>
      <c r="AF83" s="84" t="e">
        <v>#N/A</v>
      </c>
      <c r="AG83" s="84" t="e">
        <v>#N/A</v>
      </c>
      <c r="AH83" s="84" t="str">
        <f>IF(IFERROR(INDEX('CFBG New Line Form'!$G$9:$EQ$105,MATCH(B83,'CFBG New Line Form'!$B$9:$B$105,0),MATCH(VLOOKUP($AH$11,MAPPING!$H$3:$J$131,3,0),'CFBG New Line Form'!$G$7:$EQ$7,0)),"")=0,"",IFERROR(INDEX('CFBG New Line Form'!$G$9:$EQ$105,MATCH(B83,'CFBG New Line Form'!$B$9:$B$105,0),MATCH(VLOOKUP($AH$11,MAPPING!$H$3:$J$131,3,0),'CFBG New Line Form'!$G$7:$EQ$7,0)),""))</f>
        <v/>
      </c>
      <c r="AI83" s="84" t="str">
        <f>IF(IFERROR(INDEX('CFBG New Line Form'!$G$9:$EQ$105,MATCH(B83,'CFBG New Line Form'!$B$9:$B$105,0),MATCH(VLOOKUP($AI$11,MAPPING!$H$3:$J$131,3,0),'CFBG New Line Form'!$G$7:$EQ$7,0)),"")=0,"",IFERROR(INDEX('CFBG New Line Form'!$G$9:$EQ$105,MATCH(B83,'CFBG New Line Form'!$B$9:$B$105,0),MATCH(VLOOKUP($AI$11,MAPPING!$H$3:$J$131,3,0),'CFBG New Line Form'!$G$7:$EQ$7,0)),""))</f>
        <v/>
      </c>
      <c r="AJ83" s="84" t="str">
        <f>IF(IFERROR(INDEX('CFBG New Line Form'!$G$9:$EQ$105,MATCH(B83,'CFBG New Line Form'!$B$9:$B$105,0),MATCH(VLOOKUP($AJ$11,MAPPING!$H$3:$J$131,3,0),'CFBG New Line Form'!$G$7:$EQ$7,0)),"")=0,"",IFERROR(INDEX('CFBG New Line Form'!$G$9:$EQ$105,MATCH(B83,'CFBG New Line Form'!$B$9:$B$105,0),MATCH(VLOOKUP($AJ$11,MAPPING!$H$3:$J$131,3,0),'CFBG New Line Form'!$G$7:$EQ$7,0)),""))</f>
        <v/>
      </c>
      <c r="AK83" s="84" t="str">
        <f>IF(IFERROR(INDEX('CFBG New Line Form'!$G$9:$EQ$105,MATCH(B83,'CFBG New Line Form'!$B$9:$B$105,0),MATCH(VLOOKUP($AK$11,MAPPING!$H$3:$J$131,3,0),'CFBG New Line Form'!$G$7:$EQ$7,0)),"")=0,"",IFERROR(INDEX('CFBG New Line Form'!$G$9:$EQ$105,MATCH(B83,'CFBG New Line Form'!$B$9:$B$105,0),MATCH(VLOOKUP($AK$11,MAPPING!$H$3:$J$131,3,0),'CFBG New Line Form'!$G$7:$EQ$7,0)),""))</f>
        <v/>
      </c>
      <c r="AL83" s="84" t="str">
        <f>IF(IFERROR(INDEX('CFBG New Line Form'!$G$9:$EQ$105,MATCH(B83,'CFBG New Line Form'!$B$9:$B$105,0),MATCH(VLOOKUP($AL$11,MAPPING!$H$3:$J$131,3,0),'CFBG New Line Form'!$G$7:$EQ$7,0)),"")=0,"",IFERROR(INDEX('CFBG New Line Form'!$G$9:$EQ$105,MATCH(B83,'CFBG New Line Form'!$B$9:$B$105,0),MATCH(VLOOKUP($AL$11,MAPPING!$H$3:$J$131,3,0),'CFBG New Line Form'!$G$7:$EQ$7,0)),""))</f>
        <v/>
      </c>
      <c r="AM83" s="84" t="str">
        <f>IF(IFERROR(INDEX('CFBG New Line Form'!$G$9:$EQ$105,MATCH(B83,'CFBG New Line Form'!$B$9:$B$105,0),MATCH(VLOOKUP($AM$11,MAPPING!$H$3:$J$131,3,0),'CFBG New Line Form'!$G$7:$EQ$7,0)),"")=0,"",IFERROR(INDEX('CFBG New Line Form'!$G$9:$EQ$105,MATCH(B83,'CFBG New Line Form'!$B$9:$B$105,0),MATCH(VLOOKUP($AM$11,MAPPING!$H$3:$J$131,3,0),'CFBG New Line Form'!$G$7:$EQ$7,0)),""))</f>
        <v/>
      </c>
      <c r="AN83" s="84" t="str">
        <f>IF(IFERROR(INDEX('CFBG New Line Form'!$G$9:$EQ$105,MATCH(B83,'CFBG New Line Form'!$B$9:$B$105,0),MATCH(VLOOKUP($AN$11,MAPPING!$H$3:$J$131,3,0),'CFBG New Line Form'!$G$7:$EQ$7,0)),"")=0,"",IFERROR(INDEX('CFBG New Line Form'!$G$9:$EQ$105,MATCH(B83,'CFBG New Line Form'!$B$9:$B$105,0),MATCH(VLOOKUP($AN$11,MAPPING!$H$3:$J$131,3,0),'CFBG New Line Form'!$G$7:$EQ$7,0)),""))</f>
        <v/>
      </c>
      <c r="AO83" s="84" t="str">
        <f>IF(IFERROR(INDEX('CFBG New Line Form'!$G$9:$EQ$105,MATCH(B83,'CFBG New Line Form'!$B$9:$B$105,0),MATCH(VLOOKUP($AO$11,MAPPING!$H$3:$J$131,3,0),'CFBG New Line Form'!$G$7:$EQ$7,0)),"")=0,"",IFERROR(INDEX('CFBG New Line Form'!$G$9:$EQ$105,MATCH(B83,'CFBG New Line Form'!$B$9:$B$105,0),MATCH(VLOOKUP($AO$11,MAPPING!$H$3:$J$131,3,0),'CFBG New Line Form'!$G$7:$EQ$7,0)),""))</f>
        <v/>
      </c>
      <c r="AP83" s="84" t="str">
        <f>IF(IFERROR(INDEX('CFBG New Line Form'!$G$9:$EQ$105,MATCH(B83,'CFBG New Line Form'!$B$9:$B$105,0),MATCH(VLOOKUP($AP$11,MAPPING!$H$3:$J$131,3,0),'CFBG New Line Form'!$G$7:$EQ$7,0)),"")=0,"",IFERROR(INDEX('CFBG New Line Form'!$G$9:$EQ$105,MATCH(B83,'CFBG New Line Form'!$B$9:$B$105,0),MATCH(VLOOKUP($AP$11,MAPPING!$H$3:$J$131,3,0),'CFBG New Line Form'!$G$7:$EQ$7,0)),""))</f>
        <v/>
      </c>
      <c r="AQ83" s="84" t="str">
        <f>IF(IFERROR(INDEX('CFBG New Line Form'!$G$9:$EQ$105,MATCH(B83,'CFBG New Line Form'!$B$9:$B$105,0),MATCH(VLOOKUP($AQ$11,MAPPING!$H$3:$J$131,3,0),'CFBG New Line Form'!$G$7:$EQ$7,0)),"")=0,"",IFERROR(INDEX('CFBG New Line Form'!$G$9:$EQ$105,MATCH(B83,'CFBG New Line Form'!$B$9:$B$105,0),MATCH(VLOOKUP($AQ$11,MAPPING!$H$3:$J$131,3,0),'CFBG New Line Form'!$G$7:$EQ$7,0)),""))</f>
        <v/>
      </c>
      <c r="AR83" s="84" t="str">
        <f>IF(IFERROR(INDEX('CFBG New Line Form'!$G$9:$EQ$105,MATCH(B83,'CFBG New Line Form'!$B$9:$B$105,0),MATCH(VLOOKUP($AR$11,MAPPING!$H$3:$J$131,3,0),'CFBG New Line Form'!$G$7:$EQ$7,0)),"")=0,"",IFERROR(INDEX('CFBG New Line Form'!$G$9:$EQ$105,MATCH(B83,'CFBG New Line Form'!$B$9:$B$105,0),MATCH(VLOOKUP($AR$11,MAPPING!$H$3:$J$131,3,0),'CFBG New Line Form'!$G$7:$EQ$7,0)),""))</f>
        <v/>
      </c>
      <c r="AS83" s="84" t="str">
        <f>IF(IFERROR(INDEX('CFBG New Line Form'!$G$9:$EQ$105,MATCH(B83,'CFBG New Line Form'!$B$9:$B$105,0),MATCH(VLOOKUP($AS$11,MAPPING!$H$3:$J$131,3,0),'CFBG New Line Form'!$G$7:$EQ$7,0)),"")=0,"",IFERROR(INDEX('CFBG New Line Form'!$G$9:$EQ$105,MATCH(B83,'CFBG New Line Form'!$B$9:$B$105,0),MATCH(VLOOKUP($AS$11,MAPPING!$H$3:$J$131,3,0),'CFBG New Line Form'!$G$7:$EQ$7,0)),""))</f>
        <v/>
      </c>
      <c r="AT83" s="84" t="str">
        <f>IF(IFERROR(INDEX('CFBG New Line Form'!$G$9:$EQ$105,MATCH(B83,'CFBG New Line Form'!$B$9:$B$105,0),MATCH(VLOOKUP($AT$11,MAPPING!$H$3:$J$131,3,0),'CFBG New Line Form'!$G$7:$EQ$7,0)),"")=0,"",IFERROR(INDEX('CFBG New Line Form'!$G$9:$EQ$105,MATCH(B83,'CFBG New Line Form'!$B$9:$B$105,0),MATCH(VLOOKUP($AT$11,MAPPING!$H$3:$J$131,3,0),'CFBG New Line Form'!$G$7:$EQ$7,0)),""))</f>
        <v/>
      </c>
      <c r="AU83" s="84" t="str">
        <f>IF(IFERROR(INDEX('CFBG New Line Form'!$G$9:$EQ$105,MATCH(B83,'CFBG New Line Form'!$B$9:$B$105,0),MATCH(VLOOKUP($AU$11,MAPPING!$H$3:$J$131,3,0),'CFBG New Line Form'!$G$7:$EQ$7,0)),"")=0,"",IFERROR(INDEX('CFBG New Line Form'!$G$9:$EQ$105,MATCH(B83,'CFBG New Line Form'!$B$9:$B$105,0),MATCH(VLOOKUP($AU$11,MAPPING!$H$3:$J$131,3,0),'CFBG New Line Form'!$G$7:$EQ$7,0)),""))</f>
        <v/>
      </c>
      <c r="AV83" s="84" t="str">
        <f>IF(IFERROR(INDEX('CFBG New Line Form'!$G$9:$EQ$105,MATCH(B83,'CFBG New Line Form'!$B$9:$B$105,0),MATCH(VLOOKUP($AV$11,MAPPING!$H$3:$J$131,3,0),'CFBG New Line Form'!$G$7:$EQ$7,0)),"")=0,"",IFERROR(INDEX('CFBG New Line Form'!$G$9:$EQ$105,MATCH(B83,'CFBG New Line Form'!$B$9:$B$105,0),MATCH(VLOOKUP($AV$11,MAPPING!$H$3:$J$131,3,0),'CFBG New Line Form'!$G$7:$EQ$7,0)),""))</f>
        <v/>
      </c>
      <c r="AW83" s="84" t="str">
        <f>IF(IFERROR(INDEX('CFBG New Line Form'!$G$9:$EQ$105,MATCH(B83,'CFBG New Line Form'!$B$9:$B$105,0),MATCH(VLOOKUP($AW$11,MAPPING!$H$3:$J$131,3,0),'CFBG New Line Form'!$G$7:$EQ$7,0)),"")=0,"",IFERROR(INDEX('CFBG New Line Form'!$G$9:$EQ$105,MATCH(B83,'CFBG New Line Form'!$B$9:$B$105,0),MATCH(VLOOKUP($AW$11,MAPPING!$H$3:$J$131,3,0),'CFBG New Line Form'!$G$7:$EQ$7,0)),""))</f>
        <v/>
      </c>
      <c r="AX83" s="84" t="str">
        <f>IF(IFERROR(INDEX('CFBG New Line Form'!$G$9:$EQ$105,MATCH(B83,'CFBG New Line Form'!$B$9:$B$105,0),MATCH(VLOOKUP($AX$11,MAPPING!$H$3:$J$131,3,0),'CFBG New Line Form'!$G$7:$EQ$7,0)),"")=0,"",IFERROR(INDEX('CFBG New Line Form'!$G$9:$EQ$105,MATCH(B83,'CFBG New Line Form'!$B$9:$B$105,0),MATCH(VLOOKUP($AX$11,MAPPING!$H$3:$J$131,3,0),'CFBG New Line Form'!$G$7:$EQ$7,0)),""))</f>
        <v/>
      </c>
      <c r="AY83" s="84" t="str">
        <f>IF(IFERROR(INDEX('CFBG New Line Form'!$G$9:$EQ$105,MATCH(B83,'CFBG New Line Form'!$B$9:$B$105,0),MATCH(VLOOKUP($AY$11,MAPPING!$H$3:$J$131,3,0),'CFBG New Line Form'!$G$7:$EQ$7,0)),"")=0,"",IFERROR(INDEX('CFBG New Line Form'!$G$9:$EQ$105,MATCH(B83,'CFBG New Line Form'!$B$9:$B$105,0),MATCH(VLOOKUP($AY$11,MAPPING!$H$3:$J$131,3,0),'CFBG New Line Form'!$G$7:$EQ$7,0)),""))</f>
        <v/>
      </c>
      <c r="AZ83" s="84" t="str">
        <f>IF(IFERROR(INDEX('CFBG New Line Form'!$G$9:$EQ$105,MATCH(B83,'CFBG New Line Form'!$B$9:$B$105,0),MATCH(VLOOKUP($AZ$11,MAPPING!$H$3:$J$131,3,0),'CFBG New Line Form'!$G$7:$EQ$7,0)),"")=0,"",IFERROR(INDEX('CFBG New Line Form'!$G$9:$EQ$105,MATCH(B83,'CFBG New Line Form'!$B$9:$B$105,0),MATCH(VLOOKUP($AZ$11,MAPPING!$H$3:$J$131,3,0),'CFBG New Line Form'!$G$7:$EQ$7,0)),""))</f>
        <v/>
      </c>
      <c r="BA83" s="84" t="str">
        <f>IF(IFERROR(INDEX('CFBG New Line Form'!$G$9:$EQ$105,MATCH(B83,'CFBG New Line Form'!$B$9:$B$105,0),MATCH(VLOOKUP($BA$11,MAPPING!$H$3:$J$131,3,0),'CFBG New Line Form'!$G$7:$EQ$7,0)),"")=0,"",IFERROR(INDEX('CFBG New Line Form'!$G$9:$EQ$105,MATCH(B83,'CFBG New Line Form'!$B$9:$B$105,0),MATCH(VLOOKUP($BA$11,MAPPING!$H$3:$J$131,3,0),'CFBG New Line Form'!$G$7:$EQ$7,0)),""))</f>
        <v/>
      </c>
      <c r="BB83" s="84" t="str">
        <f>IF(IFERROR(INDEX('CFBG New Line Form'!$G$9:$EQ$105,MATCH(B83,'CFBG New Line Form'!$B$9:$B$105,0),MATCH(VLOOKUP($BB$11,MAPPING!$H$3:$J$131,3,0),'CFBG New Line Form'!$G$7:$EQ$7,0)),"")=0,"",IFERROR(INDEX('CFBG New Line Form'!$G$9:$EQ$105,MATCH(B83,'CFBG New Line Form'!$B$9:$B$105,0),MATCH(VLOOKUP($BB$11,MAPPING!$H$3:$J$131,3,0),'CFBG New Line Form'!$G$7:$EQ$7,0)),""))</f>
        <v/>
      </c>
      <c r="BC83" s="84" t="str">
        <f>IF(IFERROR(INDEX('CFBG New Line Form'!$G$9:$EQ$105,MATCH(B83,'CFBG New Line Form'!$B$9:$B$105,0),MATCH(VLOOKUP($BC$11,MAPPING!$H$3:$J$131,3,0),'CFBG New Line Form'!$G$7:$EQ$7,0)),"")=0,"",IFERROR(INDEX('CFBG New Line Form'!$G$9:$EQ$105,MATCH(B83,'CFBG New Line Form'!$B$9:$B$105,0),MATCH(VLOOKUP($BC$11,MAPPING!$H$3:$J$131,3,0),'CFBG New Line Form'!$G$7:$EQ$7,0)),""))</f>
        <v/>
      </c>
      <c r="BD83" s="84" t="str">
        <f>IF(IFERROR(INDEX('CFBG New Line Form'!$G$9:$EQ$105,MATCH(B83,'CFBG New Line Form'!$B$9:$B$105,0),MATCH(VLOOKUP($BD$11,MAPPING!$H$3:$J$131,3,0),'CFBG New Line Form'!$G$7:$EQ$7,0)),"")=0,"",IFERROR(INDEX('CFBG New Line Form'!$G$9:$EQ$105,MATCH(B83,'CFBG New Line Form'!$B$9:$B$105,0),MATCH(VLOOKUP($BD$11,MAPPING!$H$3:$J$131,3,0),'CFBG New Line Form'!$G$7:$EQ$7,0)),""))</f>
        <v/>
      </c>
      <c r="BE83" s="84" t="str">
        <f>IF(IFERROR(INDEX('CFBG New Line Form'!$G$9:$EQ$105,MATCH(B83,'CFBG New Line Form'!$B$9:$B$105,0),MATCH(VLOOKUP($BE$11,MAPPING!$H$3:$J$131,3,0),'CFBG New Line Form'!$G$7:$EQ$7,0)),"")=0,"",IFERROR(INDEX('CFBG New Line Form'!$G$9:$EQ$105,MATCH(B83,'CFBG New Line Form'!$B$9:$B$105,0),MATCH(VLOOKUP($BE$11,MAPPING!$H$3:$J$131,3,0),'CFBG New Line Form'!$G$7:$EQ$7,0)),""))</f>
        <v/>
      </c>
      <c r="BF83" s="84" t="str">
        <f>IF(IFERROR(INDEX('CFBG New Line Form'!$G$9:$EQ$105,MATCH(B83,'CFBG New Line Form'!$B$9:$B$105,0),MATCH(VLOOKUP($BE$11,MAPPING!$H$3:$J$131,3,0),'CFBG New Line Form'!$G$7:$EQ$7,0)),"")=0,"",IFERROR(INDEX('CFBG New Line Form'!$G$9:$EQ$105,MATCH(B83,'CFBG New Line Form'!$B$9:$B$105,0),MATCH(VLOOKUP($BE$11,MAPPING!$H$3:$J$131,3,0),'CFBG New Line Form'!$G$7:$EQ$7,0)),""))</f>
        <v/>
      </c>
      <c r="BG83" s="84" t="str">
        <f>IF(IFERROR(INDEX('CFBG New Line Form'!$G$9:$EQ$105,MATCH(B83,'CFBG New Line Form'!$B$9:$B$105,0),MATCH(VLOOKUP($BG$11,MAPPING!$H$3:$J$131,3,0),'CFBG New Line Form'!$G$7:$EQ$7,0)),"")=0,"",IFERROR(INDEX('CFBG New Line Form'!$G$9:$EQ$105,MATCH(B83,'CFBG New Line Form'!$B$9:$B$105,0),MATCH(VLOOKUP($BG$11,MAPPING!$H$3:$J$131,3,0),'CFBG New Line Form'!$G$7:$EQ$7,0)),""))</f>
        <v/>
      </c>
      <c r="BH83" s="84" t="str">
        <f>IF(IFERROR(INDEX('CFBG New Line Form'!$G$9:$EQ$105,MATCH(B83,'CFBG New Line Form'!$B$9:$B$105,0),MATCH(VLOOKUP($BH$11,MAPPING!$H$3:$J$131,3,0),'CFBG New Line Form'!$G$7:$EQ$7,0)),"")=0,"",IFERROR(INDEX('CFBG New Line Form'!$G$9:$EQ$105,MATCH(B83,'CFBG New Line Form'!$B$9:$B$105,0),MATCH(VLOOKUP($BH$11,MAPPING!$H$3:$J$131,3,0),'CFBG New Line Form'!$G$7:$EQ$7,0)),""))</f>
        <v/>
      </c>
      <c r="BI83" s="84" t="str">
        <f>IF(IFERROR(INDEX('CFBG New Line Form'!$G$9:$EQ$105,MATCH(B83,'CFBG New Line Form'!$B$9:$B$105,0),MATCH(VLOOKUP($BI$11,MAPPING!$H$3:$J$131,3,0),'CFBG New Line Form'!$G$7:$EQ$7,0)),"")=0,"",IFERROR(INDEX('CFBG New Line Form'!$G$9:$EQ$105,MATCH(B83,'CFBG New Line Form'!$B$9:$B$105,0),MATCH(VLOOKUP($BI$11,MAPPING!$H$3:$J$131,3,0),'CFBG New Line Form'!$G$7:$EQ$7,0)),""))</f>
        <v/>
      </c>
      <c r="BJ83" s="84" t="str">
        <f>IF(IFERROR(INDEX('CFBG New Line Form'!$G$9:$EQ$105,MATCH(B83,'CFBG New Line Form'!$B$9:$B$105,0),MATCH(VLOOKUP($BJ$11,MAPPING!$H$3:$J$131,3,0),'CFBG New Line Form'!$G$7:$EQ$7,0)),"")=0,"",IFERROR(INDEX('CFBG New Line Form'!$G$9:$EQ$105,MATCH(B83,'CFBG New Line Form'!$B$9:$B$105,0),MATCH(VLOOKUP($BJ$11,MAPPING!$H$3:$J$131,3,0),'CFBG New Line Form'!$G$7:$EQ$7,0)),""))</f>
        <v/>
      </c>
      <c r="BK83" s="84" t="str">
        <f>IF(IFERROR(INDEX('CFBG New Line Form'!$G$9:$EQ$105,MATCH(B83,'CFBG New Line Form'!$B$9:$B$105,0),MATCH(VLOOKUP($BK$11,MAPPING!$H$3:$J$131,3,0),'CFBG New Line Form'!$G$7:$EQ$7,0)),"")=0,"",IFERROR(INDEX('CFBG New Line Form'!$G$9:$EQ$105,MATCH(B83,'CFBG New Line Form'!$B$9:$B$105,0),MATCH(VLOOKUP($BK$11,MAPPING!$H$3:$J$131,3,0),'CFBG New Line Form'!$G$7:$EQ$7,0)),""))</f>
        <v/>
      </c>
      <c r="BL83" s="84" t="str">
        <f>IF(IFERROR(INDEX('CFBG New Line Form'!$G$9:$EQ$105,MATCH(B83,'CFBG New Line Form'!$B$9:$B$105,0),MATCH(VLOOKUP($BL$11,MAPPING!$H$3:$J$131,3,0),'CFBG New Line Form'!$G$7:$EQ$7,0)),"")=0,"",IFERROR(INDEX('CFBG New Line Form'!$G$9:$EQ$105,MATCH(B83,'CFBG New Line Form'!$B$9:$B$105,0),MATCH(VLOOKUP($BL$11,MAPPING!$H$3:$J$131,3,0),'CFBG New Line Form'!$G$7:$EQ$7,0)),""))</f>
        <v/>
      </c>
      <c r="BM83" s="84" t="str">
        <f>IF(IFERROR(INDEX('CFBG New Line Form'!$G$9:$EQ$105,MATCH(B83,'CFBG New Line Form'!$B$9:$B$105,0),MATCH(VLOOKUP($BM$11,MAPPING!$H$3:$J$131,3,0),'CFBG New Line Form'!$G$7:$EQ$7,0)),"")=0,"",IFERROR(INDEX('CFBG New Line Form'!$G$9:$EQ$105,MATCH(B83,'CFBG New Line Form'!$B$9:$B$105,0),MATCH(VLOOKUP($BM$11,MAPPING!$H$3:$J$131,3,0),'CFBG New Line Form'!$G$7:$EQ$7,0)),""))</f>
        <v/>
      </c>
      <c r="BN83" s="84" t="str">
        <f>IF(IFERROR(INDEX('CFBG New Line Form'!$G$9:$EQ$105,MATCH(B83,'CFBG New Line Form'!$B$9:$B$105,0),MATCH(VLOOKUP($BN$11,MAPPING!$H$3:$J$131,3,0),'CFBG New Line Form'!$G$7:$EQ$7,0)),"")=0,"",IFERROR(INDEX('CFBG New Line Form'!$G$9:$EQ$105,MATCH(B83,'CFBG New Line Form'!$B$9:$B$105,0),MATCH(VLOOKUP($BN$11,MAPPING!$H$3:$J$131,3,0),'CFBG New Line Form'!$G$7:$EQ$7,0)),""))</f>
        <v/>
      </c>
      <c r="BO83" s="84" t="str">
        <f>IF(IFERROR(INDEX('CFBG New Line Form'!$G$9:$EQ$105,MATCH(B83,'CFBG New Line Form'!$B$9:$B$105,0),MATCH(VLOOKUP($BO$11,MAPPING!$H$3:$J$131,3,0),'CFBG New Line Form'!$G$7:$EQ$7,0)),"")=0,"",IFERROR(INDEX('CFBG New Line Form'!$G$9:$EQ$105,MATCH(B83,'CFBG New Line Form'!$B$9:$B$105,0),MATCH(VLOOKUP($BO$11,MAPPING!$H$3:$J$131,3,0),'CFBG New Line Form'!$G$7:$EQ$7,0)),""))</f>
        <v/>
      </c>
      <c r="BP83" s="84" t="str">
        <f>IF(IFERROR(INDEX('CFBG New Line Form'!$G$9:$EQ$105,MATCH(B83,'CFBG New Line Form'!$B$9:$B$105,0),MATCH(VLOOKUP($BP$11,MAPPING!$H$3:$J$131,3,0),'CFBG New Line Form'!$G$7:$EQ$7,0)),"")=0,"",IFERROR(INDEX('CFBG New Line Form'!$G$9:$EQ$105,MATCH(B83,'CFBG New Line Form'!$B$9:$B$105,0),MATCH(VLOOKUP($BP$11,MAPPING!$H$3:$J$131,3,0),'CFBG New Line Form'!$G$7:$EQ$7,0)),""))</f>
        <v/>
      </c>
      <c r="BQ83" s="84" t="str">
        <f>IF(IFERROR(INDEX('CFBG New Line Form'!$G$9:$EQ$105,MATCH(B83,'CFBG New Line Form'!$B$9:$B$105,0),MATCH(VLOOKUP($BQ$11,MAPPING!$H$3:$J$131,3,0),'CFBG New Line Form'!$G$7:$EQ$7,0)),"")=0,"",IFERROR(INDEX('CFBG New Line Form'!$G$9:$EQ$105,MATCH(B83,'CFBG New Line Form'!$B$9:$B$105,0),MATCH(VLOOKUP($BQ$11,MAPPING!$H$3:$J$131,3,0),'CFBG New Line Form'!$G$7:$EQ$7,0)),""))</f>
        <v/>
      </c>
      <c r="BR83" s="84" t="str">
        <f>IF(IFERROR(INDEX('CFBG New Line Form'!$G$9:$EQ$105,MATCH(B83,'CFBG New Line Form'!$B$9:$B$105,0),MATCH(VLOOKUP($BR$11,MAPPING!$H$3:$J$131,3,0),'CFBG New Line Form'!$G$7:$EQ$7,0)),"")=0,"",IFERROR(INDEX('CFBG New Line Form'!$G$9:$EQ$105,MATCH(B83,'CFBG New Line Form'!$B$9:$B$105,0),MATCH(VLOOKUP($BR$11,MAPPING!$H$3:$J$131,3,0),'CFBG New Line Form'!$G$7:$EQ$7,0)),""))</f>
        <v/>
      </c>
      <c r="BS83" s="84" t="str">
        <f>IF(IFERROR(INDEX('CFBG New Line Form'!$G$9:$EQ$105,MATCH(B83,'CFBG New Line Form'!$B$9:$B$105,0),MATCH(VLOOKUP($BS$11,MAPPING!$H$3:$J$131,3,0),'CFBG New Line Form'!$G$7:$EQ$7,0)),"")=0,"",IFERROR(INDEX('CFBG New Line Form'!$G$9:$EQ$105,MATCH(B83,'CFBG New Line Form'!$B$9:$B$105,0),MATCH(VLOOKUP($BS$11,MAPPING!$H$3:$J$131,3,0),'CFBG New Line Form'!$G$7:$EQ$7,0)),""))</f>
        <v/>
      </c>
      <c r="BT83" s="84" t="str">
        <f>IF(IFERROR(INDEX('CFBG New Line Form'!$G$9:$EQ$105,MATCH(B83,'CFBG New Line Form'!$B$9:$B$105,0),MATCH(VLOOKUP($BT$11,MAPPING!$H$3:$J$131,3,0),'CFBG New Line Form'!$G$7:$EQ$7,0)),"")=0,"",IFERROR(INDEX('CFBG New Line Form'!$G$9:$EQ$105,MATCH(B83,'CFBG New Line Form'!$B$9:$B$105,0),MATCH(VLOOKUP($BT$11,MAPPING!$H$3:$J$131,3,0),'CFBG New Line Form'!$G$7:$EQ$7,0)),""))</f>
        <v/>
      </c>
      <c r="BU83" s="84" t="str">
        <f>IF(IFERROR(INDEX('CFBG New Line Form'!$G$9:$EQ$105,MATCH(B83,'CFBG New Line Form'!$B$9:$B$105,0),MATCH(VLOOKUP($BU$11,MAPPING!$H$3:$J$131,3,0),'CFBG New Line Form'!$G$7:$EQ$7,0)),"")=0,"",IFERROR(INDEX('CFBG New Line Form'!$G$9:$EQ$105,MATCH(B83,'CFBG New Line Form'!$B$9:$B$105,0),MATCH(VLOOKUP($BU$11,MAPPING!$H$3:$J$131,3,0),'CFBG New Line Form'!$G$7:$EQ$7,0)),""))</f>
        <v/>
      </c>
      <c r="BV83" s="84" t="str">
        <f>IF(IFERROR(INDEX('CFBG New Line Form'!$G$9:$EQ$105,MATCH(B83,'CFBG New Line Form'!$B$9:$B$105,0),MATCH(VLOOKUP($BV$11,MAPPING!$H$3:$J$131,3,0),'CFBG New Line Form'!$G$7:$EQ$7,0)),"")=0,"",IFERROR(INDEX('CFBG New Line Form'!$G$9:$EQ$105,MATCH(B83,'CFBG New Line Form'!$B$9:$B$105,0),MATCH(VLOOKUP($BV$11,MAPPING!$H$3:$J$131,3,0),'CFBG New Line Form'!$G$7:$EQ$7,0)),""))</f>
        <v/>
      </c>
      <c r="BW83" s="84" t="str">
        <f>IF(IFERROR(INDEX('CFBG New Line Form'!$G$9:$EQ$105,MATCH(B83,'CFBG New Line Form'!$B$9:$B$105,0),MATCH(VLOOKUP($BW$11,MAPPING!$H$3:$J$131,3,0),'CFBG New Line Form'!$G$7:$EQ$7,0)),"")=0,"",IFERROR(INDEX('CFBG New Line Form'!$G$9:$EQ$105,MATCH(B83,'CFBG New Line Form'!$B$9:$B$105,0),MATCH(VLOOKUP($BW$11,MAPPING!$H$3:$J$131,3,0),'CFBG New Line Form'!$G$7:$EQ$7,0)),""))</f>
        <v/>
      </c>
      <c r="BX83" s="84" t="str">
        <f>IF(IFERROR(INDEX('CFBG New Line Form'!$G$9:$EQ$105,MATCH(B83,'CFBG New Line Form'!$B$9:$B$105,0),MATCH(VLOOKUP($BX$11,MAPPING!$H$3:$J$131,3,0),'CFBG New Line Form'!$G$7:$EQ$7,0)),"")=0,"",IFERROR(INDEX('CFBG New Line Form'!$G$9:$EQ$105,MATCH(B83,'CFBG New Line Form'!$B$9:$B$105,0),MATCH(VLOOKUP($BX$11,MAPPING!$H$3:$J$131,3,0),'CFBG New Line Form'!$G$7:$EQ$7,0)),""))</f>
        <v/>
      </c>
      <c r="BY83" s="84" t="str">
        <f>IF(IFERROR(INDEX('CFBG New Line Form'!$G$9:$EQ$105,MATCH(B83,'CFBG New Line Form'!$B$9:$B$105,0),MATCH(VLOOKUP($BY$11,MAPPING!$H$3:$J$131,3,0),'CFBG New Line Form'!$G$7:$EQ$7,0)),"")=0,"",IFERROR(INDEX('CFBG New Line Form'!$G$9:$EQ$105,MATCH(B83,'CFBG New Line Form'!$B$9:$B$105,0),MATCH(VLOOKUP($BY$11,MAPPING!$H$3:$J$131,3,0),'CFBG New Line Form'!$G$7:$EQ$7,0)),""))</f>
        <v/>
      </c>
      <c r="BZ83" s="84" t="str">
        <f>IF(IFERROR(INDEX('CFBG New Line Form'!$G$9:$EQ$105,MATCH(B83,'CFBG New Line Form'!$B$9:$B$105,0),MATCH(VLOOKUP($BZ$11,MAPPING!$H$3:$J$131,3,0),'CFBG New Line Form'!$G$7:$EQ$7,0)),"")=0,"",IFERROR(INDEX('CFBG New Line Form'!$G$9:$EQ$105,MATCH(B83,'CFBG New Line Form'!$B$9:$B$105,0),MATCH(VLOOKUP($BZ$11,MAPPING!$H$3:$J$131,3,0),'CFBG New Line Form'!$G$7:$EQ$7,0)),""))</f>
        <v/>
      </c>
      <c r="CA83" s="84" t="str">
        <f>IF(IFERROR(INDEX('CFBG New Line Form'!$G$9:$EQ$105,MATCH(B83,'CFBG New Line Form'!$B$9:$B$105,0),MATCH(VLOOKUP($CA$11,MAPPING!$H$3:$J$131,3,0),'CFBG New Line Form'!$G$7:$EQ$7,0)),"")=0,"",IFERROR(INDEX('CFBG New Line Form'!$G$9:$EQ$105,MATCH(B83,'CFBG New Line Form'!$B$9:$B$105,0),MATCH(VLOOKUP($CA$11,MAPPING!$H$3:$J$131,3,0),'CFBG New Line Form'!$G$7:$EQ$7,0)),""))</f>
        <v/>
      </c>
      <c r="CB83" s="84" t="str">
        <f>IF(IFERROR(INDEX('CFBG New Line Form'!$G$9:$EQ$105,MATCH(B83,'CFBG New Line Form'!$B$9:$B$105,0),MATCH(VLOOKUP($CB$11,MAPPING!$H$3:$J$131,3,0),'CFBG New Line Form'!$G$7:$EQ$7,0)),"")=0,"",IFERROR(INDEX('CFBG New Line Form'!$G$9:$EQ$105,MATCH(B83,'CFBG New Line Form'!$B$9:$B$105,0),MATCH(VLOOKUP($CB$11,MAPPING!$H$3:$J$131,3,0),'CFBG New Line Form'!$G$7:$EQ$7,0)),""))</f>
        <v/>
      </c>
      <c r="CC83" s="84" t="str">
        <f>IF(IFERROR(INDEX('CFBG New Line Form'!$G$9:$EQ$105,MATCH(B83,'CFBG New Line Form'!$B$9:$B$105,0),MATCH(VLOOKUP($CC$11,MAPPING!$H$3:$J$131,3,0),'CFBG New Line Form'!$G$7:$EQ$7,0)),"")=0,"",IFERROR(INDEX('CFBG New Line Form'!$G$9:$EQ$105,MATCH(B83,'CFBG New Line Form'!$B$9:$B$105,0),MATCH(VLOOKUP($CC$11,MAPPING!$H$3:$J$131,3,0),'CFBG New Line Form'!$G$7:$EQ$7,0)),""))</f>
        <v/>
      </c>
      <c r="CD83" s="84" t="str">
        <f>IF(IFERROR(INDEX('CFBG New Line Form'!$G$9:$EQ$105,MATCH(B83,'CFBG New Line Form'!$B$9:$B$105,0),MATCH(VLOOKUP($CD$11,MAPPING!$H$3:$J$131,3,0),'CFBG New Line Form'!$G$7:$EQ$7,0)),"")=0,"",IFERROR(INDEX('CFBG New Line Form'!$G$9:$EQ$105,MATCH(B83,'CFBG New Line Form'!$B$9:$B$105,0),MATCH(VLOOKUP($CD$11,MAPPING!$H$3:$J$131,3,0),'CFBG New Line Form'!$G$7:$EQ$7,0)),""))</f>
        <v/>
      </c>
      <c r="CE83" s="84" t="str">
        <f>IF(IFERROR(INDEX('CFBG New Line Form'!$G$9:$EQ$105,MATCH(B83,'CFBG New Line Form'!$B$9:$B$105,0),MATCH(VLOOKUP($CE$11,MAPPING!$H$3:$J$131,3,0),'CFBG New Line Form'!$G$7:$EQ$7,0)),"")=0,"",IFERROR(INDEX('CFBG New Line Form'!$G$9:$EQ$105,MATCH(B83,'CFBG New Line Form'!$B$9:$B$105,0),MATCH(VLOOKUP($CE$11,MAPPING!$H$3:$J$131,3,0),'CFBG New Line Form'!$G$7:$EQ$7,0)),""))</f>
        <v/>
      </c>
      <c r="CF83" s="84" t="str">
        <f>IF(IFERROR(INDEX('CFBG New Line Form'!$G$9:$EQ$105,MATCH(B83,'CFBG New Line Form'!$B$9:$B$105,0),MATCH(VLOOKUP($CF$11,MAPPING!$H$3:$J$131,3,0),'CFBG New Line Form'!$G$7:$EQ$7,0)),"")=0,"",IFERROR(INDEX('CFBG New Line Form'!$G$9:$EQ$105,MATCH(B83,'CFBG New Line Form'!$B$9:$B$105,0),MATCH(VLOOKUP($CF$11,MAPPING!$H$3:$J$131,3,0),'CFBG New Line Form'!$G$7:$EQ$7,0)),""))</f>
        <v/>
      </c>
      <c r="CG83" s="84" t="str">
        <f>IF(IFERROR(INDEX('CFBG New Line Form'!$G$9:$EQ$105,MATCH(B83,'CFBG New Line Form'!$B$9:$B$105,0),MATCH(VLOOKUP($CG$11,MAPPING!$H$3:$J$131,3,0),'CFBG New Line Form'!$G$7:$EQ$7,0)),"")=0,"",IFERROR(INDEX('CFBG New Line Form'!$G$9:$EQ$105,MATCH(B83,'CFBG New Line Form'!$B$9:$B$105,0),MATCH(VLOOKUP($CG$11,MAPPING!$H$3:$J$131,3,0),'CFBG New Line Form'!$G$7:$EQ$7,0)),""))</f>
        <v/>
      </c>
      <c r="CH83" s="84" t="str">
        <f>IF(IFERROR(INDEX('CFBG New Line Form'!$G$9:$EQ$105,MATCH(B83,'CFBG New Line Form'!$B$9:$B$105,0),MATCH(VLOOKUP($CH$11,MAPPING!$H$3:$J$131,3,0),'CFBG New Line Form'!$G$7:$EQ$7,0)),"")=0,"",IFERROR(INDEX('CFBG New Line Form'!$G$9:$EQ$105,MATCH(B83,'CFBG New Line Form'!$B$9:$B$105,0),MATCH(VLOOKUP($CH$11,MAPPING!$H$3:$J$131,3,0),'CFBG New Line Form'!$G$7:$EQ$7,0)),""))</f>
        <v/>
      </c>
      <c r="CI83" s="84" t="str">
        <f>IF(IFERROR(INDEX('CFBG New Line Form'!$G$9:$EQ$105,MATCH(B83,'CFBG New Line Form'!$B$9:$B$105,0),MATCH(VLOOKUP($CI$11,MAPPING!$H$3:$J$131,3,0),'CFBG New Line Form'!$G$7:$EQ$7,0)),"")=0,"",IFERROR(INDEX('CFBG New Line Form'!$G$9:$EQ$105,MATCH(B83,'CFBG New Line Form'!$B$9:$B$105,0),MATCH(VLOOKUP($CI$11,MAPPING!$H$3:$J$131,3,0),'CFBG New Line Form'!$G$7:$EQ$7,0)),""))</f>
        <v/>
      </c>
      <c r="CJ83" s="84" t="str">
        <f>IF(IFERROR(INDEX('CFBG New Line Form'!$G$9:$EQ$105,MATCH(B83,'CFBG New Line Form'!$B$9:$B$105,0),MATCH(VLOOKUP($CJ$11,MAPPING!$H$3:$J$131,3,0),'CFBG New Line Form'!$G$7:$EQ$7,0)),"")=0,"",IFERROR(INDEX('CFBG New Line Form'!$G$9:$EQ$105,MATCH(B83,'CFBG New Line Form'!$B$9:$B$105,0),MATCH(VLOOKUP($CJ$11,MAPPING!$H$3:$J$131,3,0),'CFBG New Line Form'!$G$7:$EQ$7,0)),""))</f>
        <v/>
      </c>
      <c r="CK83" s="84" t="str">
        <f>IF(IFERROR(INDEX('CFBG New Line Form'!$G$9:$EQ$105,MATCH(B83,'CFBG New Line Form'!$B$9:$B$105,0),MATCH(VLOOKUP($CK$11,MAPPING!$H$3:$J$131,3,0),'CFBG New Line Form'!$G$7:$EQ$7,0)),"")=0,"",IFERROR(INDEX('CFBG New Line Form'!$G$9:$EQ$105,MATCH(B83,'CFBG New Line Form'!$B$9:$B$105,0),MATCH(VLOOKUP($CK$11,MAPPING!$H$3:$J$131,3,0),'CFBG New Line Form'!$G$7:$EQ$7,0)),""))</f>
        <v/>
      </c>
      <c r="CL83" s="84" t="str">
        <f>IF(IFERROR(INDEX('CFBG New Line Form'!$G$9:$EQ$105,MATCH(B83,'CFBG New Line Form'!$B$9:$B$105,0),MATCH(VLOOKUP($CL$11,MAPPING!$H$3:$J$131,3,0),'CFBG New Line Form'!$G$7:$EQ$7,0)),"")=0,"",IFERROR(INDEX('CFBG New Line Form'!$G$9:$EQ$105,MATCH(B83,'CFBG New Line Form'!$B$9:$B$105,0),MATCH(VLOOKUP($CL$11,MAPPING!$H$3:$J$131,3,0),'CFBG New Line Form'!$G$7:$EQ$7,0)),""))</f>
        <v/>
      </c>
      <c r="CM83" s="84" t="str">
        <f>IF(IFERROR(INDEX('CFBG New Line Form'!$G$9:$EQ$105,MATCH(B83,'CFBG New Line Form'!$B$9:$B$105,0),MATCH(VLOOKUP($CM$11,MAPPING!$H$3:$J$131,3,0),'CFBG New Line Form'!$G$7:$EQ$7,0)),"")=0,"",IFERROR(INDEX('CFBG New Line Form'!$G$9:$EQ$105,MATCH(B83,'CFBG New Line Form'!$B$9:$B$105,0),MATCH(VLOOKUP($CM$11,MAPPING!$H$3:$J$131,3,0),'CFBG New Line Form'!$G$7:$EQ$7,0)),""))</f>
        <v/>
      </c>
      <c r="CN83" s="84" t="str">
        <f>IF(IFERROR(INDEX('CFBG New Line Form'!$G$9:$EQ$105,MATCH(B83,'CFBG New Line Form'!$B$9:$B$105,0),MATCH(VLOOKUP($CN$11,MAPPING!$H$3:$J$131,3,0),'CFBG New Line Form'!$G$7:$EQ$7,0)),"")=0,"",IFERROR(INDEX('CFBG New Line Form'!$G$9:$EQ$105,MATCH(B83,'CFBG New Line Form'!$B$9:$B$105,0),MATCH(VLOOKUP($CN$11,MAPPING!$H$3:$J$131,3,0),'CFBG New Line Form'!$G$7:$EQ$7,0)),""))</f>
        <v/>
      </c>
      <c r="CO83" s="84" t="str">
        <f>IF(IFERROR(INDEX('CFBG New Line Form'!$G$9:$EQ$105,MATCH(B83,'CFBG New Line Form'!$B$9:$B$105,0),MATCH(VLOOKUP($CO$11,MAPPING!$H$3:$J$131,3,0),'CFBG New Line Form'!$G$7:$EQ$7,0)),"")=0,"",IFERROR(INDEX('CFBG New Line Form'!$G$9:$EQ$105,MATCH(B83,'CFBG New Line Form'!$B$9:$B$105,0),MATCH(VLOOKUP($CO$11,MAPPING!$H$3:$J$131,3,0),'CFBG New Line Form'!$G$7:$EQ$7,0)),""))</f>
        <v/>
      </c>
      <c r="CP83" s="84" t="str">
        <f>IF(IFERROR(INDEX('CFBG New Line Form'!$G$9:$EQ$105,MATCH(B83,'CFBG New Line Form'!$B$9:$B$105,0),MATCH(VLOOKUP($CP$11,MAPPING!$H$3:$J$131,3,0),'CFBG New Line Form'!$G$7:$EQ$7,0)),"")=0,"",IFERROR(INDEX('CFBG New Line Form'!$G$9:$EQ$105,MATCH(B83,'CFBG New Line Form'!$B$9:$B$105,0),MATCH(VLOOKUP($CP$11,MAPPING!$H$3:$J$131,3,0),'CFBG New Line Form'!$G$7:$EQ$7,0)),""))</f>
        <v/>
      </c>
      <c r="CQ83" s="84" t="str">
        <f>IF(IFERROR(INDEX('CFBG New Line Form'!$G$9:$EQ$105,MATCH(B83,'CFBG New Line Form'!$B$9:$B$105,0),MATCH(VLOOKUP($CQ$11,MAPPING!$H$3:$J$131,3,0),'CFBG New Line Form'!$G$7:$EQ$7,0)),"")=0,"",IFERROR(INDEX('CFBG New Line Form'!$G$9:$EQ$105,MATCH(B83,'CFBG New Line Form'!$B$9:$B$105,0),MATCH(VLOOKUP($CQ$11,MAPPING!$H$3:$J$131,3,0),'CFBG New Line Form'!$G$7:$EQ$7,0)),""))</f>
        <v/>
      </c>
      <c r="CR83" s="84"/>
      <c r="CS83" s="84"/>
      <c r="CT83" s="84"/>
    </row>
    <row r="84" spans="1:98" s="55" customFormat="1">
      <c r="A84" s="84" t="str">
        <f>IF(
IFERROR(INDEX('CFBG New Line Form'!$G$9:$EQ$105,MATCH(B84,'CFBG New Line Form'!$B$9:$B$105,0),MATCH(VLOOKUP($A$11,MAPPING!$H$3:$J$131,3,0),'CFBG New Line Form'!$G$7:$EQ$7,0)),"")=0,"", IFERROR(INDEX('CFBG New Line Form'!$G$9:$EQ$105,MATCH(B84,'CFBG New Line Form'!$B$9:$B$105,0),MATCH(VLOOKUP($A$11,MAPPING!$H$3:$J$131,3,0),'CFBG New Line Form'!$G$7:$EQ$7,0)),""))</f>
        <v/>
      </c>
      <c r="B84" s="84"/>
      <c r="C84" s="84" t="str">
        <f>IF(
IFERROR(INDEX('CFBG New Line Form'!$G$9:$EQ$105,MATCH(B84,'CFBG New Line Form'!$B$9:$B$105,0),MATCH(VLOOKUP($C$11,MAPPING!$H$3:$J$131,3,0),'CFBG New Line Form'!$G$7:$EQ$7,0)),"")=0,"", IFERROR(INDEX('CFBG New Line Form'!$G$9:$EQ$105,MATCH(B84,'CFBG New Line Form'!$B$9:$B$105,0),MATCH(VLOOKUP($C$11,MAPPING!$H$3:$J$131,3,0),'CFBG New Line Form'!$G$7:$EQ$7,0)),""))</f>
        <v/>
      </c>
      <c r="D84" s="84" t="str">
        <f>IF(
IFERROR(INDEX('CFBG New Line Form'!$G$9:$EQ$105,MATCH(B84,'CFBG New Line Form'!$B$9:$B$105,0),MATCH(VLOOKUP($D$11,MAPPING!$H$3:$J$131,3,0),'CFBG New Line Form'!$G$7:$EQ$7,0)),"")=0,"", IFERROR(INDEX('CFBG New Line Form'!$G$9:$EQ$105,MATCH(B84,'CFBG New Line Form'!$B$9:$B$105,0),MATCH(VLOOKUP($D$11,MAPPING!$H$3:$J$131,3,0),'CFBG New Line Form'!$G$7:$EQ$7,0)),""))</f>
        <v/>
      </c>
      <c r="E84" s="84" t="str">
        <f>IF(IFERROR(INDEX('CFBG New Line Form'!$G$9:$EQ$105,MATCH(B84,'CFBG New Line Form'!$B$9:$B$105,0),MATCH(VLOOKUP($E$11,MAPPING!$H$3:$J$131,3,0),'CFBG New Line Form'!$G$7:$EQ$7,0)),"")=0,"",IFERROR(INDEX('CFBG New Line Form'!$G$9:$EQ$105,MATCH(B84,'CFBG New Line Form'!$B$9:$B$105,0),MATCH(VLOOKUP($E$11,MAPPING!$H$3:$J$131,3,0),'CFBG New Line Form'!$G$7:$EQ$7,0)),""))</f>
        <v/>
      </c>
      <c r="F84" s="84" t="str">
        <f>IF(IFERROR(INDEX('CFBG New Line Form'!$G$9:$EQ$105,MATCH(B84,'CFBG New Line Form'!$B$9:$B$105,0),MATCH(VLOOKUP($F$11,MAPPING!$H$3:$J$131,3,0),'CFBG New Line Form'!$G$7:$EQ$7,0)),"")=0,"",IFERROR(INDEX('CFBG New Line Form'!$G$9:$EQ$105,MATCH(B84,'CFBG New Line Form'!$B$9:$B$105,0),MATCH(VLOOKUP($F$11,MAPPING!$H$3:$J$131,3,0),'CFBG New Line Form'!$G$7:$EQ$7,0)),""))</f>
        <v/>
      </c>
      <c r="G84" s="130" t="str">
        <f>IF(IFERROR(INDEX('CFBG New Line Form'!$G$9:$EQ$105,MATCH(B84,'CFBG New Line Form'!$B$9:$B$105,0),MATCH(VLOOKUP($G$11,MAPPING!$H$3:$J$131,3,0),'CFBG New Line Form'!$G$7:$EQ$7,0)),"")=0,"",IFERROR(INDEX('CFBG New Line Form'!$G$9:$EQ$105,MATCH(B84,'CFBG New Line Form'!$B$9:$B$105,0),MATCH(VLOOKUP($G$11,MAPPING!$H$3:$J$131,3,0),'CFBG New Line Form'!$G$7:$EQ$7,0)),""))</f>
        <v/>
      </c>
      <c r="H84" s="160" t="str">
        <f>IF(IFERROR(INDEX('CFBG New Line Form'!$G$9:$EQ$105,MATCH(B84,'CFBG New Line Form'!$B$9:$B$105,0),MATCH(VLOOKUP($H$11,MAPPING!$H$3:$J$131,3,0),'CFBG New Line Form'!$G$7:$EQ$7,0)),"")=0,"",IFERROR(INDEX('CFBG New Line Form'!$G$9:$EQ$105,MATCH(B84,'CFBG New Line Form'!$B$9:$B$105,0),MATCH(VLOOKUP($H$11,MAPPING!$H$3:$J$131,3,0),'CFBG New Line Form'!$G$7:$EQ$7,0)),""))</f>
        <v/>
      </c>
      <c r="I84" s="161" t="str">
        <f>IF(IFERROR(INDEX('CFBG New Line Form'!$G$9:$EQ$105,MATCH(B84,'CFBG New Line Form'!$B$9:$B$105,0),MATCH(VLOOKUP($I$11,MAPPING!$H$3:$J$131,3,0),'CFBG New Line Form'!$G$7:$EQ$7,0)),"")=0,"",IFERROR(INDEX('CFBG New Line Form'!$G$9:$EQ$105,MATCH(B84,'CFBG New Line Form'!$B$9:$B$105,0),MATCH(VLOOKUP($I$11,MAPPING!$H$3:$J$131,3,0),'CFBG New Line Form'!$G$7:$EQ$7,0)),""))</f>
        <v/>
      </c>
      <c r="J84" s="84" t="str">
        <f>IF(IFERROR(INDEX('CFBG New Line Form'!$G$9:$EQ$105,MATCH(B84,'CFBG New Line Form'!$B$9:$B$105,0),MATCH(VLOOKUP($J$11,MAPPING!$H$3:$J$131,3,0),'CFBG New Line Form'!$G$7:$EQ$7,0)),"")=0,"",IFERROR(INDEX('CFBG New Line Form'!$G$9:$EQ$105,MATCH(B84,'CFBG New Line Form'!$B$9:$B$105,0),MATCH(VLOOKUP($J$11,MAPPING!$H$3:$J$131,3,0),'CFBG New Line Form'!$G$7:$EQ$7,0)),""))</f>
        <v/>
      </c>
      <c r="K84" s="84" t="e">
        <v>#N/A</v>
      </c>
      <c r="L84" s="84" t="e">
        <v>#N/A</v>
      </c>
      <c r="M84" s="84" t="e">
        <v>#N/A</v>
      </c>
      <c r="N84" s="84" t="e">
        <v>#N/A</v>
      </c>
      <c r="O84" s="84" t="e">
        <v>#N/A</v>
      </c>
      <c r="P84" s="84" t="e">
        <v>#N/A</v>
      </c>
      <c r="Q84" s="84" t="e">
        <v>#N/A</v>
      </c>
      <c r="R84" s="162" t="str">
        <f>IF(IFERROR(INDEX('CFBG New Line Form'!$G$9:$EQ$105,MATCH(B84,'CFBG New Line Form'!$B$9:$B$105,0),MATCH(VLOOKUP($R$11,MAPPING!$H$3:$J$131,3,0),'CFBG New Line Form'!$G$7:$EQ$7,0)),"")=0,"",IFERROR(INDEX('CFBG New Line Form'!$G$9:$EQ$105,MATCH(B84,'CFBG New Line Form'!$B$9:$B$105,0),MATCH(VLOOKUP($R$11,MAPPING!$H$3:$J$131,3,0),'CFBG New Line Form'!$G$7:$EQ$7,0)),""))</f>
        <v/>
      </c>
      <c r="S84" s="84" t="str">
        <f>IF(IFERROR(INDEX('CFBG New Line Form'!$G$9:$EQ$105,MATCH(B84,'CFBG New Line Form'!$B$9:$B$105,0),MATCH(VLOOKUP($S$11,MAPPING!$H$3:$J$131,3,0),'CFBG New Line Form'!$G$7:$EQ$7,0)),"")=0,"",IFERROR(INDEX('CFBG New Line Form'!$G$9:$EQ$105,MATCH(B84,'CFBG New Line Form'!$B$9:$B$105,0),MATCH(VLOOKUP($S$11,MAPPING!$H$3:$J$131,3,0),'CFBG New Line Form'!$G$7:$EQ$7,0)),""))</f>
        <v/>
      </c>
      <c r="T84" s="84" t="e">
        <v>#N/A</v>
      </c>
      <c r="U84" s="84" t="e">
        <v>#N/A</v>
      </c>
      <c r="V84" s="84" t="e">
        <v>#N/A</v>
      </c>
      <c r="W84" s="84" t="e">
        <v>#N/A</v>
      </c>
      <c r="X84" s="84" t="e">
        <v>#N/A</v>
      </c>
      <c r="Y84" s="84" t="e">
        <v>#N/A</v>
      </c>
      <c r="Z84" s="84" t="e">
        <v>#N/A</v>
      </c>
      <c r="AA84" s="84" t="e">
        <v>#N/A</v>
      </c>
      <c r="AB84" s="84" t="e">
        <v>#N/A</v>
      </c>
      <c r="AC84" s="84" t="e">
        <v>#N/A</v>
      </c>
      <c r="AD84" s="84" t="e">
        <v>#N/A</v>
      </c>
      <c r="AE84" s="160" t="str">
        <f>IF(IFERROR(INDEX('CFBG New Line Form'!$G$9:$EQ$105,MATCH(B84,'CFBG New Line Form'!$B$9:$B$105,0),MATCH(VLOOKUP($AE$11,MAPPING!$H$3:$J$131,3,0),'CFBG New Line Form'!$G$7:$EQ$7,0)),"")=0,"",IFERROR(INDEX('CFBG New Line Form'!$G$9:$EQ$105,MATCH(B84,'CFBG New Line Form'!$B$9:$B$105,0),MATCH(VLOOKUP($AE$11,MAPPING!$H$3:$J$131,3,0),'CFBG New Line Form'!$G$7:$EQ$7,0)),""))</f>
        <v/>
      </c>
      <c r="AF84" s="84" t="e">
        <v>#N/A</v>
      </c>
      <c r="AG84" s="84" t="e">
        <v>#N/A</v>
      </c>
      <c r="AH84" s="84" t="str">
        <f>IF(IFERROR(INDEX('CFBG New Line Form'!$G$9:$EQ$105,MATCH(B84,'CFBG New Line Form'!$B$9:$B$105,0),MATCH(VLOOKUP($AH$11,MAPPING!$H$3:$J$131,3,0),'CFBG New Line Form'!$G$7:$EQ$7,0)),"")=0,"",IFERROR(INDEX('CFBG New Line Form'!$G$9:$EQ$105,MATCH(B84,'CFBG New Line Form'!$B$9:$B$105,0),MATCH(VLOOKUP($AH$11,MAPPING!$H$3:$J$131,3,0),'CFBG New Line Form'!$G$7:$EQ$7,0)),""))</f>
        <v/>
      </c>
      <c r="AI84" s="84" t="str">
        <f>IF(IFERROR(INDEX('CFBG New Line Form'!$G$9:$EQ$105,MATCH(B84,'CFBG New Line Form'!$B$9:$B$105,0),MATCH(VLOOKUP($AI$11,MAPPING!$H$3:$J$131,3,0),'CFBG New Line Form'!$G$7:$EQ$7,0)),"")=0,"",IFERROR(INDEX('CFBG New Line Form'!$G$9:$EQ$105,MATCH(B84,'CFBG New Line Form'!$B$9:$B$105,0),MATCH(VLOOKUP($AI$11,MAPPING!$H$3:$J$131,3,0),'CFBG New Line Form'!$G$7:$EQ$7,0)),""))</f>
        <v/>
      </c>
      <c r="AJ84" s="84" t="str">
        <f>IF(IFERROR(INDEX('CFBG New Line Form'!$G$9:$EQ$105,MATCH(B84,'CFBG New Line Form'!$B$9:$B$105,0),MATCH(VLOOKUP($AJ$11,MAPPING!$H$3:$J$131,3,0),'CFBG New Line Form'!$G$7:$EQ$7,0)),"")=0,"",IFERROR(INDEX('CFBG New Line Form'!$G$9:$EQ$105,MATCH(B84,'CFBG New Line Form'!$B$9:$B$105,0),MATCH(VLOOKUP($AJ$11,MAPPING!$H$3:$J$131,3,0),'CFBG New Line Form'!$G$7:$EQ$7,0)),""))</f>
        <v/>
      </c>
      <c r="AK84" s="84" t="str">
        <f>IF(IFERROR(INDEX('CFBG New Line Form'!$G$9:$EQ$105,MATCH(B84,'CFBG New Line Form'!$B$9:$B$105,0),MATCH(VLOOKUP($AK$11,MAPPING!$H$3:$J$131,3,0),'CFBG New Line Form'!$G$7:$EQ$7,0)),"")=0,"",IFERROR(INDEX('CFBG New Line Form'!$G$9:$EQ$105,MATCH(B84,'CFBG New Line Form'!$B$9:$B$105,0),MATCH(VLOOKUP($AK$11,MAPPING!$H$3:$J$131,3,0),'CFBG New Line Form'!$G$7:$EQ$7,0)),""))</f>
        <v/>
      </c>
      <c r="AL84" s="84" t="str">
        <f>IF(IFERROR(INDEX('CFBG New Line Form'!$G$9:$EQ$105,MATCH(B84,'CFBG New Line Form'!$B$9:$B$105,0),MATCH(VLOOKUP($AL$11,MAPPING!$H$3:$J$131,3,0),'CFBG New Line Form'!$G$7:$EQ$7,0)),"")=0,"",IFERROR(INDEX('CFBG New Line Form'!$G$9:$EQ$105,MATCH(B84,'CFBG New Line Form'!$B$9:$B$105,0),MATCH(VLOOKUP($AL$11,MAPPING!$H$3:$J$131,3,0),'CFBG New Line Form'!$G$7:$EQ$7,0)),""))</f>
        <v/>
      </c>
      <c r="AM84" s="84" t="str">
        <f>IF(IFERROR(INDEX('CFBG New Line Form'!$G$9:$EQ$105,MATCH(B84,'CFBG New Line Form'!$B$9:$B$105,0),MATCH(VLOOKUP($AM$11,MAPPING!$H$3:$J$131,3,0),'CFBG New Line Form'!$G$7:$EQ$7,0)),"")=0,"",IFERROR(INDEX('CFBG New Line Form'!$G$9:$EQ$105,MATCH(B84,'CFBG New Line Form'!$B$9:$B$105,0),MATCH(VLOOKUP($AM$11,MAPPING!$H$3:$J$131,3,0),'CFBG New Line Form'!$G$7:$EQ$7,0)),""))</f>
        <v/>
      </c>
      <c r="AN84" s="84" t="str">
        <f>IF(IFERROR(INDEX('CFBG New Line Form'!$G$9:$EQ$105,MATCH(B84,'CFBG New Line Form'!$B$9:$B$105,0),MATCH(VLOOKUP($AN$11,MAPPING!$H$3:$J$131,3,0),'CFBG New Line Form'!$G$7:$EQ$7,0)),"")=0,"",IFERROR(INDEX('CFBG New Line Form'!$G$9:$EQ$105,MATCH(B84,'CFBG New Line Form'!$B$9:$B$105,0),MATCH(VLOOKUP($AN$11,MAPPING!$H$3:$J$131,3,0),'CFBG New Line Form'!$G$7:$EQ$7,0)),""))</f>
        <v/>
      </c>
      <c r="AO84" s="84" t="str">
        <f>IF(IFERROR(INDEX('CFBG New Line Form'!$G$9:$EQ$105,MATCH(B84,'CFBG New Line Form'!$B$9:$B$105,0),MATCH(VLOOKUP($AO$11,MAPPING!$H$3:$J$131,3,0),'CFBG New Line Form'!$G$7:$EQ$7,0)),"")=0,"",IFERROR(INDEX('CFBG New Line Form'!$G$9:$EQ$105,MATCH(B84,'CFBG New Line Form'!$B$9:$B$105,0),MATCH(VLOOKUP($AO$11,MAPPING!$H$3:$J$131,3,0),'CFBG New Line Form'!$G$7:$EQ$7,0)),""))</f>
        <v/>
      </c>
      <c r="AP84" s="84" t="str">
        <f>IF(IFERROR(INDEX('CFBG New Line Form'!$G$9:$EQ$105,MATCH(B84,'CFBG New Line Form'!$B$9:$B$105,0),MATCH(VLOOKUP($AP$11,MAPPING!$H$3:$J$131,3,0),'CFBG New Line Form'!$G$7:$EQ$7,0)),"")=0,"",IFERROR(INDEX('CFBG New Line Form'!$G$9:$EQ$105,MATCH(B84,'CFBG New Line Form'!$B$9:$B$105,0),MATCH(VLOOKUP($AP$11,MAPPING!$H$3:$J$131,3,0),'CFBG New Line Form'!$G$7:$EQ$7,0)),""))</f>
        <v/>
      </c>
      <c r="AQ84" s="84" t="str">
        <f>IF(IFERROR(INDEX('CFBG New Line Form'!$G$9:$EQ$105,MATCH(B84,'CFBG New Line Form'!$B$9:$B$105,0),MATCH(VLOOKUP($AQ$11,MAPPING!$H$3:$J$131,3,0),'CFBG New Line Form'!$G$7:$EQ$7,0)),"")=0,"",IFERROR(INDEX('CFBG New Line Form'!$G$9:$EQ$105,MATCH(B84,'CFBG New Line Form'!$B$9:$B$105,0),MATCH(VLOOKUP($AQ$11,MAPPING!$H$3:$J$131,3,0),'CFBG New Line Form'!$G$7:$EQ$7,0)),""))</f>
        <v/>
      </c>
      <c r="AR84" s="84" t="str">
        <f>IF(IFERROR(INDEX('CFBG New Line Form'!$G$9:$EQ$105,MATCH(B84,'CFBG New Line Form'!$B$9:$B$105,0),MATCH(VLOOKUP($AR$11,MAPPING!$H$3:$J$131,3,0),'CFBG New Line Form'!$G$7:$EQ$7,0)),"")=0,"",IFERROR(INDEX('CFBG New Line Form'!$G$9:$EQ$105,MATCH(B84,'CFBG New Line Form'!$B$9:$B$105,0),MATCH(VLOOKUP($AR$11,MAPPING!$H$3:$J$131,3,0),'CFBG New Line Form'!$G$7:$EQ$7,0)),""))</f>
        <v/>
      </c>
      <c r="AS84" s="84" t="str">
        <f>IF(IFERROR(INDEX('CFBG New Line Form'!$G$9:$EQ$105,MATCH(B84,'CFBG New Line Form'!$B$9:$B$105,0),MATCH(VLOOKUP($AS$11,MAPPING!$H$3:$J$131,3,0),'CFBG New Line Form'!$G$7:$EQ$7,0)),"")=0,"",IFERROR(INDEX('CFBG New Line Form'!$G$9:$EQ$105,MATCH(B84,'CFBG New Line Form'!$B$9:$B$105,0),MATCH(VLOOKUP($AS$11,MAPPING!$H$3:$J$131,3,0),'CFBG New Line Form'!$G$7:$EQ$7,0)),""))</f>
        <v/>
      </c>
      <c r="AT84" s="84" t="str">
        <f>IF(IFERROR(INDEX('CFBG New Line Form'!$G$9:$EQ$105,MATCH(B84,'CFBG New Line Form'!$B$9:$B$105,0),MATCH(VLOOKUP($AT$11,MAPPING!$H$3:$J$131,3,0),'CFBG New Line Form'!$G$7:$EQ$7,0)),"")=0,"",IFERROR(INDEX('CFBG New Line Form'!$G$9:$EQ$105,MATCH(B84,'CFBG New Line Form'!$B$9:$B$105,0),MATCH(VLOOKUP($AT$11,MAPPING!$H$3:$J$131,3,0),'CFBG New Line Form'!$G$7:$EQ$7,0)),""))</f>
        <v/>
      </c>
      <c r="AU84" s="84" t="str">
        <f>IF(IFERROR(INDEX('CFBG New Line Form'!$G$9:$EQ$105,MATCH(B84,'CFBG New Line Form'!$B$9:$B$105,0),MATCH(VLOOKUP($AU$11,MAPPING!$H$3:$J$131,3,0),'CFBG New Line Form'!$G$7:$EQ$7,0)),"")=0,"",IFERROR(INDEX('CFBG New Line Form'!$G$9:$EQ$105,MATCH(B84,'CFBG New Line Form'!$B$9:$B$105,0),MATCH(VLOOKUP($AU$11,MAPPING!$H$3:$J$131,3,0),'CFBG New Line Form'!$G$7:$EQ$7,0)),""))</f>
        <v/>
      </c>
      <c r="AV84" s="84" t="str">
        <f>IF(IFERROR(INDEX('CFBG New Line Form'!$G$9:$EQ$105,MATCH(B84,'CFBG New Line Form'!$B$9:$B$105,0),MATCH(VLOOKUP($AV$11,MAPPING!$H$3:$J$131,3,0),'CFBG New Line Form'!$G$7:$EQ$7,0)),"")=0,"",IFERROR(INDEX('CFBG New Line Form'!$G$9:$EQ$105,MATCH(B84,'CFBG New Line Form'!$B$9:$B$105,0),MATCH(VLOOKUP($AV$11,MAPPING!$H$3:$J$131,3,0),'CFBG New Line Form'!$G$7:$EQ$7,0)),""))</f>
        <v/>
      </c>
      <c r="AW84" s="84" t="str">
        <f>IF(IFERROR(INDEX('CFBG New Line Form'!$G$9:$EQ$105,MATCH(B84,'CFBG New Line Form'!$B$9:$B$105,0),MATCH(VLOOKUP($AW$11,MAPPING!$H$3:$J$131,3,0),'CFBG New Line Form'!$G$7:$EQ$7,0)),"")=0,"",IFERROR(INDEX('CFBG New Line Form'!$G$9:$EQ$105,MATCH(B84,'CFBG New Line Form'!$B$9:$B$105,0),MATCH(VLOOKUP($AW$11,MAPPING!$H$3:$J$131,3,0),'CFBG New Line Form'!$G$7:$EQ$7,0)),""))</f>
        <v/>
      </c>
      <c r="AX84" s="84" t="str">
        <f>IF(IFERROR(INDEX('CFBG New Line Form'!$G$9:$EQ$105,MATCH(B84,'CFBG New Line Form'!$B$9:$B$105,0),MATCH(VLOOKUP($AX$11,MAPPING!$H$3:$J$131,3,0),'CFBG New Line Form'!$G$7:$EQ$7,0)),"")=0,"",IFERROR(INDEX('CFBG New Line Form'!$G$9:$EQ$105,MATCH(B84,'CFBG New Line Form'!$B$9:$B$105,0),MATCH(VLOOKUP($AX$11,MAPPING!$H$3:$J$131,3,0),'CFBG New Line Form'!$G$7:$EQ$7,0)),""))</f>
        <v/>
      </c>
      <c r="AY84" s="84" t="str">
        <f>IF(IFERROR(INDEX('CFBG New Line Form'!$G$9:$EQ$105,MATCH(B84,'CFBG New Line Form'!$B$9:$B$105,0),MATCH(VLOOKUP($AY$11,MAPPING!$H$3:$J$131,3,0),'CFBG New Line Form'!$G$7:$EQ$7,0)),"")=0,"",IFERROR(INDEX('CFBG New Line Form'!$G$9:$EQ$105,MATCH(B84,'CFBG New Line Form'!$B$9:$B$105,0),MATCH(VLOOKUP($AY$11,MAPPING!$H$3:$J$131,3,0),'CFBG New Line Form'!$G$7:$EQ$7,0)),""))</f>
        <v/>
      </c>
      <c r="AZ84" s="84" t="str">
        <f>IF(IFERROR(INDEX('CFBG New Line Form'!$G$9:$EQ$105,MATCH(B84,'CFBG New Line Form'!$B$9:$B$105,0),MATCH(VLOOKUP($AZ$11,MAPPING!$H$3:$J$131,3,0),'CFBG New Line Form'!$G$7:$EQ$7,0)),"")=0,"",IFERROR(INDEX('CFBG New Line Form'!$G$9:$EQ$105,MATCH(B84,'CFBG New Line Form'!$B$9:$B$105,0),MATCH(VLOOKUP($AZ$11,MAPPING!$H$3:$J$131,3,0),'CFBG New Line Form'!$G$7:$EQ$7,0)),""))</f>
        <v/>
      </c>
      <c r="BA84" s="84" t="str">
        <f>IF(IFERROR(INDEX('CFBG New Line Form'!$G$9:$EQ$105,MATCH(B84,'CFBG New Line Form'!$B$9:$B$105,0),MATCH(VLOOKUP($BA$11,MAPPING!$H$3:$J$131,3,0),'CFBG New Line Form'!$G$7:$EQ$7,0)),"")=0,"",IFERROR(INDEX('CFBG New Line Form'!$G$9:$EQ$105,MATCH(B84,'CFBG New Line Form'!$B$9:$B$105,0),MATCH(VLOOKUP($BA$11,MAPPING!$H$3:$J$131,3,0),'CFBG New Line Form'!$G$7:$EQ$7,0)),""))</f>
        <v/>
      </c>
      <c r="BB84" s="84" t="str">
        <f>IF(IFERROR(INDEX('CFBG New Line Form'!$G$9:$EQ$105,MATCH(B84,'CFBG New Line Form'!$B$9:$B$105,0),MATCH(VLOOKUP($BB$11,MAPPING!$H$3:$J$131,3,0),'CFBG New Line Form'!$G$7:$EQ$7,0)),"")=0,"",IFERROR(INDEX('CFBG New Line Form'!$G$9:$EQ$105,MATCH(B84,'CFBG New Line Form'!$B$9:$B$105,0),MATCH(VLOOKUP($BB$11,MAPPING!$H$3:$J$131,3,0),'CFBG New Line Form'!$G$7:$EQ$7,0)),""))</f>
        <v/>
      </c>
      <c r="BC84" s="84" t="str">
        <f>IF(IFERROR(INDEX('CFBG New Line Form'!$G$9:$EQ$105,MATCH(B84,'CFBG New Line Form'!$B$9:$B$105,0),MATCH(VLOOKUP($BC$11,MAPPING!$H$3:$J$131,3,0),'CFBG New Line Form'!$G$7:$EQ$7,0)),"")=0,"",IFERROR(INDEX('CFBG New Line Form'!$G$9:$EQ$105,MATCH(B84,'CFBG New Line Form'!$B$9:$B$105,0),MATCH(VLOOKUP($BC$11,MAPPING!$H$3:$J$131,3,0),'CFBG New Line Form'!$G$7:$EQ$7,0)),""))</f>
        <v/>
      </c>
      <c r="BD84" s="84" t="str">
        <f>IF(IFERROR(INDEX('CFBG New Line Form'!$G$9:$EQ$105,MATCH(B84,'CFBG New Line Form'!$B$9:$B$105,0),MATCH(VLOOKUP($BD$11,MAPPING!$H$3:$J$131,3,0),'CFBG New Line Form'!$G$7:$EQ$7,0)),"")=0,"",IFERROR(INDEX('CFBG New Line Form'!$G$9:$EQ$105,MATCH(B84,'CFBG New Line Form'!$B$9:$B$105,0),MATCH(VLOOKUP($BD$11,MAPPING!$H$3:$J$131,3,0),'CFBG New Line Form'!$G$7:$EQ$7,0)),""))</f>
        <v/>
      </c>
      <c r="BE84" s="84" t="str">
        <f>IF(IFERROR(INDEX('CFBG New Line Form'!$G$9:$EQ$105,MATCH(B84,'CFBG New Line Form'!$B$9:$B$105,0),MATCH(VLOOKUP($BE$11,MAPPING!$H$3:$J$131,3,0),'CFBG New Line Form'!$G$7:$EQ$7,0)),"")=0,"",IFERROR(INDEX('CFBG New Line Form'!$G$9:$EQ$105,MATCH(B84,'CFBG New Line Form'!$B$9:$B$105,0),MATCH(VLOOKUP($BE$11,MAPPING!$H$3:$J$131,3,0),'CFBG New Line Form'!$G$7:$EQ$7,0)),""))</f>
        <v/>
      </c>
      <c r="BF84" s="84" t="str">
        <f>IF(IFERROR(INDEX('CFBG New Line Form'!$G$9:$EQ$105,MATCH(B84,'CFBG New Line Form'!$B$9:$B$105,0),MATCH(VLOOKUP($BE$11,MAPPING!$H$3:$J$131,3,0),'CFBG New Line Form'!$G$7:$EQ$7,0)),"")=0,"",IFERROR(INDEX('CFBG New Line Form'!$G$9:$EQ$105,MATCH(B84,'CFBG New Line Form'!$B$9:$B$105,0),MATCH(VLOOKUP($BE$11,MAPPING!$H$3:$J$131,3,0),'CFBG New Line Form'!$G$7:$EQ$7,0)),""))</f>
        <v/>
      </c>
      <c r="BG84" s="84" t="str">
        <f>IF(IFERROR(INDEX('CFBG New Line Form'!$G$9:$EQ$105,MATCH(B84,'CFBG New Line Form'!$B$9:$B$105,0),MATCH(VLOOKUP($BG$11,MAPPING!$H$3:$J$131,3,0),'CFBG New Line Form'!$G$7:$EQ$7,0)),"")=0,"",IFERROR(INDEX('CFBG New Line Form'!$G$9:$EQ$105,MATCH(B84,'CFBG New Line Form'!$B$9:$B$105,0),MATCH(VLOOKUP($BG$11,MAPPING!$H$3:$J$131,3,0),'CFBG New Line Form'!$G$7:$EQ$7,0)),""))</f>
        <v/>
      </c>
      <c r="BH84" s="84" t="str">
        <f>IF(IFERROR(INDEX('CFBG New Line Form'!$G$9:$EQ$105,MATCH(B84,'CFBG New Line Form'!$B$9:$B$105,0),MATCH(VLOOKUP($BH$11,MAPPING!$H$3:$J$131,3,0),'CFBG New Line Form'!$G$7:$EQ$7,0)),"")=0,"",IFERROR(INDEX('CFBG New Line Form'!$G$9:$EQ$105,MATCH(B84,'CFBG New Line Form'!$B$9:$B$105,0),MATCH(VLOOKUP($BH$11,MAPPING!$H$3:$J$131,3,0),'CFBG New Line Form'!$G$7:$EQ$7,0)),""))</f>
        <v/>
      </c>
      <c r="BI84" s="84" t="str">
        <f>IF(IFERROR(INDEX('CFBG New Line Form'!$G$9:$EQ$105,MATCH(B84,'CFBG New Line Form'!$B$9:$B$105,0),MATCH(VLOOKUP($BI$11,MAPPING!$H$3:$J$131,3,0),'CFBG New Line Form'!$G$7:$EQ$7,0)),"")=0,"",IFERROR(INDEX('CFBG New Line Form'!$G$9:$EQ$105,MATCH(B84,'CFBG New Line Form'!$B$9:$B$105,0),MATCH(VLOOKUP($BI$11,MAPPING!$H$3:$J$131,3,0),'CFBG New Line Form'!$G$7:$EQ$7,0)),""))</f>
        <v/>
      </c>
      <c r="BJ84" s="84" t="str">
        <f>IF(IFERROR(INDEX('CFBG New Line Form'!$G$9:$EQ$105,MATCH(B84,'CFBG New Line Form'!$B$9:$B$105,0),MATCH(VLOOKUP($BJ$11,MAPPING!$H$3:$J$131,3,0),'CFBG New Line Form'!$G$7:$EQ$7,0)),"")=0,"",IFERROR(INDEX('CFBG New Line Form'!$G$9:$EQ$105,MATCH(B84,'CFBG New Line Form'!$B$9:$B$105,0),MATCH(VLOOKUP($BJ$11,MAPPING!$H$3:$J$131,3,0),'CFBG New Line Form'!$G$7:$EQ$7,0)),""))</f>
        <v/>
      </c>
      <c r="BK84" s="84" t="str">
        <f>IF(IFERROR(INDEX('CFBG New Line Form'!$G$9:$EQ$105,MATCH(B84,'CFBG New Line Form'!$B$9:$B$105,0),MATCH(VLOOKUP($BK$11,MAPPING!$H$3:$J$131,3,0),'CFBG New Line Form'!$G$7:$EQ$7,0)),"")=0,"",IFERROR(INDEX('CFBG New Line Form'!$G$9:$EQ$105,MATCH(B84,'CFBG New Line Form'!$B$9:$B$105,0),MATCH(VLOOKUP($BK$11,MAPPING!$H$3:$J$131,3,0),'CFBG New Line Form'!$G$7:$EQ$7,0)),""))</f>
        <v/>
      </c>
      <c r="BL84" s="84" t="str">
        <f>IF(IFERROR(INDEX('CFBG New Line Form'!$G$9:$EQ$105,MATCH(B84,'CFBG New Line Form'!$B$9:$B$105,0),MATCH(VLOOKUP($BL$11,MAPPING!$H$3:$J$131,3,0),'CFBG New Line Form'!$G$7:$EQ$7,0)),"")=0,"",IFERROR(INDEX('CFBG New Line Form'!$G$9:$EQ$105,MATCH(B84,'CFBG New Line Form'!$B$9:$B$105,0),MATCH(VLOOKUP($BL$11,MAPPING!$H$3:$J$131,3,0),'CFBG New Line Form'!$G$7:$EQ$7,0)),""))</f>
        <v/>
      </c>
      <c r="BM84" s="84" t="str">
        <f>IF(IFERROR(INDEX('CFBG New Line Form'!$G$9:$EQ$105,MATCH(B84,'CFBG New Line Form'!$B$9:$B$105,0),MATCH(VLOOKUP($BM$11,MAPPING!$H$3:$J$131,3,0),'CFBG New Line Form'!$G$7:$EQ$7,0)),"")=0,"",IFERROR(INDEX('CFBG New Line Form'!$G$9:$EQ$105,MATCH(B84,'CFBG New Line Form'!$B$9:$B$105,0),MATCH(VLOOKUP($BM$11,MAPPING!$H$3:$J$131,3,0),'CFBG New Line Form'!$G$7:$EQ$7,0)),""))</f>
        <v/>
      </c>
      <c r="BN84" s="84" t="str">
        <f>IF(IFERROR(INDEX('CFBG New Line Form'!$G$9:$EQ$105,MATCH(B84,'CFBG New Line Form'!$B$9:$B$105,0),MATCH(VLOOKUP($BN$11,MAPPING!$H$3:$J$131,3,0),'CFBG New Line Form'!$G$7:$EQ$7,0)),"")=0,"",IFERROR(INDEX('CFBG New Line Form'!$G$9:$EQ$105,MATCH(B84,'CFBG New Line Form'!$B$9:$B$105,0),MATCH(VLOOKUP($BN$11,MAPPING!$H$3:$J$131,3,0),'CFBG New Line Form'!$G$7:$EQ$7,0)),""))</f>
        <v/>
      </c>
      <c r="BO84" s="84" t="str">
        <f>IF(IFERROR(INDEX('CFBG New Line Form'!$G$9:$EQ$105,MATCH(B84,'CFBG New Line Form'!$B$9:$B$105,0),MATCH(VLOOKUP($BO$11,MAPPING!$H$3:$J$131,3,0),'CFBG New Line Form'!$G$7:$EQ$7,0)),"")=0,"",IFERROR(INDEX('CFBG New Line Form'!$G$9:$EQ$105,MATCH(B84,'CFBG New Line Form'!$B$9:$B$105,0),MATCH(VLOOKUP($BO$11,MAPPING!$H$3:$J$131,3,0),'CFBG New Line Form'!$G$7:$EQ$7,0)),""))</f>
        <v/>
      </c>
      <c r="BP84" s="84" t="str">
        <f>IF(IFERROR(INDEX('CFBG New Line Form'!$G$9:$EQ$105,MATCH(B84,'CFBG New Line Form'!$B$9:$B$105,0),MATCH(VLOOKUP($BP$11,MAPPING!$H$3:$J$131,3,0),'CFBG New Line Form'!$G$7:$EQ$7,0)),"")=0,"",IFERROR(INDEX('CFBG New Line Form'!$G$9:$EQ$105,MATCH(B84,'CFBG New Line Form'!$B$9:$B$105,0),MATCH(VLOOKUP($BP$11,MAPPING!$H$3:$J$131,3,0),'CFBG New Line Form'!$G$7:$EQ$7,0)),""))</f>
        <v/>
      </c>
      <c r="BQ84" s="84" t="str">
        <f>IF(IFERROR(INDEX('CFBG New Line Form'!$G$9:$EQ$105,MATCH(B84,'CFBG New Line Form'!$B$9:$B$105,0),MATCH(VLOOKUP($BQ$11,MAPPING!$H$3:$J$131,3,0),'CFBG New Line Form'!$G$7:$EQ$7,0)),"")=0,"",IFERROR(INDEX('CFBG New Line Form'!$G$9:$EQ$105,MATCH(B84,'CFBG New Line Form'!$B$9:$B$105,0),MATCH(VLOOKUP($BQ$11,MAPPING!$H$3:$J$131,3,0),'CFBG New Line Form'!$G$7:$EQ$7,0)),""))</f>
        <v/>
      </c>
      <c r="BR84" s="84" t="str">
        <f>IF(IFERROR(INDEX('CFBG New Line Form'!$G$9:$EQ$105,MATCH(B84,'CFBG New Line Form'!$B$9:$B$105,0),MATCH(VLOOKUP($BR$11,MAPPING!$H$3:$J$131,3,0),'CFBG New Line Form'!$G$7:$EQ$7,0)),"")=0,"",IFERROR(INDEX('CFBG New Line Form'!$G$9:$EQ$105,MATCH(B84,'CFBG New Line Form'!$B$9:$B$105,0),MATCH(VLOOKUP($BR$11,MAPPING!$H$3:$J$131,3,0),'CFBG New Line Form'!$G$7:$EQ$7,0)),""))</f>
        <v/>
      </c>
      <c r="BS84" s="84" t="str">
        <f>IF(IFERROR(INDEX('CFBG New Line Form'!$G$9:$EQ$105,MATCH(B84,'CFBG New Line Form'!$B$9:$B$105,0),MATCH(VLOOKUP($BS$11,MAPPING!$H$3:$J$131,3,0),'CFBG New Line Form'!$G$7:$EQ$7,0)),"")=0,"",IFERROR(INDEX('CFBG New Line Form'!$G$9:$EQ$105,MATCH(B84,'CFBG New Line Form'!$B$9:$B$105,0),MATCH(VLOOKUP($BS$11,MAPPING!$H$3:$J$131,3,0),'CFBG New Line Form'!$G$7:$EQ$7,0)),""))</f>
        <v/>
      </c>
      <c r="BT84" s="84" t="str">
        <f>IF(IFERROR(INDEX('CFBG New Line Form'!$G$9:$EQ$105,MATCH(B84,'CFBG New Line Form'!$B$9:$B$105,0),MATCH(VLOOKUP($BT$11,MAPPING!$H$3:$J$131,3,0),'CFBG New Line Form'!$G$7:$EQ$7,0)),"")=0,"",IFERROR(INDEX('CFBG New Line Form'!$G$9:$EQ$105,MATCH(B84,'CFBG New Line Form'!$B$9:$B$105,0),MATCH(VLOOKUP($BT$11,MAPPING!$H$3:$J$131,3,0),'CFBG New Line Form'!$G$7:$EQ$7,0)),""))</f>
        <v/>
      </c>
      <c r="BU84" s="84" t="str">
        <f>IF(IFERROR(INDEX('CFBG New Line Form'!$G$9:$EQ$105,MATCH(B84,'CFBG New Line Form'!$B$9:$B$105,0),MATCH(VLOOKUP($BU$11,MAPPING!$H$3:$J$131,3,0),'CFBG New Line Form'!$G$7:$EQ$7,0)),"")=0,"",IFERROR(INDEX('CFBG New Line Form'!$G$9:$EQ$105,MATCH(B84,'CFBG New Line Form'!$B$9:$B$105,0),MATCH(VLOOKUP($BU$11,MAPPING!$H$3:$J$131,3,0),'CFBG New Line Form'!$G$7:$EQ$7,0)),""))</f>
        <v/>
      </c>
      <c r="BV84" s="84" t="str">
        <f>IF(IFERROR(INDEX('CFBG New Line Form'!$G$9:$EQ$105,MATCH(B84,'CFBG New Line Form'!$B$9:$B$105,0),MATCH(VLOOKUP($BV$11,MAPPING!$H$3:$J$131,3,0),'CFBG New Line Form'!$G$7:$EQ$7,0)),"")=0,"",IFERROR(INDEX('CFBG New Line Form'!$G$9:$EQ$105,MATCH(B84,'CFBG New Line Form'!$B$9:$B$105,0),MATCH(VLOOKUP($BV$11,MAPPING!$H$3:$J$131,3,0),'CFBG New Line Form'!$G$7:$EQ$7,0)),""))</f>
        <v/>
      </c>
      <c r="BW84" s="84" t="str">
        <f>IF(IFERROR(INDEX('CFBG New Line Form'!$G$9:$EQ$105,MATCH(B84,'CFBG New Line Form'!$B$9:$B$105,0),MATCH(VLOOKUP($BW$11,MAPPING!$H$3:$J$131,3,0),'CFBG New Line Form'!$G$7:$EQ$7,0)),"")=0,"",IFERROR(INDEX('CFBG New Line Form'!$G$9:$EQ$105,MATCH(B84,'CFBG New Line Form'!$B$9:$B$105,0),MATCH(VLOOKUP($BW$11,MAPPING!$H$3:$J$131,3,0),'CFBG New Line Form'!$G$7:$EQ$7,0)),""))</f>
        <v/>
      </c>
      <c r="BX84" s="84" t="str">
        <f>IF(IFERROR(INDEX('CFBG New Line Form'!$G$9:$EQ$105,MATCH(B84,'CFBG New Line Form'!$B$9:$B$105,0),MATCH(VLOOKUP($BX$11,MAPPING!$H$3:$J$131,3,0),'CFBG New Line Form'!$G$7:$EQ$7,0)),"")=0,"",IFERROR(INDEX('CFBG New Line Form'!$G$9:$EQ$105,MATCH(B84,'CFBG New Line Form'!$B$9:$B$105,0),MATCH(VLOOKUP($BX$11,MAPPING!$H$3:$J$131,3,0),'CFBG New Line Form'!$G$7:$EQ$7,0)),""))</f>
        <v/>
      </c>
      <c r="BY84" s="84" t="str">
        <f>IF(IFERROR(INDEX('CFBG New Line Form'!$G$9:$EQ$105,MATCH(B84,'CFBG New Line Form'!$B$9:$B$105,0),MATCH(VLOOKUP($BY$11,MAPPING!$H$3:$J$131,3,0),'CFBG New Line Form'!$G$7:$EQ$7,0)),"")=0,"",IFERROR(INDEX('CFBG New Line Form'!$G$9:$EQ$105,MATCH(B84,'CFBG New Line Form'!$B$9:$B$105,0),MATCH(VLOOKUP($BY$11,MAPPING!$H$3:$J$131,3,0),'CFBG New Line Form'!$G$7:$EQ$7,0)),""))</f>
        <v/>
      </c>
      <c r="BZ84" s="84" t="str">
        <f>IF(IFERROR(INDEX('CFBG New Line Form'!$G$9:$EQ$105,MATCH(B84,'CFBG New Line Form'!$B$9:$B$105,0),MATCH(VLOOKUP($BZ$11,MAPPING!$H$3:$J$131,3,0),'CFBG New Line Form'!$G$7:$EQ$7,0)),"")=0,"",IFERROR(INDEX('CFBG New Line Form'!$G$9:$EQ$105,MATCH(B84,'CFBG New Line Form'!$B$9:$B$105,0),MATCH(VLOOKUP($BZ$11,MAPPING!$H$3:$J$131,3,0),'CFBG New Line Form'!$G$7:$EQ$7,0)),""))</f>
        <v/>
      </c>
      <c r="CA84" s="84" t="str">
        <f>IF(IFERROR(INDEX('CFBG New Line Form'!$G$9:$EQ$105,MATCH(B84,'CFBG New Line Form'!$B$9:$B$105,0),MATCH(VLOOKUP($CA$11,MAPPING!$H$3:$J$131,3,0),'CFBG New Line Form'!$G$7:$EQ$7,0)),"")=0,"",IFERROR(INDEX('CFBG New Line Form'!$G$9:$EQ$105,MATCH(B84,'CFBG New Line Form'!$B$9:$B$105,0),MATCH(VLOOKUP($CA$11,MAPPING!$H$3:$J$131,3,0),'CFBG New Line Form'!$G$7:$EQ$7,0)),""))</f>
        <v/>
      </c>
      <c r="CB84" s="84" t="str">
        <f>IF(IFERROR(INDEX('CFBG New Line Form'!$G$9:$EQ$105,MATCH(B84,'CFBG New Line Form'!$B$9:$B$105,0),MATCH(VLOOKUP($CB$11,MAPPING!$H$3:$J$131,3,0),'CFBG New Line Form'!$G$7:$EQ$7,0)),"")=0,"",IFERROR(INDEX('CFBG New Line Form'!$G$9:$EQ$105,MATCH(B84,'CFBG New Line Form'!$B$9:$B$105,0),MATCH(VLOOKUP($CB$11,MAPPING!$H$3:$J$131,3,0),'CFBG New Line Form'!$G$7:$EQ$7,0)),""))</f>
        <v/>
      </c>
      <c r="CC84" s="84" t="str">
        <f>IF(IFERROR(INDEX('CFBG New Line Form'!$G$9:$EQ$105,MATCH(B84,'CFBG New Line Form'!$B$9:$B$105,0),MATCH(VLOOKUP($CC$11,MAPPING!$H$3:$J$131,3,0),'CFBG New Line Form'!$G$7:$EQ$7,0)),"")=0,"",IFERROR(INDEX('CFBG New Line Form'!$G$9:$EQ$105,MATCH(B84,'CFBG New Line Form'!$B$9:$B$105,0),MATCH(VLOOKUP($CC$11,MAPPING!$H$3:$J$131,3,0),'CFBG New Line Form'!$G$7:$EQ$7,0)),""))</f>
        <v/>
      </c>
      <c r="CD84" s="84" t="str">
        <f>IF(IFERROR(INDEX('CFBG New Line Form'!$G$9:$EQ$105,MATCH(B84,'CFBG New Line Form'!$B$9:$B$105,0),MATCH(VLOOKUP($CD$11,MAPPING!$H$3:$J$131,3,0),'CFBG New Line Form'!$G$7:$EQ$7,0)),"")=0,"",IFERROR(INDEX('CFBG New Line Form'!$G$9:$EQ$105,MATCH(B84,'CFBG New Line Form'!$B$9:$B$105,0),MATCH(VLOOKUP($CD$11,MAPPING!$H$3:$J$131,3,0),'CFBG New Line Form'!$G$7:$EQ$7,0)),""))</f>
        <v/>
      </c>
      <c r="CE84" s="84" t="str">
        <f>IF(IFERROR(INDEX('CFBG New Line Form'!$G$9:$EQ$105,MATCH(B84,'CFBG New Line Form'!$B$9:$B$105,0),MATCH(VLOOKUP($CE$11,MAPPING!$H$3:$J$131,3,0),'CFBG New Line Form'!$G$7:$EQ$7,0)),"")=0,"",IFERROR(INDEX('CFBG New Line Form'!$G$9:$EQ$105,MATCH(B84,'CFBG New Line Form'!$B$9:$B$105,0),MATCH(VLOOKUP($CE$11,MAPPING!$H$3:$J$131,3,0),'CFBG New Line Form'!$G$7:$EQ$7,0)),""))</f>
        <v/>
      </c>
      <c r="CF84" s="84" t="str">
        <f>IF(IFERROR(INDEX('CFBG New Line Form'!$G$9:$EQ$105,MATCH(B84,'CFBG New Line Form'!$B$9:$B$105,0),MATCH(VLOOKUP($CF$11,MAPPING!$H$3:$J$131,3,0),'CFBG New Line Form'!$G$7:$EQ$7,0)),"")=0,"",IFERROR(INDEX('CFBG New Line Form'!$G$9:$EQ$105,MATCH(B84,'CFBG New Line Form'!$B$9:$B$105,0),MATCH(VLOOKUP($CF$11,MAPPING!$H$3:$J$131,3,0),'CFBG New Line Form'!$G$7:$EQ$7,0)),""))</f>
        <v/>
      </c>
      <c r="CG84" s="84" t="str">
        <f>IF(IFERROR(INDEX('CFBG New Line Form'!$G$9:$EQ$105,MATCH(B84,'CFBG New Line Form'!$B$9:$B$105,0),MATCH(VLOOKUP($CG$11,MAPPING!$H$3:$J$131,3,0),'CFBG New Line Form'!$G$7:$EQ$7,0)),"")=0,"",IFERROR(INDEX('CFBG New Line Form'!$G$9:$EQ$105,MATCH(B84,'CFBG New Line Form'!$B$9:$B$105,0),MATCH(VLOOKUP($CG$11,MAPPING!$H$3:$J$131,3,0),'CFBG New Line Form'!$G$7:$EQ$7,0)),""))</f>
        <v/>
      </c>
      <c r="CH84" s="84" t="str">
        <f>IF(IFERROR(INDEX('CFBG New Line Form'!$G$9:$EQ$105,MATCH(B84,'CFBG New Line Form'!$B$9:$B$105,0),MATCH(VLOOKUP($CH$11,MAPPING!$H$3:$J$131,3,0),'CFBG New Line Form'!$G$7:$EQ$7,0)),"")=0,"",IFERROR(INDEX('CFBG New Line Form'!$G$9:$EQ$105,MATCH(B84,'CFBG New Line Form'!$B$9:$B$105,0),MATCH(VLOOKUP($CH$11,MAPPING!$H$3:$J$131,3,0),'CFBG New Line Form'!$G$7:$EQ$7,0)),""))</f>
        <v/>
      </c>
      <c r="CI84" s="84" t="str">
        <f>IF(IFERROR(INDEX('CFBG New Line Form'!$G$9:$EQ$105,MATCH(B84,'CFBG New Line Form'!$B$9:$B$105,0),MATCH(VLOOKUP($CI$11,MAPPING!$H$3:$J$131,3,0),'CFBG New Line Form'!$G$7:$EQ$7,0)),"")=0,"",IFERROR(INDEX('CFBG New Line Form'!$G$9:$EQ$105,MATCH(B84,'CFBG New Line Form'!$B$9:$B$105,0),MATCH(VLOOKUP($CI$11,MAPPING!$H$3:$J$131,3,0),'CFBG New Line Form'!$G$7:$EQ$7,0)),""))</f>
        <v/>
      </c>
      <c r="CJ84" s="84" t="str">
        <f>IF(IFERROR(INDEX('CFBG New Line Form'!$G$9:$EQ$105,MATCH(B84,'CFBG New Line Form'!$B$9:$B$105,0),MATCH(VLOOKUP($CJ$11,MAPPING!$H$3:$J$131,3,0),'CFBG New Line Form'!$G$7:$EQ$7,0)),"")=0,"",IFERROR(INDEX('CFBG New Line Form'!$G$9:$EQ$105,MATCH(B84,'CFBG New Line Form'!$B$9:$B$105,0),MATCH(VLOOKUP($CJ$11,MAPPING!$H$3:$J$131,3,0),'CFBG New Line Form'!$G$7:$EQ$7,0)),""))</f>
        <v/>
      </c>
      <c r="CK84" s="84" t="str">
        <f>IF(IFERROR(INDEX('CFBG New Line Form'!$G$9:$EQ$105,MATCH(B84,'CFBG New Line Form'!$B$9:$B$105,0),MATCH(VLOOKUP($CK$11,MAPPING!$H$3:$J$131,3,0),'CFBG New Line Form'!$G$7:$EQ$7,0)),"")=0,"",IFERROR(INDEX('CFBG New Line Form'!$G$9:$EQ$105,MATCH(B84,'CFBG New Line Form'!$B$9:$B$105,0),MATCH(VLOOKUP($CK$11,MAPPING!$H$3:$J$131,3,0),'CFBG New Line Form'!$G$7:$EQ$7,0)),""))</f>
        <v/>
      </c>
      <c r="CL84" s="84" t="str">
        <f>IF(IFERROR(INDEX('CFBG New Line Form'!$G$9:$EQ$105,MATCH(B84,'CFBG New Line Form'!$B$9:$B$105,0),MATCH(VLOOKUP($CL$11,MAPPING!$H$3:$J$131,3,0),'CFBG New Line Form'!$G$7:$EQ$7,0)),"")=0,"",IFERROR(INDEX('CFBG New Line Form'!$G$9:$EQ$105,MATCH(B84,'CFBG New Line Form'!$B$9:$B$105,0),MATCH(VLOOKUP($CL$11,MAPPING!$H$3:$J$131,3,0),'CFBG New Line Form'!$G$7:$EQ$7,0)),""))</f>
        <v/>
      </c>
      <c r="CM84" s="84" t="str">
        <f>IF(IFERROR(INDEX('CFBG New Line Form'!$G$9:$EQ$105,MATCH(B84,'CFBG New Line Form'!$B$9:$B$105,0),MATCH(VLOOKUP($CM$11,MAPPING!$H$3:$J$131,3,0),'CFBG New Line Form'!$G$7:$EQ$7,0)),"")=0,"",IFERROR(INDEX('CFBG New Line Form'!$G$9:$EQ$105,MATCH(B84,'CFBG New Line Form'!$B$9:$B$105,0),MATCH(VLOOKUP($CM$11,MAPPING!$H$3:$J$131,3,0),'CFBG New Line Form'!$G$7:$EQ$7,0)),""))</f>
        <v/>
      </c>
      <c r="CN84" s="84" t="str">
        <f>IF(IFERROR(INDEX('CFBG New Line Form'!$G$9:$EQ$105,MATCH(B84,'CFBG New Line Form'!$B$9:$B$105,0),MATCH(VLOOKUP($CN$11,MAPPING!$H$3:$J$131,3,0),'CFBG New Line Form'!$G$7:$EQ$7,0)),"")=0,"",IFERROR(INDEX('CFBG New Line Form'!$G$9:$EQ$105,MATCH(B84,'CFBG New Line Form'!$B$9:$B$105,0),MATCH(VLOOKUP($CN$11,MAPPING!$H$3:$J$131,3,0),'CFBG New Line Form'!$G$7:$EQ$7,0)),""))</f>
        <v/>
      </c>
      <c r="CO84" s="84" t="str">
        <f>IF(IFERROR(INDEX('CFBG New Line Form'!$G$9:$EQ$105,MATCH(B84,'CFBG New Line Form'!$B$9:$B$105,0),MATCH(VLOOKUP($CO$11,MAPPING!$H$3:$J$131,3,0),'CFBG New Line Form'!$G$7:$EQ$7,0)),"")=0,"",IFERROR(INDEX('CFBG New Line Form'!$G$9:$EQ$105,MATCH(B84,'CFBG New Line Form'!$B$9:$B$105,0),MATCH(VLOOKUP($CO$11,MAPPING!$H$3:$J$131,3,0),'CFBG New Line Form'!$G$7:$EQ$7,0)),""))</f>
        <v/>
      </c>
      <c r="CP84" s="84" t="str">
        <f>IF(IFERROR(INDEX('CFBG New Line Form'!$G$9:$EQ$105,MATCH(B84,'CFBG New Line Form'!$B$9:$B$105,0),MATCH(VLOOKUP($CP$11,MAPPING!$H$3:$J$131,3,0),'CFBG New Line Form'!$G$7:$EQ$7,0)),"")=0,"",IFERROR(INDEX('CFBG New Line Form'!$G$9:$EQ$105,MATCH(B84,'CFBG New Line Form'!$B$9:$B$105,0),MATCH(VLOOKUP($CP$11,MAPPING!$H$3:$J$131,3,0),'CFBG New Line Form'!$G$7:$EQ$7,0)),""))</f>
        <v/>
      </c>
      <c r="CQ84" s="84" t="str">
        <f>IF(IFERROR(INDEX('CFBG New Line Form'!$G$9:$EQ$105,MATCH(B84,'CFBG New Line Form'!$B$9:$B$105,0),MATCH(VLOOKUP($CQ$11,MAPPING!$H$3:$J$131,3,0),'CFBG New Line Form'!$G$7:$EQ$7,0)),"")=0,"",IFERROR(INDEX('CFBG New Line Form'!$G$9:$EQ$105,MATCH(B84,'CFBG New Line Form'!$B$9:$B$105,0),MATCH(VLOOKUP($CQ$11,MAPPING!$H$3:$J$131,3,0),'CFBG New Line Form'!$G$7:$EQ$7,0)),""))</f>
        <v/>
      </c>
      <c r="CR84" s="84"/>
      <c r="CS84" s="84"/>
      <c r="CT84" s="84"/>
    </row>
    <row r="85" spans="1:98" s="55" customFormat="1">
      <c r="A85" s="84" t="str">
        <f>IF(
IFERROR(INDEX('CFBG New Line Form'!$G$9:$EQ$105,MATCH(B85,'CFBG New Line Form'!$B$9:$B$105,0),MATCH(VLOOKUP($A$11,MAPPING!$H$3:$J$131,3,0),'CFBG New Line Form'!$G$7:$EQ$7,0)),"")=0,"", IFERROR(INDEX('CFBG New Line Form'!$G$9:$EQ$105,MATCH(B85,'CFBG New Line Form'!$B$9:$B$105,0),MATCH(VLOOKUP($A$11,MAPPING!$H$3:$J$131,3,0),'CFBG New Line Form'!$G$7:$EQ$7,0)),""))</f>
        <v/>
      </c>
      <c r="B85" s="84"/>
      <c r="C85" s="84" t="str">
        <f>IF(
IFERROR(INDEX('CFBG New Line Form'!$G$9:$EQ$105,MATCH(B85,'CFBG New Line Form'!$B$9:$B$105,0),MATCH(VLOOKUP($C$11,MAPPING!$H$3:$J$131,3,0),'CFBG New Line Form'!$G$7:$EQ$7,0)),"")=0,"", IFERROR(INDEX('CFBG New Line Form'!$G$9:$EQ$105,MATCH(B85,'CFBG New Line Form'!$B$9:$B$105,0),MATCH(VLOOKUP($C$11,MAPPING!$H$3:$J$131,3,0),'CFBG New Line Form'!$G$7:$EQ$7,0)),""))</f>
        <v/>
      </c>
      <c r="D85" s="84" t="str">
        <f>IF(
IFERROR(INDEX('CFBG New Line Form'!$G$9:$EQ$105,MATCH(B85,'CFBG New Line Form'!$B$9:$B$105,0),MATCH(VLOOKUP($D$11,MAPPING!$H$3:$J$131,3,0),'CFBG New Line Form'!$G$7:$EQ$7,0)),"")=0,"", IFERROR(INDEX('CFBG New Line Form'!$G$9:$EQ$105,MATCH(B85,'CFBG New Line Form'!$B$9:$B$105,0),MATCH(VLOOKUP($D$11,MAPPING!$H$3:$J$131,3,0),'CFBG New Line Form'!$G$7:$EQ$7,0)),""))</f>
        <v/>
      </c>
      <c r="E85" s="84" t="str">
        <f>IF(IFERROR(INDEX('CFBG New Line Form'!$G$9:$EQ$105,MATCH(B85,'CFBG New Line Form'!$B$9:$B$105,0),MATCH(VLOOKUP($E$11,MAPPING!$H$3:$J$131,3,0),'CFBG New Line Form'!$G$7:$EQ$7,0)),"")=0,"",IFERROR(INDEX('CFBG New Line Form'!$G$9:$EQ$105,MATCH(B85,'CFBG New Line Form'!$B$9:$B$105,0),MATCH(VLOOKUP($E$11,MAPPING!$H$3:$J$131,3,0),'CFBG New Line Form'!$G$7:$EQ$7,0)),""))</f>
        <v/>
      </c>
      <c r="F85" s="84" t="str">
        <f>IF(IFERROR(INDEX('CFBG New Line Form'!$G$9:$EQ$105,MATCH(B85,'CFBG New Line Form'!$B$9:$B$105,0),MATCH(VLOOKUP($F$11,MAPPING!$H$3:$J$131,3,0),'CFBG New Line Form'!$G$7:$EQ$7,0)),"")=0,"",IFERROR(INDEX('CFBG New Line Form'!$G$9:$EQ$105,MATCH(B85,'CFBG New Line Form'!$B$9:$B$105,0),MATCH(VLOOKUP($F$11,MAPPING!$H$3:$J$131,3,0),'CFBG New Line Form'!$G$7:$EQ$7,0)),""))</f>
        <v/>
      </c>
      <c r="G85" s="130" t="str">
        <f>IF(IFERROR(INDEX('CFBG New Line Form'!$G$9:$EQ$105,MATCH(B85,'CFBG New Line Form'!$B$9:$B$105,0),MATCH(VLOOKUP($G$11,MAPPING!$H$3:$J$131,3,0),'CFBG New Line Form'!$G$7:$EQ$7,0)),"")=0,"",IFERROR(INDEX('CFBG New Line Form'!$G$9:$EQ$105,MATCH(B85,'CFBG New Line Form'!$B$9:$B$105,0),MATCH(VLOOKUP($G$11,MAPPING!$H$3:$J$131,3,0),'CFBG New Line Form'!$G$7:$EQ$7,0)),""))</f>
        <v/>
      </c>
      <c r="H85" s="160" t="str">
        <f>IF(IFERROR(INDEX('CFBG New Line Form'!$G$9:$EQ$105,MATCH(B85,'CFBG New Line Form'!$B$9:$B$105,0),MATCH(VLOOKUP($H$11,MAPPING!$H$3:$J$131,3,0),'CFBG New Line Form'!$G$7:$EQ$7,0)),"")=0,"",IFERROR(INDEX('CFBG New Line Form'!$G$9:$EQ$105,MATCH(B85,'CFBG New Line Form'!$B$9:$B$105,0),MATCH(VLOOKUP($H$11,MAPPING!$H$3:$J$131,3,0),'CFBG New Line Form'!$G$7:$EQ$7,0)),""))</f>
        <v/>
      </c>
      <c r="I85" s="161" t="str">
        <f>IF(IFERROR(INDEX('CFBG New Line Form'!$G$9:$EQ$105,MATCH(B85,'CFBG New Line Form'!$B$9:$B$105,0),MATCH(VLOOKUP($I$11,MAPPING!$H$3:$J$131,3,0),'CFBG New Line Form'!$G$7:$EQ$7,0)),"")=0,"",IFERROR(INDEX('CFBG New Line Form'!$G$9:$EQ$105,MATCH(B85,'CFBG New Line Form'!$B$9:$B$105,0),MATCH(VLOOKUP($I$11,MAPPING!$H$3:$J$131,3,0),'CFBG New Line Form'!$G$7:$EQ$7,0)),""))</f>
        <v/>
      </c>
      <c r="J85" s="84" t="str">
        <f>IF(IFERROR(INDEX('CFBG New Line Form'!$G$9:$EQ$105,MATCH(B85,'CFBG New Line Form'!$B$9:$B$105,0),MATCH(VLOOKUP($J$11,MAPPING!$H$3:$J$131,3,0),'CFBG New Line Form'!$G$7:$EQ$7,0)),"")=0,"",IFERROR(INDEX('CFBG New Line Form'!$G$9:$EQ$105,MATCH(B85,'CFBG New Line Form'!$B$9:$B$105,0),MATCH(VLOOKUP($J$11,MAPPING!$H$3:$J$131,3,0),'CFBG New Line Form'!$G$7:$EQ$7,0)),""))</f>
        <v/>
      </c>
      <c r="K85" s="84" t="e">
        <v>#N/A</v>
      </c>
      <c r="L85" s="84" t="e">
        <v>#N/A</v>
      </c>
      <c r="M85" s="84" t="e">
        <v>#N/A</v>
      </c>
      <c r="N85" s="84" t="e">
        <v>#N/A</v>
      </c>
      <c r="O85" s="84" t="e">
        <v>#N/A</v>
      </c>
      <c r="P85" s="84" t="e">
        <v>#N/A</v>
      </c>
      <c r="Q85" s="84" t="e">
        <v>#N/A</v>
      </c>
      <c r="R85" s="162" t="str">
        <f>IF(IFERROR(INDEX('CFBG New Line Form'!$G$9:$EQ$105,MATCH(B85,'CFBG New Line Form'!$B$9:$B$105,0),MATCH(VLOOKUP($R$11,MAPPING!$H$3:$J$131,3,0),'CFBG New Line Form'!$G$7:$EQ$7,0)),"")=0,"",IFERROR(INDEX('CFBG New Line Form'!$G$9:$EQ$105,MATCH(B85,'CFBG New Line Form'!$B$9:$B$105,0),MATCH(VLOOKUP($R$11,MAPPING!$H$3:$J$131,3,0),'CFBG New Line Form'!$G$7:$EQ$7,0)),""))</f>
        <v/>
      </c>
      <c r="S85" s="84" t="str">
        <f>IF(IFERROR(INDEX('CFBG New Line Form'!$G$9:$EQ$105,MATCH(B85,'CFBG New Line Form'!$B$9:$B$105,0),MATCH(VLOOKUP($S$11,MAPPING!$H$3:$J$131,3,0),'CFBG New Line Form'!$G$7:$EQ$7,0)),"")=0,"",IFERROR(INDEX('CFBG New Line Form'!$G$9:$EQ$105,MATCH(B85,'CFBG New Line Form'!$B$9:$B$105,0),MATCH(VLOOKUP($S$11,MAPPING!$H$3:$J$131,3,0),'CFBG New Line Form'!$G$7:$EQ$7,0)),""))</f>
        <v/>
      </c>
      <c r="T85" s="84" t="e">
        <v>#N/A</v>
      </c>
      <c r="U85" s="84" t="e">
        <v>#N/A</v>
      </c>
      <c r="V85" s="84" t="e">
        <v>#N/A</v>
      </c>
      <c r="W85" s="84" t="e">
        <v>#N/A</v>
      </c>
      <c r="X85" s="84" t="e">
        <v>#N/A</v>
      </c>
      <c r="Y85" s="84" t="e">
        <v>#N/A</v>
      </c>
      <c r="Z85" s="84" t="e">
        <v>#N/A</v>
      </c>
      <c r="AA85" s="84" t="e">
        <v>#N/A</v>
      </c>
      <c r="AB85" s="84" t="e">
        <v>#N/A</v>
      </c>
      <c r="AC85" s="84" t="e">
        <v>#N/A</v>
      </c>
      <c r="AD85" s="84" t="e">
        <v>#N/A</v>
      </c>
      <c r="AE85" s="160" t="str">
        <f>IF(IFERROR(INDEX('CFBG New Line Form'!$G$9:$EQ$105,MATCH(B85,'CFBG New Line Form'!$B$9:$B$105,0),MATCH(VLOOKUP($AE$11,MAPPING!$H$3:$J$131,3,0),'CFBG New Line Form'!$G$7:$EQ$7,0)),"")=0,"",IFERROR(INDEX('CFBG New Line Form'!$G$9:$EQ$105,MATCH(B85,'CFBG New Line Form'!$B$9:$B$105,0),MATCH(VLOOKUP($AE$11,MAPPING!$H$3:$J$131,3,0),'CFBG New Line Form'!$G$7:$EQ$7,0)),""))</f>
        <v/>
      </c>
      <c r="AF85" s="84" t="e">
        <v>#N/A</v>
      </c>
      <c r="AG85" s="84" t="e">
        <v>#N/A</v>
      </c>
      <c r="AH85" s="84" t="str">
        <f>IF(IFERROR(INDEX('CFBG New Line Form'!$G$9:$EQ$105,MATCH(B85,'CFBG New Line Form'!$B$9:$B$105,0),MATCH(VLOOKUP($AH$11,MAPPING!$H$3:$J$131,3,0),'CFBG New Line Form'!$G$7:$EQ$7,0)),"")=0,"",IFERROR(INDEX('CFBG New Line Form'!$G$9:$EQ$105,MATCH(B85,'CFBG New Line Form'!$B$9:$B$105,0),MATCH(VLOOKUP($AH$11,MAPPING!$H$3:$J$131,3,0),'CFBG New Line Form'!$G$7:$EQ$7,0)),""))</f>
        <v/>
      </c>
      <c r="AI85" s="84" t="str">
        <f>IF(IFERROR(INDEX('CFBG New Line Form'!$G$9:$EQ$105,MATCH(B85,'CFBG New Line Form'!$B$9:$B$105,0),MATCH(VLOOKUP($AI$11,MAPPING!$H$3:$J$131,3,0),'CFBG New Line Form'!$G$7:$EQ$7,0)),"")=0,"",IFERROR(INDEX('CFBG New Line Form'!$G$9:$EQ$105,MATCH(B85,'CFBG New Line Form'!$B$9:$B$105,0),MATCH(VLOOKUP($AI$11,MAPPING!$H$3:$J$131,3,0),'CFBG New Line Form'!$G$7:$EQ$7,0)),""))</f>
        <v/>
      </c>
      <c r="AJ85" s="84" t="str">
        <f>IF(IFERROR(INDEX('CFBG New Line Form'!$G$9:$EQ$105,MATCH(B85,'CFBG New Line Form'!$B$9:$B$105,0),MATCH(VLOOKUP($AJ$11,MAPPING!$H$3:$J$131,3,0),'CFBG New Line Form'!$G$7:$EQ$7,0)),"")=0,"",IFERROR(INDEX('CFBG New Line Form'!$G$9:$EQ$105,MATCH(B85,'CFBG New Line Form'!$B$9:$B$105,0),MATCH(VLOOKUP($AJ$11,MAPPING!$H$3:$J$131,3,0),'CFBG New Line Form'!$G$7:$EQ$7,0)),""))</f>
        <v/>
      </c>
      <c r="AK85" s="84" t="str">
        <f>IF(IFERROR(INDEX('CFBG New Line Form'!$G$9:$EQ$105,MATCH(B85,'CFBG New Line Form'!$B$9:$B$105,0),MATCH(VLOOKUP($AK$11,MAPPING!$H$3:$J$131,3,0),'CFBG New Line Form'!$G$7:$EQ$7,0)),"")=0,"",IFERROR(INDEX('CFBG New Line Form'!$G$9:$EQ$105,MATCH(B85,'CFBG New Line Form'!$B$9:$B$105,0),MATCH(VLOOKUP($AK$11,MAPPING!$H$3:$J$131,3,0),'CFBG New Line Form'!$G$7:$EQ$7,0)),""))</f>
        <v/>
      </c>
      <c r="AL85" s="84" t="str">
        <f>IF(IFERROR(INDEX('CFBG New Line Form'!$G$9:$EQ$105,MATCH(B85,'CFBG New Line Form'!$B$9:$B$105,0),MATCH(VLOOKUP($AL$11,MAPPING!$H$3:$J$131,3,0),'CFBG New Line Form'!$G$7:$EQ$7,0)),"")=0,"",IFERROR(INDEX('CFBG New Line Form'!$G$9:$EQ$105,MATCH(B85,'CFBG New Line Form'!$B$9:$B$105,0),MATCH(VLOOKUP($AL$11,MAPPING!$H$3:$J$131,3,0),'CFBG New Line Form'!$G$7:$EQ$7,0)),""))</f>
        <v/>
      </c>
      <c r="AM85" s="84" t="str">
        <f>IF(IFERROR(INDEX('CFBG New Line Form'!$G$9:$EQ$105,MATCH(B85,'CFBG New Line Form'!$B$9:$B$105,0),MATCH(VLOOKUP($AM$11,MAPPING!$H$3:$J$131,3,0),'CFBG New Line Form'!$G$7:$EQ$7,0)),"")=0,"",IFERROR(INDEX('CFBG New Line Form'!$G$9:$EQ$105,MATCH(B85,'CFBG New Line Form'!$B$9:$B$105,0),MATCH(VLOOKUP($AM$11,MAPPING!$H$3:$J$131,3,0),'CFBG New Line Form'!$G$7:$EQ$7,0)),""))</f>
        <v/>
      </c>
      <c r="AN85" s="84" t="str">
        <f>IF(IFERROR(INDEX('CFBG New Line Form'!$G$9:$EQ$105,MATCH(B85,'CFBG New Line Form'!$B$9:$B$105,0),MATCH(VLOOKUP($AN$11,MAPPING!$H$3:$J$131,3,0),'CFBG New Line Form'!$G$7:$EQ$7,0)),"")=0,"",IFERROR(INDEX('CFBG New Line Form'!$G$9:$EQ$105,MATCH(B85,'CFBG New Line Form'!$B$9:$B$105,0),MATCH(VLOOKUP($AN$11,MAPPING!$H$3:$J$131,3,0),'CFBG New Line Form'!$G$7:$EQ$7,0)),""))</f>
        <v/>
      </c>
      <c r="AO85" s="84" t="str">
        <f>IF(IFERROR(INDEX('CFBG New Line Form'!$G$9:$EQ$105,MATCH(B85,'CFBG New Line Form'!$B$9:$B$105,0),MATCH(VLOOKUP($AO$11,MAPPING!$H$3:$J$131,3,0),'CFBG New Line Form'!$G$7:$EQ$7,0)),"")=0,"",IFERROR(INDEX('CFBG New Line Form'!$G$9:$EQ$105,MATCH(B85,'CFBG New Line Form'!$B$9:$B$105,0),MATCH(VLOOKUP($AO$11,MAPPING!$H$3:$J$131,3,0),'CFBG New Line Form'!$G$7:$EQ$7,0)),""))</f>
        <v/>
      </c>
      <c r="AP85" s="84" t="str">
        <f>IF(IFERROR(INDEX('CFBG New Line Form'!$G$9:$EQ$105,MATCH(B85,'CFBG New Line Form'!$B$9:$B$105,0),MATCH(VLOOKUP($AP$11,MAPPING!$H$3:$J$131,3,0),'CFBG New Line Form'!$G$7:$EQ$7,0)),"")=0,"",IFERROR(INDEX('CFBG New Line Form'!$G$9:$EQ$105,MATCH(B85,'CFBG New Line Form'!$B$9:$B$105,0),MATCH(VLOOKUP($AP$11,MAPPING!$H$3:$J$131,3,0),'CFBG New Line Form'!$G$7:$EQ$7,0)),""))</f>
        <v/>
      </c>
      <c r="AQ85" s="84" t="str">
        <f>IF(IFERROR(INDEX('CFBG New Line Form'!$G$9:$EQ$105,MATCH(B85,'CFBG New Line Form'!$B$9:$B$105,0),MATCH(VLOOKUP($AQ$11,MAPPING!$H$3:$J$131,3,0),'CFBG New Line Form'!$G$7:$EQ$7,0)),"")=0,"",IFERROR(INDEX('CFBG New Line Form'!$G$9:$EQ$105,MATCH(B85,'CFBG New Line Form'!$B$9:$B$105,0),MATCH(VLOOKUP($AQ$11,MAPPING!$H$3:$J$131,3,0),'CFBG New Line Form'!$G$7:$EQ$7,0)),""))</f>
        <v/>
      </c>
      <c r="AR85" s="84" t="str">
        <f>IF(IFERROR(INDEX('CFBG New Line Form'!$G$9:$EQ$105,MATCH(B85,'CFBG New Line Form'!$B$9:$B$105,0),MATCH(VLOOKUP($AR$11,MAPPING!$H$3:$J$131,3,0),'CFBG New Line Form'!$G$7:$EQ$7,0)),"")=0,"",IFERROR(INDEX('CFBG New Line Form'!$G$9:$EQ$105,MATCH(B85,'CFBG New Line Form'!$B$9:$B$105,0),MATCH(VLOOKUP($AR$11,MAPPING!$H$3:$J$131,3,0),'CFBG New Line Form'!$G$7:$EQ$7,0)),""))</f>
        <v/>
      </c>
      <c r="AS85" s="84" t="str">
        <f>IF(IFERROR(INDEX('CFBG New Line Form'!$G$9:$EQ$105,MATCH(B85,'CFBG New Line Form'!$B$9:$B$105,0),MATCH(VLOOKUP($AS$11,MAPPING!$H$3:$J$131,3,0),'CFBG New Line Form'!$G$7:$EQ$7,0)),"")=0,"",IFERROR(INDEX('CFBG New Line Form'!$G$9:$EQ$105,MATCH(B85,'CFBG New Line Form'!$B$9:$B$105,0),MATCH(VLOOKUP($AS$11,MAPPING!$H$3:$J$131,3,0),'CFBG New Line Form'!$G$7:$EQ$7,0)),""))</f>
        <v/>
      </c>
      <c r="AT85" s="84" t="str">
        <f>IF(IFERROR(INDEX('CFBG New Line Form'!$G$9:$EQ$105,MATCH(B85,'CFBG New Line Form'!$B$9:$B$105,0),MATCH(VLOOKUP($AT$11,MAPPING!$H$3:$J$131,3,0),'CFBG New Line Form'!$G$7:$EQ$7,0)),"")=0,"",IFERROR(INDEX('CFBG New Line Form'!$G$9:$EQ$105,MATCH(B85,'CFBG New Line Form'!$B$9:$B$105,0),MATCH(VLOOKUP($AT$11,MAPPING!$H$3:$J$131,3,0),'CFBG New Line Form'!$G$7:$EQ$7,0)),""))</f>
        <v/>
      </c>
      <c r="AU85" s="84" t="str">
        <f>IF(IFERROR(INDEX('CFBG New Line Form'!$G$9:$EQ$105,MATCH(B85,'CFBG New Line Form'!$B$9:$B$105,0),MATCH(VLOOKUP($AU$11,MAPPING!$H$3:$J$131,3,0),'CFBG New Line Form'!$G$7:$EQ$7,0)),"")=0,"",IFERROR(INDEX('CFBG New Line Form'!$G$9:$EQ$105,MATCH(B85,'CFBG New Line Form'!$B$9:$B$105,0),MATCH(VLOOKUP($AU$11,MAPPING!$H$3:$J$131,3,0),'CFBG New Line Form'!$G$7:$EQ$7,0)),""))</f>
        <v/>
      </c>
      <c r="AV85" s="84" t="str">
        <f>IF(IFERROR(INDEX('CFBG New Line Form'!$G$9:$EQ$105,MATCH(B85,'CFBG New Line Form'!$B$9:$B$105,0),MATCH(VLOOKUP($AV$11,MAPPING!$H$3:$J$131,3,0),'CFBG New Line Form'!$G$7:$EQ$7,0)),"")=0,"",IFERROR(INDEX('CFBG New Line Form'!$G$9:$EQ$105,MATCH(B85,'CFBG New Line Form'!$B$9:$B$105,0),MATCH(VLOOKUP($AV$11,MAPPING!$H$3:$J$131,3,0),'CFBG New Line Form'!$G$7:$EQ$7,0)),""))</f>
        <v/>
      </c>
      <c r="AW85" s="84" t="str">
        <f>IF(IFERROR(INDEX('CFBG New Line Form'!$G$9:$EQ$105,MATCH(B85,'CFBG New Line Form'!$B$9:$B$105,0),MATCH(VLOOKUP($AW$11,MAPPING!$H$3:$J$131,3,0),'CFBG New Line Form'!$G$7:$EQ$7,0)),"")=0,"",IFERROR(INDEX('CFBG New Line Form'!$G$9:$EQ$105,MATCH(B85,'CFBG New Line Form'!$B$9:$B$105,0),MATCH(VLOOKUP($AW$11,MAPPING!$H$3:$J$131,3,0),'CFBG New Line Form'!$G$7:$EQ$7,0)),""))</f>
        <v/>
      </c>
      <c r="AX85" s="84" t="str">
        <f>IF(IFERROR(INDEX('CFBG New Line Form'!$G$9:$EQ$105,MATCH(B85,'CFBG New Line Form'!$B$9:$B$105,0),MATCH(VLOOKUP($AX$11,MAPPING!$H$3:$J$131,3,0),'CFBG New Line Form'!$G$7:$EQ$7,0)),"")=0,"",IFERROR(INDEX('CFBG New Line Form'!$G$9:$EQ$105,MATCH(B85,'CFBG New Line Form'!$B$9:$B$105,0),MATCH(VLOOKUP($AX$11,MAPPING!$H$3:$J$131,3,0),'CFBG New Line Form'!$G$7:$EQ$7,0)),""))</f>
        <v/>
      </c>
      <c r="AY85" s="84" t="str">
        <f>IF(IFERROR(INDEX('CFBG New Line Form'!$G$9:$EQ$105,MATCH(B85,'CFBG New Line Form'!$B$9:$B$105,0),MATCH(VLOOKUP($AY$11,MAPPING!$H$3:$J$131,3,0),'CFBG New Line Form'!$G$7:$EQ$7,0)),"")=0,"",IFERROR(INDEX('CFBG New Line Form'!$G$9:$EQ$105,MATCH(B85,'CFBG New Line Form'!$B$9:$B$105,0),MATCH(VLOOKUP($AY$11,MAPPING!$H$3:$J$131,3,0),'CFBG New Line Form'!$G$7:$EQ$7,0)),""))</f>
        <v/>
      </c>
      <c r="AZ85" s="84" t="str">
        <f>IF(IFERROR(INDEX('CFBG New Line Form'!$G$9:$EQ$105,MATCH(B85,'CFBG New Line Form'!$B$9:$B$105,0),MATCH(VLOOKUP($AZ$11,MAPPING!$H$3:$J$131,3,0),'CFBG New Line Form'!$G$7:$EQ$7,0)),"")=0,"",IFERROR(INDEX('CFBG New Line Form'!$G$9:$EQ$105,MATCH(B85,'CFBG New Line Form'!$B$9:$B$105,0),MATCH(VLOOKUP($AZ$11,MAPPING!$H$3:$J$131,3,0),'CFBG New Line Form'!$G$7:$EQ$7,0)),""))</f>
        <v/>
      </c>
      <c r="BA85" s="84" t="str">
        <f>IF(IFERROR(INDEX('CFBG New Line Form'!$G$9:$EQ$105,MATCH(B85,'CFBG New Line Form'!$B$9:$B$105,0),MATCH(VLOOKUP($BA$11,MAPPING!$H$3:$J$131,3,0),'CFBG New Line Form'!$G$7:$EQ$7,0)),"")=0,"",IFERROR(INDEX('CFBG New Line Form'!$G$9:$EQ$105,MATCH(B85,'CFBG New Line Form'!$B$9:$B$105,0),MATCH(VLOOKUP($BA$11,MAPPING!$H$3:$J$131,3,0),'CFBG New Line Form'!$G$7:$EQ$7,0)),""))</f>
        <v/>
      </c>
      <c r="BB85" s="84" t="str">
        <f>IF(IFERROR(INDEX('CFBG New Line Form'!$G$9:$EQ$105,MATCH(B85,'CFBG New Line Form'!$B$9:$B$105,0),MATCH(VLOOKUP($BB$11,MAPPING!$H$3:$J$131,3,0),'CFBG New Line Form'!$G$7:$EQ$7,0)),"")=0,"",IFERROR(INDEX('CFBG New Line Form'!$G$9:$EQ$105,MATCH(B85,'CFBG New Line Form'!$B$9:$B$105,0),MATCH(VLOOKUP($BB$11,MAPPING!$H$3:$J$131,3,0),'CFBG New Line Form'!$G$7:$EQ$7,0)),""))</f>
        <v/>
      </c>
      <c r="BC85" s="84" t="str">
        <f>IF(IFERROR(INDEX('CFBG New Line Form'!$G$9:$EQ$105,MATCH(B85,'CFBG New Line Form'!$B$9:$B$105,0),MATCH(VLOOKUP($BC$11,MAPPING!$H$3:$J$131,3,0),'CFBG New Line Form'!$G$7:$EQ$7,0)),"")=0,"",IFERROR(INDEX('CFBG New Line Form'!$G$9:$EQ$105,MATCH(B85,'CFBG New Line Form'!$B$9:$B$105,0),MATCH(VLOOKUP($BC$11,MAPPING!$H$3:$J$131,3,0),'CFBG New Line Form'!$G$7:$EQ$7,0)),""))</f>
        <v/>
      </c>
      <c r="BD85" s="84" t="str">
        <f>IF(IFERROR(INDEX('CFBG New Line Form'!$G$9:$EQ$105,MATCH(B85,'CFBG New Line Form'!$B$9:$B$105,0),MATCH(VLOOKUP($BD$11,MAPPING!$H$3:$J$131,3,0),'CFBG New Line Form'!$G$7:$EQ$7,0)),"")=0,"",IFERROR(INDEX('CFBG New Line Form'!$G$9:$EQ$105,MATCH(B85,'CFBG New Line Form'!$B$9:$B$105,0),MATCH(VLOOKUP($BD$11,MAPPING!$H$3:$J$131,3,0),'CFBG New Line Form'!$G$7:$EQ$7,0)),""))</f>
        <v/>
      </c>
      <c r="BE85" s="84" t="str">
        <f>IF(IFERROR(INDEX('CFBG New Line Form'!$G$9:$EQ$105,MATCH(B85,'CFBG New Line Form'!$B$9:$B$105,0),MATCH(VLOOKUP($BE$11,MAPPING!$H$3:$J$131,3,0),'CFBG New Line Form'!$G$7:$EQ$7,0)),"")=0,"",IFERROR(INDEX('CFBG New Line Form'!$G$9:$EQ$105,MATCH(B85,'CFBG New Line Form'!$B$9:$B$105,0),MATCH(VLOOKUP($BE$11,MAPPING!$H$3:$J$131,3,0),'CFBG New Line Form'!$G$7:$EQ$7,0)),""))</f>
        <v/>
      </c>
      <c r="BF85" s="84" t="str">
        <f>IF(IFERROR(INDEX('CFBG New Line Form'!$G$9:$EQ$105,MATCH(B85,'CFBG New Line Form'!$B$9:$B$105,0),MATCH(VLOOKUP($BE$11,MAPPING!$H$3:$J$131,3,0),'CFBG New Line Form'!$G$7:$EQ$7,0)),"")=0,"",IFERROR(INDEX('CFBG New Line Form'!$G$9:$EQ$105,MATCH(B85,'CFBG New Line Form'!$B$9:$B$105,0),MATCH(VLOOKUP($BE$11,MAPPING!$H$3:$J$131,3,0),'CFBG New Line Form'!$G$7:$EQ$7,0)),""))</f>
        <v/>
      </c>
      <c r="BG85" s="84" t="str">
        <f>IF(IFERROR(INDEX('CFBG New Line Form'!$G$9:$EQ$105,MATCH(B85,'CFBG New Line Form'!$B$9:$B$105,0),MATCH(VLOOKUP($BG$11,MAPPING!$H$3:$J$131,3,0),'CFBG New Line Form'!$G$7:$EQ$7,0)),"")=0,"",IFERROR(INDEX('CFBG New Line Form'!$G$9:$EQ$105,MATCH(B85,'CFBG New Line Form'!$B$9:$B$105,0),MATCH(VLOOKUP($BG$11,MAPPING!$H$3:$J$131,3,0),'CFBG New Line Form'!$G$7:$EQ$7,0)),""))</f>
        <v/>
      </c>
      <c r="BH85" s="84" t="str">
        <f>IF(IFERROR(INDEX('CFBG New Line Form'!$G$9:$EQ$105,MATCH(B85,'CFBG New Line Form'!$B$9:$B$105,0),MATCH(VLOOKUP($BH$11,MAPPING!$H$3:$J$131,3,0),'CFBG New Line Form'!$G$7:$EQ$7,0)),"")=0,"",IFERROR(INDEX('CFBG New Line Form'!$G$9:$EQ$105,MATCH(B85,'CFBG New Line Form'!$B$9:$B$105,0),MATCH(VLOOKUP($BH$11,MAPPING!$H$3:$J$131,3,0),'CFBG New Line Form'!$G$7:$EQ$7,0)),""))</f>
        <v/>
      </c>
      <c r="BI85" s="84" t="str">
        <f>IF(IFERROR(INDEX('CFBG New Line Form'!$G$9:$EQ$105,MATCH(B85,'CFBG New Line Form'!$B$9:$B$105,0),MATCH(VLOOKUP($BI$11,MAPPING!$H$3:$J$131,3,0),'CFBG New Line Form'!$G$7:$EQ$7,0)),"")=0,"",IFERROR(INDEX('CFBG New Line Form'!$G$9:$EQ$105,MATCH(B85,'CFBG New Line Form'!$B$9:$B$105,0),MATCH(VLOOKUP($BI$11,MAPPING!$H$3:$J$131,3,0),'CFBG New Line Form'!$G$7:$EQ$7,0)),""))</f>
        <v/>
      </c>
      <c r="BJ85" s="84" t="str">
        <f>IF(IFERROR(INDEX('CFBG New Line Form'!$G$9:$EQ$105,MATCH(B85,'CFBG New Line Form'!$B$9:$B$105,0),MATCH(VLOOKUP($BJ$11,MAPPING!$H$3:$J$131,3,0),'CFBG New Line Form'!$G$7:$EQ$7,0)),"")=0,"",IFERROR(INDEX('CFBG New Line Form'!$G$9:$EQ$105,MATCH(B85,'CFBG New Line Form'!$B$9:$B$105,0),MATCH(VLOOKUP($BJ$11,MAPPING!$H$3:$J$131,3,0),'CFBG New Line Form'!$G$7:$EQ$7,0)),""))</f>
        <v/>
      </c>
      <c r="BK85" s="84" t="str">
        <f>IF(IFERROR(INDEX('CFBG New Line Form'!$G$9:$EQ$105,MATCH(B85,'CFBG New Line Form'!$B$9:$B$105,0),MATCH(VLOOKUP($BK$11,MAPPING!$H$3:$J$131,3,0),'CFBG New Line Form'!$G$7:$EQ$7,0)),"")=0,"",IFERROR(INDEX('CFBG New Line Form'!$G$9:$EQ$105,MATCH(B85,'CFBG New Line Form'!$B$9:$B$105,0),MATCH(VLOOKUP($BK$11,MAPPING!$H$3:$J$131,3,0),'CFBG New Line Form'!$G$7:$EQ$7,0)),""))</f>
        <v/>
      </c>
      <c r="BL85" s="84" t="str">
        <f>IF(IFERROR(INDEX('CFBG New Line Form'!$G$9:$EQ$105,MATCH(B85,'CFBG New Line Form'!$B$9:$B$105,0),MATCH(VLOOKUP($BL$11,MAPPING!$H$3:$J$131,3,0),'CFBG New Line Form'!$G$7:$EQ$7,0)),"")=0,"",IFERROR(INDEX('CFBG New Line Form'!$G$9:$EQ$105,MATCH(B85,'CFBG New Line Form'!$B$9:$B$105,0),MATCH(VLOOKUP($BL$11,MAPPING!$H$3:$J$131,3,0),'CFBG New Line Form'!$G$7:$EQ$7,0)),""))</f>
        <v/>
      </c>
      <c r="BM85" s="84" t="str">
        <f>IF(IFERROR(INDEX('CFBG New Line Form'!$G$9:$EQ$105,MATCH(B85,'CFBG New Line Form'!$B$9:$B$105,0),MATCH(VLOOKUP($BM$11,MAPPING!$H$3:$J$131,3,0),'CFBG New Line Form'!$G$7:$EQ$7,0)),"")=0,"",IFERROR(INDEX('CFBG New Line Form'!$G$9:$EQ$105,MATCH(B85,'CFBG New Line Form'!$B$9:$B$105,0),MATCH(VLOOKUP($BM$11,MAPPING!$H$3:$J$131,3,0),'CFBG New Line Form'!$G$7:$EQ$7,0)),""))</f>
        <v/>
      </c>
      <c r="BN85" s="84" t="str">
        <f>IF(IFERROR(INDEX('CFBG New Line Form'!$G$9:$EQ$105,MATCH(B85,'CFBG New Line Form'!$B$9:$B$105,0),MATCH(VLOOKUP($BN$11,MAPPING!$H$3:$J$131,3,0),'CFBG New Line Form'!$G$7:$EQ$7,0)),"")=0,"",IFERROR(INDEX('CFBG New Line Form'!$G$9:$EQ$105,MATCH(B85,'CFBG New Line Form'!$B$9:$B$105,0),MATCH(VLOOKUP($BN$11,MAPPING!$H$3:$J$131,3,0),'CFBG New Line Form'!$G$7:$EQ$7,0)),""))</f>
        <v/>
      </c>
      <c r="BO85" s="84" t="str">
        <f>IF(IFERROR(INDEX('CFBG New Line Form'!$G$9:$EQ$105,MATCH(B85,'CFBG New Line Form'!$B$9:$B$105,0),MATCH(VLOOKUP($BO$11,MAPPING!$H$3:$J$131,3,0),'CFBG New Line Form'!$G$7:$EQ$7,0)),"")=0,"",IFERROR(INDEX('CFBG New Line Form'!$G$9:$EQ$105,MATCH(B85,'CFBG New Line Form'!$B$9:$B$105,0),MATCH(VLOOKUP($BO$11,MAPPING!$H$3:$J$131,3,0),'CFBG New Line Form'!$G$7:$EQ$7,0)),""))</f>
        <v/>
      </c>
      <c r="BP85" s="84" t="str">
        <f>IF(IFERROR(INDEX('CFBG New Line Form'!$G$9:$EQ$105,MATCH(B85,'CFBG New Line Form'!$B$9:$B$105,0),MATCH(VLOOKUP($BP$11,MAPPING!$H$3:$J$131,3,0),'CFBG New Line Form'!$G$7:$EQ$7,0)),"")=0,"",IFERROR(INDEX('CFBG New Line Form'!$G$9:$EQ$105,MATCH(B85,'CFBG New Line Form'!$B$9:$B$105,0),MATCH(VLOOKUP($BP$11,MAPPING!$H$3:$J$131,3,0),'CFBG New Line Form'!$G$7:$EQ$7,0)),""))</f>
        <v/>
      </c>
      <c r="BQ85" s="84" t="str">
        <f>IF(IFERROR(INDEX('CFBG New Line Form'!$G$9:$EQ$105,MATCH(B85,'CFBG New Line Form'!$B$9:$B$105,0),MATCH(VLOOKUP($BQ$11,MAPPING!$H$3:$J$131,3,0),'CFBG New Line Form'!$G$7:$EQ$7,0)),"")=0,"",IFERROR(INDEX('CFBG New Line Form'!$G$9:$EQ$105,MATCH(B85,'CFBG New Line Form'!$B$9:$B$105,0),MATCH(VLOOKUP($BQ$11,MAPPING!$H$3:$J$131,3,0),'CFBG New Line Form'!$G$7:$EQ$7,0)),""))</f>
        <v/>
      </c>
      <c r="BR85" s="84" t="str">
        <f>IF(IFERROR(INDEX('CFBG New Line Form'!$G$9:$EQ$105,MATCH(B85,'CFBG New Line Form'!$B$9:$B$105,0),MATCH(VLOOKUP($BR$11,MAPPING!$H$3:$J$131,3,0),'CFBG New Line Form'!$G$7:$EQ$7,0)),"")=0,"",IFERROR(INDEX('CFBG New Line Form'!$G$9:$EQ$105,MATCH(B85,'CFBG New Line Form'!$B$9:$B$105,0),MATCH(VLOOKUP($BR$11,MAPPING!$H$3:$J$131,3,0),'CFBG New Line Form'!$G$7:$EQ$7,0)),""))</f>
        <v/>
      </c>
      <c r="BS85" s="84" t="str">
        <f>IF(IFERROR(INDEX('CFBG New Line Form'!$G$9:$EQ$105,MATCH(B85,'CFBG New Line Form'!$B$9:$B$105,0),MATCH(VLOOKUP($BS$11,MAPPING!$H$3:$J$131,3,0),'CFBG New Line Form'!$G$7:$EQ$7,0)),"")=0,"",IFERROR(INDEX('CFBG New Line Form'!$G$9:$EQ$105,MATCH(B85,'CFBG New Line Form'!$B$9:$B$105,0),MATCH(VLOOKUP($BS$11,MAPPING!$H$3:$J$131,3,0),'CFBG New Line Form'!$G$7:$EQ$7,0)),""))</f>
        <v/>
      </c>
      <c r="BT85" s="84" t="str">
        <f>IF(IFERROR(INDEX('CFBG New Line Form'!$G$9:$EQ$105,MATCH(B85,'CFBG New Line Form'!$B$9:$B$105,0),MATCH(VLOOKUP($BT$11,MAPPING!$H$3:$J$131,3,0),'CFBG New Line Form'!$G$7:$EQ$7,0)),"")=0,"",IFERROR(INDEX('CFBG New Line Form'!$G$9:$EQ$105,MATCH(B85,'CFBG New Line Form'!$B$9:$B$105,0),MATCH(VLOOKUP($BT$11,MAPPING!$H$3:$J$131,3,0),'CFBG New Line Form'!$G$7:$EQ$7,0)),""))</f>
        <v/>
      </c>
      <c r="BU85" s="84" t="str">
        <f>IF(IFERROR(INDEX('CFBG New Line Form'!$G$9:$EQ$105,MATCH(B85,'CFBG New Line Form'!$B$9:$B$105,0),MATCH(VLOOKUP($BU$11,MAPPING!$H$3:$J$131,3,0),'CFBG New Line Form'!$G$7:$EQ$7,0)),"")=0,"",IFERROR(INDEX('CFBG New Line Form'!$G$9:$EQ$105,MATCH(B85,'CFBG New Line Form'!$B$9:$B$105,0),MATCH(VLOOKUP($BU$11,MAPPING!$H$3:$J$131,3,0),'CFBG New Line Form'!$G$7:$EQ$7,0)),""))</f>
        <v/>
      </c>
      <c r="BV85" s="84" t="str">
        <f>IF(IFERROR(INDEX('CFBG New Line Form'!$G$9:$EQ$105,MATCH(B85,'CFBG New Line Form'!$B$9:$B$105,0),MATCH(VLOOKUP($BV$11,MAPPING!$H$3:$J$131,3,0),'CFBG New Line Form'!$G$7:$EQ$7,0)),"")=0,"",IFERROR(INDEX('CFBG New Line Form'!$G$9:$EQ$105,MATCH(B85,'CFBG New Line Form'!$B$9:$B$105,0),MATCH(VLOOKUP($BV$11,MAPPING!$H$3:$J$131,3,0),'CFBG New Line Form'!$G$7:$EQ$7,0)),""))</f>
        <v/>
      </c>
      <c r="BW85" s="84" t="str">
        <f>IF(IFERROR(INDEX('CFBG New Line Form'!$G$9:$EQ$105,MATCH(B85,'CFBG New Line Form'!$B$9:$B$105,0),MATCH(VLOOKUP($BW$11,MAPPING!$H$3:$J$131,3,0),'CFBG New Line Form'!$G$7:$EQ$7,0)),"")=0,"",IFERROR(INDEX('CFBG New Line Form'!$G$9:$EQ$105,MATCH(B85,'CFBG New Line Form'!$B$9:$B$105,0),MATCH(VLOOKUP($BW$11,MAPPING!$H$3:$J$131,3,0),'CFBG New Line Form'!$G$7:$EQ$7,0)),""))</f>
        <v/>
      </c>
      <c r="BX85" s="84" t="str">
        <f>IF(IFERROR(INDEX('CFBG New Line Form'!$G$9:$EQ$105,MATCH(B85,'CFBG New Line Form'!$B$9:$B$105,0),MATCH(VLOOKUP($BX$11,MAPPING!$H$3:$J$131,3,0),'CFBG New Line Form'!$G$7:$EQ$7,0)),"")=0,"",IFERROR(INDEX('CFBG New Line Form'!$G$9:$EQ$105,MATCH(B85,'CFBG New Line Form'!$B$9:$B$105,0),MATCH(VLOOKUP($BX$11,MAPPING!$H$3:$J$131,3,0),'CFBG New Line Form'!$G$7:$EQ$7,0)),""))</f>
        <v/>
      </c>
      <c r="BY85" s="84" t="str">
        <f>IF(IFERROR(INDEX('CFBG New Line Form'!$G$9:$EQ$105,MATCH(B85,'CFBG New Line Form'!$B$9:$B$105,0),MATCH(VLOOKUP($BY$11,MAPPING!$H$3:$J$131,3,0),'CFBG New Line Form'!$G$7:$EQ$7,0)),"")=0,"",IFERROR(INDEX('CFBG New Line Form'!$G$9:$EQ$105,MATCH(B85,'CFBG New Line Form'!$B$9:$B$105,0),MATCH(VLOOKUP($BY$11,MAPPING!$H$3:$J$131,3,0),'CFBG New Line Form'!$G$7:$EQ$7,0)),""))</f>
        <v/>
      </c>
      <c r="BZ85" s="84" t="str">
        <f>IF(IFERROR(INDEX('CFBG New Line Form'!$G$9:$EQ$105,MATCH(B85,'CFBG New Line Form'!$B$9:$B$105,0),MATCH(VLOOKUP($BZ$11,MAPPING!$H$3:$J$131,3,0),'CFBG New Line Form'!$G$7:$EQ$7,0)),"")=0,"",IFERROR(INDEX('CFBG New Line Form'!$G$9:$EQ$105,MATCH(B85,'CFBG New Line Form'!$B$9:$B$105,0),MATCH(VLOOKUP($BZ$11,MAPPING!$H$3:$J$131,3,0),'CFBG New Line Form'!$G$7:$EQ$7,0)),""))</f>
        <v/>
      </c>
      <c r="CA85" s="84" t="str">
        <f>IF(IFERROR(INDEX('CFBG New Line Form'!$G$9:$EQ$105,MATCH(B85,'CFBG New Line Form'!$B$9:$B$105,0),MATCH(VLOOKUP($CA$11,MAPPING!$H$3:$J$131,3,0),'CFBG New Line Form'!$G$7:$EQ$7,0)),"")=0,"",IFERROR(INDEX('CFBG New Line Form'!$G$9:$EQ$105,MATCH(B85,'CFBG New Line Form'!$B$9:$B$105,0),MATCH(VLOOKUP($CA$11,MAPPING!$H$3:$J$131,3,0),'CFBG New Line Form'!$G$7:$EQ$7,0)),""))</f>
        <v/>
      </c>
      <c r="CB85" s="84" t="str">
        <f>IF(IFERROR(INDEX('CFBG New Line Form'!$G$9:$EQ$105,MATCH(B85,'CFBG New Line Form'!$B$9:$B$105,0),MATCH(VLOOKUP($CB$11,MAPPING!$H$3:$J$131,3,0),'CFBG New Line Form'!$G$7:$EQ$7,0)),"")=0,"",IFERROR(INDEX('CFBG New Line Form'!$G$9:$EQ$105,MATCH(B85,'CFBG New Line Form'!$B$9:$B$105,0),MATCH(VLOOKUP($CB$11,MAPPING!$H$3:$J$131,3,0),'CFBG New Line Form'!$G$7:$EQ$7,0)),""))</f>
        <v/>
      </c>
      <c r="CC85" s="84" t="str">
        <f>IF(IFERROR(INDEX('CFBG New Line Form'!$G$9:$EQ$105,MATCH(B85,'CFBG New Line Form'!$B$9:$B$105,0),MATCH(VLOOKUP($CC$11,MAPPING!$H$3:$J$131,3,0),'CFBG New Line Form'!$G$7:$EQ$7,0)),"")=0,"",IFERROR(INDEX('CFBG New Line Form'!$G$9:$EQ$105,MATCH(B85,'CFBG New Line Form'!$B$9:$B$105,0),MATCH(VLOOKUP($CC$11,MAPPING!$H$3:$J$131,3,0),'CFBG New Line Form'!$G$7:$EQ$7,0)),""))</f>
        <v/>
      </c>
      <c r="CD85" s="84" t="str">
        <f>IF(IFERROR(INDEX('CFBG New Line Form'!$G$9:$EQ$105,MATCH(B85,'CFBG New Line Form'!$B$9:$B$105,0),MATCH(VLOOKUP($CD$11,MAPPING!$H$3:$J$131,3,0),'CFBG New Line Form'!$G$7:$EQ$7,0)),"")=0,"",IFERROR(INDEX('CFBG New Line Form'!$G$9:$EQ$105,MATCH(B85,'CFBG New Line Form'!$B$9:$B$105,0),MATCH(VLOOKUP($CD$11,MAPPING!$H$3:$J$131,3,0),'CFBG New Line Form'!$G$7:$EQ$7,0)),""))</f>
        <v/>
      </c>
      <c r="CE85" s="84" t="str">
        <f>IF(IFERROR(INDEX('CFBG New Line Form'!$G$9:$EQ$105,MATCH(B85,'CFBG New Line Form'!$B$9:$B$105,0),MATCH(VLOOKUP($CE$11,MAPPING!$H$3:$J$131,3,0),'CFBG New Line Form'!$G$7:$EQ$7,0)),"")=0,"",IFERROR(INDEX('CFBG New Line Form'!$G$9:$EQ$105,MATCH(B85,'CFBG New Line Form'!$B$9:$B$105,0),MATCH(VLOOKUP($CE$11,MAPPING!$H$3:$J$131,3,0),'CFBG New Line Form'!$G$7:$EQ$7,0)),""))</f>
        <v/>
      </c>
      <c r="CF85" s="84" t="str">
        <f>IF(IFERROR(INDEX('CFBG New Line Form'!$G$9:$EQ$105,MATCH(B85,'CFBG New Line Form'!$B$9:$B$105,0),MATCH(VLOOKUP($CF$11,MAPPING!$H$3:$J$131,3,0),'CFBG New Line Form'!$G$7:$EQ$7,0)),"")=0,"",IFERROR(INDEX('CFBG New Line Form'!$G$9:$EQ$105,MATCH(B85,'CFBG New Line Form'!$B$9:$B$105,0),MATCH(VLOOKUP($CF$11,MAPPING!$H$3:$J$131,3,0),'CFBG New Line Form'!$G$7:$EQ$7,0)),""))</f>
        <v/>
      </c>
      <c r="CG85" s="84" t="str">
        <f>IF(IFERROR(INDEX('CFBG New Line Form'!$G$9:$EQ$105,MATCH(B85,'CFBG New Line Form'!$B$9:$B$105,0),MATCH(VLOOKUP($CG$11,MAPPING!$H$3:$J$131,3,0),'CFBG New Line Form'!$G$7:$EQ$7,0)),"")=0,"",IFERROR(INDEX('CFBG New Line Form'!$G$9:$EQ$105,MATCH(B85,'CFBG New Line Form'!$B$9:$B$105,0),MATCH(VLOOKUP($CG$11,MAPPING!$H$3:$J$131,3,0),'CFBG New Line Form'!$G$7:$EQ$7,0)),""))</f>
        <v/>
      </c>
      <c r="CH85" s="84" t="str">
        <f>IF(IFERROR(INDEX('CFBG New Line Form'!$G$9:$EQ$105,MATCH(B85,'CFBG New Line Form'!$B$9:$B$105,0),MATCH(VLOOKUP($CH$11,MAPPING!$H$3:$J$131,3,0),'CFBG New Line Form'!$G$7:$EQ$7,0)),"")=0,"",IFERROR(INDEX('CFBG New Line Form'!$G$9:$EQ$105,MATCH(B85,'CFBG New Line Form'!$B$9:$B$105,0),MATCH(VLOOKUP($CH$11,MAPPING!$H$3:$J$131,3,0),'CFBG New Line Form'!$G$7:$EQ$7,0)),""))</f>
        <v/>
      </c>
      <c r="CI85" s="84" t="str">
        <f>IF(IFERROR(INDEX('CFBG New Line Form'!$G$9:$EQ$105,MATCH(B85,'CFBG New Line Form'!$B$9:$B$105,0),MATCH(VLOOKUP($CI$11,MAPPING!$H$3:$J$131,3,0),'CFBG New Line Form'!$G$7:$EQ$7,0)),"")=0,"",IFERROR(INDEX('CFBG New Line Form'!$G$9:$EQ$105,MATCH(B85,'CFBG New Line Form'!$B$9:$B$105,0),MATCH(VLOOKUP($CI$11,MAPPING!$H$3:$J$131,3,0),'CFBG New Line Form'!$G$7:$EQ$7,0)),""))</f>
        <v/>
      </c>
      <c r="CJ85" s="84" t="str">
        <f>IF(IFERROR(INDEX('CFBG New Line Form'!$G$9:$EQ$105,MATCH(B85,'CFBG New Line Form'!$B$9:$B$105,0),MATCH(VLOOKUP($CJ$11,MAPPING!$H$3:$J$131,3,0),'CFBG New Line Form'!$G$7:$EQ$7,0)),"")=0,"",IFERROR(INDEX('CFBG New Line Form'!$G$9:$EQ$105,MATCH(B85,'CFBG New Line Form'!$B$9:$B$105,0),MATCH(VLOOKUP($CJ$11,MAPPING!$H$3:$J$131,3,0),'CFBG New Line Form'!$G$7:$EQ$7,0)),""))</f>
        <v/>
      </c>
      <c r="CK85" s="84" t="str">
        <f>IF(IFERROR(INDEX('CFBG New Line Form'!$G$9:$EQ$105,MATCH(B85,'CFBG New Line Form'!$B$9:$B$105,0),MATCH(VLOOKUP($CK$11,MAPPING!$H$3:$J$131,3,0),'CFBG New Line Form'!$G$7:$EQ$7,0)),"")=0,"",IFERROR(INDEX('CFBG New Line Form'!$G$9:$EQ$105,MATCH(B85,'CFBG New Line Form'!$B$9:$B$105,0),MATCH(VLOOKUP($CK$11,MAPPING!$H$3:$J$131,3,0),'CFBG New Line Form'!$G$7:$EQ$7,0)),""))</f>
        <v/>
      </c>
      <c r="CL85" s="84" t="str">
        <f>IF(IFERROR(INDEX('CFBG New Line Form'!$G$9:$EQ$105,MATCH(B85,'CFBG New Line Form'!$B$9:$B$105,0),MATCH(VLOOKUP($CL$11,MAPPING!$H$3:$J$131,3,0),'CFBG New Line Form'!$G$7:$EQ$7,0)),"")=0,"",IFERROR(INDEX('CFBG New Line Form'!$G$9:$EQ$105,MATCH(B85,'CFBG New Line Form'!$B$9:$B$105,0),MATCH(VLOOKUP($CL$11,MAPPING!$H$3:$J$131,3,0),'CFBG New Line Form'!$G$7:$EQ$7,0)),""))</f>
        <v/>
      </c>
      <c r="CM85" s="84" t="str">
        <f>IF(IFERROR(INDEX('CFBG New Line Form'!$G$9:$EQ$105,MATCH(B85,'CFBG New Line Form'!$B$9:$B$105,0),MATCH(VLOOKUP($CM$11,MAPPING!$H$3:$J$131,3,0),'CFBG New Line Form'!$G$7:$EQ$7,0)),"")=0,"",IFERROR(INDEX('CFBG New Line Form'!$G$9:$EQ$105,MATCH(B85,'CFBG New Line Form'!$B$9:$B$105,0),MATCH(VLOOKUP($CM$11,MAPPING!$H$3:$J$131,3,0),'CFBG New Line Form'!$G$7:$EQ$7,0)),""))</f>
        <v/>
      </c>
      <c r="CN85" s="84" t="str">
        <f>IF(IFERROR(INDEX('CFBG New Line Form'!$G$9:$EQ$105,MATCH(B85,'CFBG New Line Form'!$B$9:$B$105,0),MATCH(VLOOKUP($CN$11,MAPPING!$H$3:$J$131,3,0),'CFBG New Line Form'!$G$7:$EQ$7,0)),"")=0,"",IFERROR(INDEX('CFBG New Line Form'!$G$9:$EQ$105,MATCH(B85,'CFBG New Line Form'!$B$9:$B$105,0),MATCH(VLOOKUP($CN$11,MAPPING!$H$3:$J$131,3,0),'CFBG New Line Form'!$G$7:$EQ$7,0)),""))</f>
        <v/>
      </c>
      <c r="CO85" s="84" t="str">
        <f>IF(IFERROR(INDEX('CFBG New Line Form'!$G$9:$EQ$105,MATCH(B85,'CFBG New Line Form'!$B$9:$B$105,0),MATCH(VLOOKUP($CO$11,MAPPING!$H$3:$J$131,3,0),'CFBG New Line Form'!$G$7:$EQ$7,0)),"")=0,"",IFERROR(INDEX('CFBG New Line Form'!$G$9:$EQ$105,MATCH(B85,'CFBG New Line Form'!$B$9:$B$105,0),MATCH(VLOOKUP($CO$11,MAPPING!$H$3:$J$131,3,0),'CFBG New Line Form'!$G$7:$EQ$7,0)),""))</f>
        <v/>
      </c>
      <c r="CP85" s="84" t="str">
        <f>IF(IFERROR(INDEX('CFBG New Line Form'!$G$9:$EQ$105,MATCH(B85,'CFBG New Line Form'!$B$9:$B$105,0),MATCH(VLOOKUP($CP$11,MAPPING!$H$3:$J$131,3,0),'CFBG New Line Form'!$G$7:$EQ$7,0)),"")=0,"",IFERROR(INDEX('CFBG New Line Form'!$G$9:$EQ$105,MATCH(B85,'CFBG New Line Form'!$B$9:$B$105,0),MATCH(VLOOKUP($CP$11,MAPPING!$H$3:$J$131,3,0),'CFBG New Line Form'!$G$7:$EQ$7,0)),""))</f>
        <v/>
      </c>
      <c r="CQ85" s="84" t="str">
        <f>IF(IFERROR(INDEX('CFBG New Line Form'!$G$9:$EQ$105,MATCH(B85,'CFBG New Line Form'!$B$9:$B$105,0),MATCH(VLOOKUP($CQ$11,MAPPING!$H$3:$J$131,3,0),'CFBG New Line Form'!$G$7:$EQ$7,0)),"")=0,"",IFERROR(INDEX('CFBG New Line Form'!$G$9:$EQ$105,MATCH(B85,'CFBG New Line Form'!$B$9:$B$105,0),MATCH(VLOOKUP($CQ$11,MAPPING!$H$3:$J$131,3,0),'CFBG New Line Form'!$G$7:$EQ$7,0)),""))</f>
        <v/>
      </c>
      <c r="CR85" s="84"/>
      <c r="CS85" s="84"/>
      <c r="CT85" s="84"/>
    </row>
    <row r="86" spans="1:98" s="55" customFormat="1">
      <c r="A86" s="84" t="str">
        <f>IF(
IFERROR(INDEX('CFBG New Line Form'!$G$9:$EQ$105,MATCH(B86,'CFBG New Line Form'!$B$9:$B$105,0),MATCH(VLOOKUP($A$11,MAPPING!$H$3:$J$131,3,0),'CFBG New Line Form'!$G$7:$EQ$7,0)),"")=0,"", IFERROR(INDEX('CFBG New Line Form'!$G$9:$EQ$105,MATCH(B86,'CFBG New Line Form'!$B$9:$B$105,0),MATCH(VLOOKUP($A$11,MAPPING!$H$3:$J$131,3,0),'CFBG New Line Form'!$G$7:$EQ$7,0)),""))</f>
        <v/>
      </c>
      <c r="B86" s="84"/>
      <c r="C86" s="84" t="str">
        <f>IF(
IFERROR(INDEX('CFBG New Line Form'!$G$9:$EQ$105,MATCH(B86,'CFBG New Line Form'!$B$9:$B$105,0),MATCH(VLOOKUP($C$11,MAPPING!$H$3:$J$131,3,0),'CFBG New Line Form'!$G$7:$EQ$7,0)),"")=0,"", IFERROR(INDEX('CFBG New Line Form'!$G$9:$EQ$105,MATCH(B86,'CFBG New Line Form'!$B$9:$B$105,0),MATCH(VLOOKUP($C$11,MAPPING!$H$3:$J$131,3,0),'CFBG New Line Form'!$G$7:$EQ$7,0)),""))</f>
        <v/>
      </c>
      <c r="D86" s="84" t="str">
        <f>IF(
IFERROR(INDEX('CFBG New Line Form'!$G$9:$EQ$105,MATCH(B86,'CFBG New Line Form'!$B$9:$B$105,0),MATCH(VLOOKUP($D$11,MAPPING!$H$3:$J$131,3,0),'CFBG New Line Form'!$G$7:$EQ$7,0)),"")=0,"", IFERROR(INDEX('CFBG New Line Form'!$G$9:$EQ$105,MATCH(B86,'CFBG New Line Form'!$B$9:$B$105,0),MATCH(VLOOKUP($D$11,MAPPING!$H$3:$J$131,3,0),'CFBG New Line Form'!$G$7:$EQ$7,0)),""))</f>
        <v/>
      </c>
      <c r="E86" s="84" t="str">
        <f>IF(IFERROR(INDEX('CFBG New Line Form'!$G$9:$EQ$105,MATCH(B86,'CFBG New Line Form'!$B$9:$B$105,0),MATCH(VLOOKUP($E$11,MAPPING!$H$3:$J$131,3,0),'CFBG New Line Form'!$G$7:$EQ$7,0)),"")=0,"",IFERROR(INDEX('CFBG New Line Form'!$G$9:$EQ$105,MATCH(B86,'CFBG New Line Form'!$B$9:$B$105,0),MATCH(VLOOKUP($E$11,MAPPING!$H$3:$J$131,3,0),'CFBG New Line Form'!$G$7:$EQ$7,0)),""))</f>
        <v/>
      </c>
      <c r="F86" s="84" t="str">
        <f>IF(IFERROR(INDEX('CFBG New Line Form'!$G$9:$EQ$105,MATCH(B86,'CFBG New Line Form'!$B$9:$B$105,0),MATCH(VLOOKUP($F$11,MAPPING!$H$3:$J$131,3,0),'CFBG New Line Form'!$G$7:$EQ$7,0)),"")=0,"",IFERROR(INDEX('CFBG New Line Form'!$G$9:$EQ$105,MATCH(B86,'CFBG New Line Form'!$B$9:$B$105,0),MATCH(VLOOKUP($F$11,MAPPING!$H$3:$J$131,3,0),'CFBG New Line Form'!$G$7:$EQ$7,0)),""))</f>
        <v/>
      </c>
      <c r="G86" s="130" t="str">
        <f>IF(IFERROR(INDEX('CFBG New Line Form'!$G$9:$EQ$105,MATCH(B86,'CFBG New Line Form'!$B$9:$B$105,0),MATCH(VLOOKUP($G$11,MAPPING!$H$3:$J$131,3,0),'CFBG New Line Form'!$G$7:$EQ$7,0)),"")=0,"",IFERROR(INDEX('CFBG New Line Form'!$G$9:$EQ$105,MATCH(B86,'CFBG New Line Form'!$B$9:$B$105,0),MATCH(VLOOKUP($G$11,MAPPING!$H$3:$J$131,3,0),'CFBG New Line Form'!$G$7:$EQ$7,0)),""))</f>
        <v/>
      </c>
      <c r="H86" s="160" t="str">
        <f>IF(IFERROR(INDEX('CFBG New Line Form'!$G$9:$EQ$105,MATCH(B86,'CFBG New Line Form'!$B$9:$B$105,0),MATCH(VLOOKUP($H$11,MAPPING!$H$3:$J$131,3,0),'CFBG New Line Form'!$G$7:$EQ$7,0)),"")=0,"",IFERROR(INDEX('CFBG New Line Form'!$G$9:$EQ$105,MATCH(B86,'CFBG New Line Form'!$B$9:$B$105,0),MATCH(VLOOKUP($H$11,MAPPING!$H$3:$J$131,3,0),'CFBG New Line Form'!$G$7:$EQ$7,0)),""))</f>
        <v/>
      </c>
      <c r="I86" s="161" t="str">
        <f>IF(IFERROR(INDEX('CFBG New Line Form'!$G$9:$EQ$105,MATCH(B86,'CFBG New Line Form'!$B$9:$B$105,0),MATCH(VLOOKUP($I$11,MAPPING!$H$3:$J$131,3,0),'CFBG New Line Form'!$G$7:$EQ$7,0)),"")=0,"",IFERROR(INDEX('CFBG New Line Form'!$G$9:$EQ$105,MATCH(B86,'CFBG New Line Form'!$B$9:$B$105,0),MATCH(VLOOKUP($I$11,MAPPING!$H$3:$J$131,3,0),'CFBG New Line Form'!$G$7:$EQ$7,0)),""))</f>
        <v/>
      </c>
      <c r="J86" s="84" t="str">
        <f>IF(IFERROR(INDEX('CFBG New Line Form'!$G$9:$EQ$105,MATCH(B86,'CFBG New Line Form'!$B$9:$B$105,0),MATCH(VLOOKUP($J$11,MAPPING!$H$3:$J$131,3,0),'CFBG New Line Form'!$G$7:$EQ$7,0)),"")=0,"",IFERROR(INDEX('CFBG New Line Form'!$G$9:$EQ$105,MATCH(B86,'CFBG New Line Form'!$B$9:$B$105,0),MATCH(VLOOKUP($J$11,MAPPING!$H$3:$J$131,3,0),'CFBG New Line Form'!$G$7:$EQ$7,0)),""))</f>
        <v/>
      </c>
      <c r="K86" s="84" t="e">
        <v>#N/A</v>
      </c>
      <c r="L86" s="84" t="e">
        <v>#N/A</v>
      </c>
      <c r="M86" s="84" t="e">
        <v>#N/A</v>
      </c>
      <c r="N86" s="84" t="e">
        <v>#N/A</v>
      </c>
      <c r="O86" s="84" t="e">
        <v>#N/A</v>
      </c>
      <c r="P86" s="84" t="e">
        <v>#N/A</v>
      </c>
      <c r="Q86" s="84" t="e">
        <v>#N/A</v>
      </c>
      <c r="R86" s="162" t="str">
        <f>IF(IFERROR(INDEX('CFBG New Line Form'!$G$9:$EQ$105,MATCH(B86,'CFBG New Line Form'!$B$9:$B$105,0),MATCH(VLOOKUP($R$11,MAPPING!$H$3:$J$131,3,0),'CFBG New Line Form'!$G$7:$EQ$7,0)),"")=0,"",IFERROR(INDEX('CFBG New Line Form'!$G$9:$EQ$105,MATCH(B86,'CFBG New Line Form'!$B$9:$B$105,0),MATCH(VLOOKUP($R$11,MAPPING!$H$3:$J$131,3,0),'CFBG New Line Form'!$G$7:$EQ$7,0)),""))</f>
        <v/>
      </c>
      <c r="S86" s="84" t="str">
        <f>IF(IFERROR(INDEX('CFBG New Line Form'!$G$9:$EQ$105,MATCH(B86,'CFBG New Line Form'!$B$9:$B$105,0),MATCH(VLOOKUP($S$11,MAPPING!$H$3:$J$131,3,0),'CFBG New Line Form'!$G$7:$EQ$7,0)),"")=0,"",IFERROR(INDEX('CFBG New Line Form'!$G$9:$EQ$105,MATCH(B86,'CFBG New Line Form'!$B$9:$B$105,0),MATCH(VLOOKUP($S$11,MAPPING!$H$3:$J$131,3,0),'CFBG New Line Form'!$G$7:$EQ$7,0)),""))</f>
        <v/>
      </c>
      <c r="T86" s="84" t="e">
        <v>#N/A</v>
      </c>
      <c r="U86" s="84" t="e">
        <v>#N/A</v>
      </c>
      <c r="V86" s="84" t="e">
        <v>#N/A</v>
      </c>
      <c r="W86" s="84" t="e">
        <v>#N/A</v>
      </c>
      <c r="X86" s="84" t="e">
        <v>#N/A</v>
      </c>
      <c r="Y86" s="84" t="e">
        <v>#N/A</v>
      </c>
      <c r="Z86" s="84" t="e">
        <v>#N/A</v>
      </c>
      <c r="AA86" s="84" t="e">
        <v>#N/A</v>
      </c>
      <c r="AB86" s="84" t="e">
        <v>#N/A</v>
      </c>
      <c r="AC86" s="84" t="e">
        <v>#N/A</v>
      </c>
      <c r="AD86" s="84" t="e">
        <v>#N/A</v>
      </c>
      <c r="AE86" s="160" t="str">
        <f>IF(IFERROR(INDEX('CFBG New Line Form'!$G$9:$EQ$105,MATCH(B86,'CFBG New Line Form'!$B$9:$B$105,0),MATCH(VLOOKUP($AE$11,MAPPING!$H$3:$J$131,3,0),'CFBG New Line Form'!$G$7:$EQ$7,0)),"")=0,"",IFERROR(INDEX('CFBG New Line Form'!$G$9:$EQ$105,MATCH(B86,'CFBG New Line Form'!$B$9:$B$105,0),MATCH(VLOOKUP($AE$11,MAPPING!$H$3:$J$131,3,0),'CFBG New Line Form'!$G$7:$EQ$7,0)),""))</f>
        <v/>
      </c>
      <c r="AF86" s="84" t="e">
        <v>#N/A</v>
      </c>
      <c r="AG86" s="84" t="e">
        <v>#N/A</v>
      </c>
      <c r="AH86" s="84" t="str">
        <f>IF(IFERROR(INDEX('CFBG New Line Form'!$G$9:$EQ$105,MATCH(B86,'CFBG New Line Form'!$B$9:$B$105,0),MATCH(VLOOKUP($AH$11,MAPPING!$H$3:$J$131,3,0),'CFBG New Line Form'!$G$7:$EQ$7,0)),"")=0,"",IFERROR(INDEX('CFBG New Line Form'!$G$9:$EQ$105,MATCH(B86,'CFBG New Line Form'!$B$9:$B$105,0),MATCH(VLOOKUP($AH$11,MAPPING!$H$3:$J$131,3,0),'CFBG New Line Form'!$G$7:$EQ$7,0)),""))</f>
        <v/>
      </c>
      <c r="AI86" s="84" t="str">
        <f>IF(IFERROR(INDEX('CFBG New Line Form'!$G$9:$EQ$105,MATCH(B86,'CFBG New Line Form'!$B$9:$B$105,0),MATCH(VLOOKUP($AI$11,MAPPING!$H$3:$J$131,3,0),'CFBG New Line Form'!$G$7:$EQ$7,0)),"")=0,"",IFERROR(INDEX('CFBG New Line Form'!$G$9:$EQ$105,MATCH(B86,'CFBG New Line Form'!$B$9:$B$105,0),MATCH(VLOOKUP($AI$11,MAPPING!$H$3:$J$131,3,0),'CFBG New Line Form'!$G$7:$EQ$7,0)),""))</f>
        <v/>
      </c>
      <c r="AJ86" s="84" t="str">
        <f>IF(IFERROR(INDEX('CFBG New Line Form'!$G$9:$EQ$105,MATCH(B86,'CFBG New Line Form'!$B$9:$B$105,0),MATCH(VLOOKUP($AJ$11,MAPPING!$H$3:$J$131,3,0),'CFBG New Line Form'!$G$7:$EQ$7,0)),"")=0,"",IFERROR(INDEX('CFBG New Line Form'!$G$9:$EQ$105,MATCH(B86,'CFBG New Line Form'!$B$9:$B$105,0),MATCH(VLOOKUP($AJ$11,MAPPING!$H$3:$J$131,3,0),'CFBG New Line Form'!$G$7:$EQ$7,0)),""))</f>
        <v/>
      </c>
      <c r="AK86" s="84" t="str">
        <f>IF(IFERROR(INDEX('CFBG New Line Form'!$G$9:$EQ$105,MATCH(B86,'CFBG New Line Form'!$B$9:$B$105,0),MATCH(VLOOKUP($AK$11,MAPPING!$H$3:$J$131,3,0),'CFBG New Line Form'!$G$7:$EQ$7,0)),"")=0,"",IFERROR(INDEX('CFBG New Line Form'!$G$9:$EQ$105,MATCH(B86,'CFBG New Line Form'!$B$9:$B$105,0),MATCH(VLOOKUP($AK$11,MAPPING!$H$3:$J$131,3,0),'CFBG New Line Form'!$G$7:$EQ$7,0)),""))</f>
        <v/>
      </c>
      <c r="AL86" s="84" t="str">
        <f>IF(IFERROR(INDEX('CFBG New Line Form'!$G$9:$EQ$105,MATCH(B86,'CFBG New Line Form'!$B$9:$B$105,0),MATCH(VLOOKUP($AL$11,MAPPING!$H$3:$J$131,3,0),'CFBG New Line Form'!$G$7:$EQ$7,0)),"")=0,"",IFERROR(INDEX('CFBG New Line Form'!$G$9:$EQ$105,MATCH(B86,'CFBG New Line Form'!$B$9:$B$105,0),MATCH(VLOOKUP($AL$11,MAPPING!$H$3:$J$131,3,0),'CFBG New Line Form'!$G$7:$EQ$7,0)),""))</f>
        <v/>
      </c>
      <c r="AM86" s="84" t="str">
        <f>IF(IFERROR(INDEX('CFBG New Line Form'!$G$9:$EQ$105,MATCH(B86,'CFBG New Line Form'!$B$9:$B$105,0),MATCH(VLOOKUP($AM$11,MAPPING!$H$3:$J$131,3,0),'CFBG New Line Form'!$G$7:$EQ$7,0)),"")=0,"",IFERROR(INDEX('CFBG New Line Form'!$G$9:$EQ$105,MATCH(B86,'CFBG New Line Form'!$B$9:$B$105,0),MATCH(VLOOKUP($AM$11,MAPPING!$H$3:$J$131,3,0),'CFBG New Line Form'!$G$7:$EQ$7,0)),""))</f>
        <v/>
      </c>
      <c r="AN86" s="84" t="str">
        <f>IF(IFERROR(INDEX('CFBG New Line Form'!$G$9:$EQ$105,MATCH(B86,'CFBG New Line Form'!$B$9:$B$105,0),MATCH(VLOOKUP($AN$11,MAPPING!$H$3:$J$131,3,0),'CFBG New Line Form'!$G$7:$EQ$7,0)),"")=0,"",IFERROR(INDEX('CFBG New Line Form'!$G$9:$EQ$105,MATCH(B86,'CFBG New Line Form'!$B$9:$B$105,0),MATCH(VLOOKUP($AN$11,MAPPING!$H$3:$J$131,3,0),'CFBG New Line Form'!$G$7:$EQ$7,0)),""))</f>
        <v/>
      </c>
      <c r="AO86" s="84" t="str">
        <f>IF(IFERROR(INDEX('CFBG New Line Form'!$G$9:$EQ$105,MATCH(B86,'CFBG New Line Form'!$B$9:$B$105,0),MATCH(VLOOKUP($AO$11,MAPPING!$H$3:$J$131,3,0),'CFBG New Line Form'!$G$7:$EQ$7,0)),"")=0,"",IFERROR(INDEX('CFBG New Line Form'!$G$9:$EQ$105,MATCH(B86,'CFBG New Line Form'!$B$9:$B$105,0),MATCH(VLOOKUP($AO$11,MAPPING!$H$3:$J$131,3,0),'CFBG New Line Form'!$G$7:$EQ$7,0)),""))</f>
        <v/>
      </c>
      <c r="AP86" s="84" t="str">
        <f>IF(IFERROR(INDEX('CFBG New Line Form'!$G$9:$EQ$105,MATCH(B86,'CFBG New Line Form'!$B$9:$B$105,0),MATCH(VLOOKUP($AP$11,MAPPING!$H$3:$J$131,3,0),'CFBG New Line Form'!$G$7:$EQ$7,0)),"")=0,"",IFERROR(INDEX('CFBG New Line Form'!$G$9:$EQ$105,MATCH(B86,'CFBG New Line Form'!$B$9:$B$105,0),MATCH(VLOOKUP($AP$11,MAPPING!$H$3:$J$131,3,0),'CFBG New Line Form'!$G$7:$EQ$7,0)),""))</f>
        <v/>
      </c>
      <c r="AQ86" s="84" t="str">
        <f>IF(IFERROR(INDEX('CFBG New Line Form'!$G$9:$EQ$105,MATCH(B86,'CFBG New Line Form'!$B$9:$B$105,0),MATCH(VLOOKUP($AQ$11,MAPPING!$H$3:$J$131,3,0),'CFBG New Line Form'!$G$7:$EQ$7,0)),"")=0,"",IFERROR(INDEX('CFBG New Line Form'!$G$9:$EQ$105,MATCH(B86,'CFBG New Line Form'!$B$9:$B$105,0),MATCH(VLOOKUP($AQ$11,MAPPING!$H$3:$J$131,3,0),'CFBG New Line Form'!$G$7:$EQ$7,0)),""))</f>
        <v/>
      </c>
      <c r="AR86" s="84" t="str">
        <f>IF(IFERROR(INDEX('CFBG New Line Form'!$G$9:$EQ$105,MATCH(B86,'CFBG New Line Form'!$B$9:$B$105,0),MATCH(VLOOKUP($AR$11,MAPPING!$H$3:$J$131,3,0),'CFBG New Line Form'!$G$7:$EQ$7,0)),"")=0,"",IFERROR(INDEX('CFBG New Line Form'!$G$9:$EQ$105,MATCH(B86,'CFBG New Line Form'!$B$9:$B$105,0),MATCH(VLOOKUP($AR$11,MAPPING!$H$3:$J$131,3,0),'CFBG New Line Form'!$G$7:$EQ$7,0)),""))</f>
        <v/>
      </c>
      <c r="AS86" s="84" t="str">
        <f>IF(IFERROR(INDEX('CFBG New Line Form'!$G$9:$EQ$105,MATCH(B86,'CFBG New Line Form'!$B$9:$B$105,0),MATCH(VLOOKUP($AS$11,MAPPING!$H$3:$J$131,3,0),'CFBG New Line Form'!$G$7:$EQ$7,0)),"")=0,"",IFERROR(INDEX('CFBG New Line Form'!$G$9:$EQ$105,MATCH(B86,'CFBG New Line Form'!$B$9:$B$105,0),MATCH(VLOOKUP($AS$11,MAPPING!$H$3:$J$131,3,0),'CFBG New Line Form'!$G$7:$EQ$7,0)),""))</f>
        <v/>
      </c>
      <c r="AT86" s="84" t="str">
        <f>IF(IFERROR(INDEX('CFBG New Line Form'!$G$9:$EQ$105,MATCH(B86,'CFBG New Line Form'!$B$9:$B$105,0),MATCH(VLOOKUP($AT$11,MAPPING!$H$3:$J$131,3,0),'CFBG New Line Form'!$G$7:$EQ$7,0)),"")=0,"",IFERROR(INDEX('CFBG New Line Form'!$G$9:$EQ$105,MATCH(B86,'CFBG New Line Form'!$B$9:$B$105,0),MATCH(VLOOKUP($AT$11,MAPPING!$H$3:$J$131,3,0),'CFBG New Line Form'!$G$7:$EQ$7,0)),""))</f>
        <v/>
      </c>
      <c r="AU86" s="84" t="str">
        <f>IF(IFERROR(INDEX('CFBG New Line Form'!$G$9:$EQ$105,MATCH(B86,'CFBG New Line Form'!$B$9:$B$105,0),MATCH(VLOOKUP($AU$11,MAPPING!$H$3:$J$131,3,0),'CFBG New Line Form'!$G$7:$EQ$7,0)),"")=0,"",IFERROR(INDEX('CFBG New Line Form'!$G$9:$EQ$105,MATCH(B86,'CFBG New Line Form'!$B$9:$B$105,0),MATCH(VLOOKUP($AU$11,MAPPING!$H$3:$J$131,3,0),'CFBG New Line Form'!$G$7:$EQ$7,0)),""))</f>
        <v/>
      </c>
      <c r="AV86" s="84" t="str">
        <f>IF(IFERROR(INDEX('CFBG New Line Form'!$G$9:$EQ$105,MATCH(B86,'CFBG New Line Form'!$B$9:$B$105,0),MATCH(VLOOKUP($AV$11,MAPPING!$H$3:$J$131,3,0),'CFBG New Line Form'!$G$7:$EQ$7,0)),"")=0,"",IFERROR(INDEX('CFBG New Line Form'!$G$9:$EQ$105,MATCH(B86,'CFBG New Line Form'!$B$9:$B$105,0),MATCH(VLOOKUP($AV$11,MAPPING!$H$3:$J$131,3,0),'CFBG New Line Form'!$G$7:$EQ$7,0)),""))</f>
        <v/>
      </c>
      <c r="AW86" s="84" t="str">
        <f>IF(IFERROR(INDEX('CFBG New Line Form'!$G$9:$EQ$105,MATCH(B86,'CFBG New Line Form'!$B$9:$B$105,0),MATCH(VLOOKUP($AW$11,MAPPING!$H$3:$J$131,3,0),'CFBG New Line Form'!$G$7:$EQ$7,0)),"")=0,"",IFERROR(INDEX('CFBG New Line Form'!$G$9:$EQ$105,MATCH(B86,'CFBG New Line Form'!$B$9:$B$105,0),MATCH(VLOOKUP($AW$11,MAPPING!$H$3:$J$131,3,0),'CFBG New Line Form'!$G$7:$EQ$7,0)),""))</f>
        <v/>
      </c>
      <c r="AX86" s="84" t="str">
        <f>IF(IFERROR(INDEX('CFBG New Line Form'!$G$9:$EQ$105,MATCH(B86,'CFBG New Line Form'!$B$9:$B$105,0),MATCH(VLOOKUP($AX$11,MAPPING!$H$3:$J$131,3,0),'CFBG New Line Form'!$G$7:$EQ$7,0)),"")=0,"",IFERROR(INDEX('CFBG New Line Form'!$G$9:$EQ$105,MATCH(B86,'CFBG New Line Form'!$B$9:$B$105,0),MATCH(VLOOKUP($AX$11,MAPPING!$H$3:$J$131,3,0),'CFBG New Line Form'!$G$7:$EQ$7,0)),""))</f>
        <v/>
      </c>
      <c r="AY86" s="84" t="str">
        <f>IF(IFERROR(INDEX('CFBG New Line Form'!$G$9:$EQ$105,MATCH(B86,'CFBG New Line Form'!$B$9:$B$105,0),MATCH(VLOOKUP($AY$11,MAPPING!$H$3:$J$131,3,0),'CFBG New Line Form'!$G$7:$EQ$7,0)),"")=0,"",IFERROR(INDEX('CFBG New Line Form'!$G$9:$EQ$105,MATCH(B86,'CFBG New Line Form'!$B$9:$B$105,0),MATCH(VLOOKUP($AY$11,MAPPING!$H$3:$J$131,3,0),'CFBG New Line Form'!$G$7:$EQ$7,0)),""))</f>
        <v/>
      </c>
      <c r="AZ86" s="84" t="str">
        <f>IF(IFERROR(INDEX('CFBG New Line Form'!$G$9:$EQ$105,MATCH(B86,'CFBG New Line Form'!$B$9:$B$105,0),MATCH(VLOOKUP($AZ$11,MAPPING!$H$3:$J$131,3,0),'CFBG New Line Form'!$G$7:$EQ$7,0)),"")=0,"",IFERROR(INDEX('CFBG New Line Form'!$G$9:$EQ$105,MATCH(B86,'CFBG New Line Form'!$B$9:$B$105,0),MATCH(VLOOKUP($AZ$11,MAPPING!$H$3:$J$131,3,0),'CFBG New Line Form'!$G$7:$EQ$7,0)),""))</f>
        <v/>
      </c>
      <c r="BA86" s="84" t="str">
        <f>IF(IFERROR(INDEX('CFBG New Line Form'!$G$9:$EQ$105,MATCH(B86,'CFBG New Line Form'!$B$9:$B$105,0),MATCH(VLOOKUP($BA$11,MAPPING!$H$3:$J$131,3,0),'CFBG New Line Form'!$G$7:$EQ$7,0)),"")=0,"",IFERROR(INDEX('CFBG New Line Form'!$G$9:$EQ$105,MATCH(B86,'CFBG New Line Form'!$B$9:$B$105,0),MATCH(VLOOKUP($BA$11,MAPPING!$H$3:$J$131,3,0),'CFBG New Line Form'!$G$7:$EQ$7,0)),""))</f>
        <v/>
      </c>
      <c r="BB86" s="84" t="str">
        <f>IF(IFERROR(INDEX('CFBG New Line Form'!$G$9:$EQ$105,MATCH(B86,'CFBG New Line Form'!$B$9:$B$105,0),MATCH(VLOOKUP($BB$11,MAPPING!$H$3:$J$131,3,0),'CFBG New Line Form'!$G$7:$EQ$7,0)),"")=0,"",IFERROR(INDEX('CFBG New Line Form'!$G$9:$EQ$105,MATCH(B86,'CFBG New Line Form'!$B$9:$B$105,0),MATCH(VLOOKUP($BB$11,MAPPING!$H$3:$J$131,3,0),'CFBG New Line Form'!$G$7:$EQ$7,0)),""))</f>
        <v/>
      </c>
      <c r="BC86" s="84" t="str">
        <f>IF(IFERROR(INDEX('CFBG New Line Form'!$G$9:$EQ$105,MATCH(B86,'CFBG New Line Form'!$B$9:$B$105,0),MATCH(VLOOKUP($BC$11,MAPPING!$H$3:$J$131,3,0),'CFBG New Line Form'!$G$7:$EQ$7,0)),"")=0,"",IFERROR(INDEX('CFBG New Line Form'!$G$9:$EQ$105,MATCH(B86,'CFBG New Line Form'!$B$9:$B$105,0),MATCH(VLOOKUP($BC$11,MAPPING!$H$3:$J$131,3,0),'CFBG New Line Form'!$G$7:$EQ$7,0)),""))</f>
        <v/>
      </c>
      <c r="BD86" s="84" t="str">
        <f>IF(IFERROR(INDEX('CFBG New Line Form'!$G$9:$EQ$105,MATCH(B86,'CFBG New Line Form'!$B$9:$B$105,0),MATCH(VLOOKUP($BD$11,MAPPING!$H$3:$J$131,3,0),'CFBG New Line Form'!$G$7:$EQ$7,0)),"")=0,"",IFERROR(INDEX('CFBG New Line Form'!$G$9:$EQ$105,MATCH(B86,'CFBG New Line Form'!$B$9:$B$105,0),MATCH(VLOOKUP($BD$11,MAPPING!$H$3:$J$131,3,0),'CFBG New Line Form'!$G$7:$EQ$7,0)),""))</f>
        <v/>
      </c>
      <c r="BE86" s="84" t="str">
        <f>IF(IFERROR(INDEX('CFBG New Line Form'!$G$9:$EQ$105,MATCH(B86,'CFBG New Line Form'!$B$9:$B$105,0),MATCH(VLOOKUP($BE$11,MAPPING!$H$3:$J$131,3,0),'CFBG New Line Form'!$G$7:$EQ$7,0)),"")=0,"",IFERROR(INDEX('CFBG New Line Form'!$G$9:$EQ$105,MATCH(B86,'CFBG New Line Form'!$B$9:$B$105,0),MATCH(VLOOKUP($BE$11,MAPPING!$H$3:$J$131,3,0),'CFBG New Line Form'!$G$7:$EQ$7,0)),""))</f>
        <v/>
      </c>
      <c r="BF86" s="84" t="str">
        <f>IF(IFERROR(INDEX('CFBG New Line Form'!$G$9:$EQ$105,MATCH(B86,'CFBG New Line Form'!$B$9:$B$105,0),MATCH(VLOOKUP($BE$11,MAPPING!$H$3:$J$131,3,0),'CFBG New Line Form'!$G$7:$EQ$7,0)),"")=0,"",IFERROR(INDEX('CFBG New Line Form'!$G$9:$EQ$105,MATCH(B86,'CFBG New Line Form'!$B$9:$B$105,0),MATCH(VLOOKUP($BE$11,MAPPING!$H$3:$J$131,3,0),'CFBG New Line Form'!$G$7:$EQ$7,0)),""))</f>
        <v/>
      </c>
      <c r="BG86" s="84" t="str">
        <f>IF(IFERROR(INDEX('CFBG New Line Form'!$G$9:$EQ$105,MATCH(B86,'CFBG New Line Form'!$B$9:$B$105,0),MATCH(VLOOKUP($BG$11,MAPPING!$H$3:$J$131,3,0),'CFBG New Line Form'!$G$7:$EQ$7,0)),"")=0,"",IFERROR(INDEX('CFBG New Line Form'!$G$9:$EQ$105,MATCH(B86,'CFBG New Line Form'!$B$9:$B$105,0),MATCH(VLOOKUP($BG$11,MAPPING!$H$3:$J$131,3,0),'CFBG New Line Form'!$G$7:$EQ$7,0)),""))</f>
        <v/>
      </c>
      <c r="BH86" s="84" t="str">
        <f>IF(IFERROR(INDEX('CFBG New Line Form'!$G$9:$EQ$105,MATCH(B86,'CFBG New Line Form'!$B$9:$B$105,0),MATCH(VLOOKUP($BH$11,MAPPING!$H$3:$J$131,3,0),'CFBG New Line Form'!$G$7:$EQ$7,0)),"")=0,"",IFERROR(INDEX('CFBG New Line Form'!$G$9:$EQ$105,MATCH(B86,'CFBG New Line Form'!$B$9:$B$105,0),MATCH(VLOOKUP($BH$11,MAPPING!$H$3:$J$131,3,0),'CFBG New Line Form'!$G$7:$EQ$7,0)),""))</f>
        <v/>
      </c>
      <c r="BI86" s="84" t="str">
        <f>IF(IFERROR(INDEX('CFBG New Line Form'!$G$9:$EQ$105,MATCH(B86,'CFBG New Line Form'!$B$9:$B$105,0),MATCH(VLOOKUP($BI$11,MAPPING!$H$3:$J$131,3,0),'CFBG New Line Form'!$G$7:$EQ$7,0)),"")=0,"",IFERROR(INDEX('CFBG New Line Form'!$G$9:$EQ$105,MATCH(B86,'CFBG New Line Form'!$B$9:$B$105,0),MATCH(VLOOKUP($BI$11,MAPPING!$H$3:$J$131,3,0),'CFBG New Line Form'!$G$7:$EQ$7,0)),""))</f>
        <v/>
      </c>
      <c r="BJ86" s="84" t="str">
        <f>IF(IFERROR(INDEX('CFBG New Line Form'!$G$9:$EQ$105,MATCH(B86,'CFBG New Line Form'!$B$9:$B$105,0),MATCH(VLOOKUP($BJ$11,MAPPING!$H$3:$J$131,3,0),'CFBG New Line Form'!$G$7:$EQ$7,0)),"")=0,"",IFERROR(INDEX('CFBG New Line Form'!$G$9:$EQ$105,MATCH(B86,'CFBG New Line Form'!$B$9:$B$105,0),MATCH(VLOOKUP($BJ$11,MAPPING!$H$3:$J$131,3,0),'CFBG New Line Form'!$G$7:$EQ$7,0)),""))</f>
        <v/>
      </c>
      <c r="BK86" s="84" t="str">
        <f>IF(IFERROR(INDEX('CFBG New Line Form'!$G$9:$EQ$105,MATCH(B86,'CFBG New Line Form'!$B$9:$B$105,0),MATCH(VLOOKUP($BK$11,MAPPING!$H$3:$J$131,3,0),'CFBG New Line Form'!$G$7:$EQ$7,0)),"")=0,"",IFERROR(INDEX('CFBG New Line Form'!$G$9:$EQ$105,MATCH(B86,'CFBG New Line Form'!$B$9:$B$105,0),MATCH(VLOOKUP($BK$11,MAPPING!$H$3:$J$131,3,0),'CFBG New Line Form'!$G$7:$EQ$7,0)),""))</f>
        <v/>
      </c>
      <c r="BL86" s="84" t="str">
        <f>IF(IFERROR(INDEX('CFBG New Line Form'!$G$9:$EQ$105,MATCH(B86,'CFBG New Line Form'!$B$9:$B$105,0),MATCH(VLOOKUP($BL$11,MAPPING!$H$3:$J$131,3,0),'CFBG New Line Form'!$G$7:$EQ$7,0)),"")=0,"",IFERROR(INDEX('CFBG New Line Form'!$G$9:$EQ$105,MATCH(B86,'CFBG New Line Form'!$B$9:$B$105,0),MATCH(VLOOKUP($BL$11,MAPPING!$H$3:$J$131,3,0),'CFBG New Line Form'!$G$7:$EQ$7,0)),""))</f>
        <v/>
      </c>
      <c r="BM86" s="84" t="str">
        <f>IF(IFERROR(INDEX('CFBG New Line Form'!$G$9:$EQ$105,MATCH(B86,'CFBG New Line Form'!$B$9:$B$105,0),MATCH(VLOOKUP($BM$11,MAPPING!$H$3:$J$131,3,0),'CFBG New Line Form'!$G$7:$EQ$7,0)),"")=0,"",IFERROR(INDEX('CFBG New Line Form'!$G$9:$EQ$105,MATCH(B86,'CFBG New Line Form'!$B$9:$B$105,0),MATCH(VLOOKUP($BM$11,MAPPING!$H$3:$J$131,3,0),'CFBG New Line Form'!$G$7:$EQ$7,0)),""))</f>
        <v/>
      </c>
      <c r="BN86" s="84" t="str">
        <f>IF(IFERROR(INDEX('CFBG New Line Form'!$G$9:$EQ$105,MATCH(B86,'CFBG New Line Form'!$B$9:$B$105,0),MATCH(VLOOKUP($BN$11,MAPPING!$H$3:$J$131,3,0),'CFBG New Line Form'!$G$7:$EQ$7,0)),"")=0,"",IFERROR(INDEX('CFBG New Line Form'!$G$9:$EQ$105,MATCH(B86,'CFBG New Line Form'!$B$9:$B$105,0),MATCH(VLOOKUP($BN$11,MAPPING!$H$3:$J$131,3,0),'CFBG New Line Form'!$G$7:$EQ$7,0)),""))</f>
        <v/>
      </c>
      <c r="BO86" s="84" t="str">
        <f>IF(IFERROR(INDEX('CFBG New Line Form'!$G$9:$EQ$105,MATCH(B86,'CFBG New Line Form'!$B$9:$B$105,0),MATCH(VLOOKUP($BO$11,MAPPING!$H$3:$J$131,3,0),'CFBG New Line Form'!$G$7:$EQ$7,0)),"")=0,"",IFERROR(INDEX('CFBG New Line Form'!$G$9:$EQ$105,MATCH(B86,'CFBG New Line Form'!$B$9:$B$105,0),MATCH(VLOOKUP($BO$11,MAPPING!$H$3:$J$131,3,0),'CFBG New Line Form'!$G$7:$EQ$7,0)),""))</f>
        <v/>
      </c>
      <c r="BP86" s="84" t="str">
        <f>IF(IFERROR(INDEX('CFBG New Line Form'!$G$9:$EQ$105,MATCH(B86,'CFBG New Line Form'!$B$9:$B$105,0),MATCH(VLOOKUP($BP$11,MAPPING!$H$3:$J$131,3,0),'CFBG New Line Form'!$G$7:$EQ$7,0)),"")=0,"",IFERROR(INDEX('CFBG New Line Form'!$G$9:$EQ$105,MATCH(B86,'CFBG New Line Form'!$B$9:$B$105,0),MATCH(VLOOKUP($BP$11,MAPPING!$H$3:$J$131,3,0),'CFBG New Line Form'!$G$7:$EQ$7,0)),""))</f>
        <v/>
      </c>
      <c r="BQ86" s="84" t="str">
        <f>IF(IFERROR(INDEX('CFBG New Line Form'!$G$9:$EQ$105,MATCH(B86,'CFBG New Line Form'!$B$9:$B$105,0),MATCH(VLOOKUP($BQ$11,MAPPING!$H$3:$J$131,3,0),'CFBG New Line Form'!$G$7:$EQ$7,0)),"")=0,"",IFERROR(INDEX('CFBG New Line Form'!$G$9:$EQ$105,MATCH(B86,'CFBG New Line Form'!$B$9:$B$105,0),MATCH(VLOOKUP($BQ$11,MAPPING!$H$3:$J$131,3,0),'CFBG New Line Form'!$G$7:$EQ$7,0)),""))</f>
        <v/>
      </c>
      <c r="BR86" s="84" t="str">
        <f>IF(IFERROR(INDEX('CFBG New Line Form'!$G$9:$EQ$105,MATCH(B86,'CFBG New Line Form'!$B$9:$B$105,0),MATCH(VLOOKUP($BR$11,MAPPING!$H$3:$J$131,3,0),'CFBG New Line Form'!$G$7:$EQ$7,0)),"")=0,"",IFERROR(INDEX('CFBG New Line Form'!$G$9:$EQ$105,MATCH(B86,'CFBG New Line Form'!$B$9:$B$105,0),MATCH(VLOOKUP($BR$11,MAPPING!$H$3:$J$131,3,0),'CFBG New Line Form'!$G$7:$EQ$7,0)),""))</f>
        <v/>
      </c>
      <c r="BS86" s="84" t="str">
        <f>IF(IFERROR(INDEX('CFBG New Line Form'!$G$9:$EQ$105,MATCH(B86,'CFBG New Line Form'!$B$9:$B$105,0),MATCH(VLOOKUP($BS$11,MAPPING!$H$3:$J$131,3,0),'CFBG New Line Form'!$G$7:$EQ$7,0)),"")=0,"",IFERROR(INDEX('CFBG New Line Form'!$G$9:$EQ$105,MATCH(B86,'CFBG New Line Form'!$B$9:$B$105,0),MATCH(VLOOKUP($BS$11,MAPPING!$H$3:$J$131,3,0),'CFBG New Line Form'!$G$7:$EQ$7,0)),""))</f>
        <v/>
      </c>
      <c r="BT86" s="84" t="str">
        <f>IF(IFERROR(INDEX('CFBG New Line Form'!$G$9:$EQ$105,MATCH(B86,'CFBG New Line Form'!$B$9:$B$105,0),MATCH(VLOOKUP($BT$11,MAPPING!$H$3:$J$131,3,0),'CFBG New Line Form'!$G$7:$EQ$7,0)),"")=0,"",IFERROR(INDEX('CFBG New Line Form'!$G$9:$EQ$105,MATCH(B86,'CFBG New Line Form'!$B$9:$B$105,0),MATCH(VLOOKUP($BT$11,MAPPING!$H$3:$J$131,3,0),'CFBG New Line Form'!$G$7:$EQ$7,0)),""))</f>
        <v/>
      </c>
      <c r="BU86" s="84" t="str">
        <f>IF(IFERROR(INDEX('CFBG New Line Form'!$G$9:$EQ$105,MATCH(B86,'CFBG New Line Form'!$B$9:$B$105,0),MATCH(VLOOKUP($BU$11,MAPPING!$H$3:$J$131,3,0),'CFBG New Line Form'!$G$7:$EQ$7,0)),"")=0,"",IFERROR(INDEX('CFBG New Line Form'!$G$9:$EQ$105,MATCH(B86,'CFBG New Line Form'!$B$9:$B$105,0),MATCH(VLOOKUP($BU$11,MAPPING!$H$3:$J$131,3,0),'CFBG New Line Form'!$G$7:$EQ$7,0)),""))</f>
        <v/>
      </c>
      <c r="BV86" s="84" t="str">
        <f>IF(IFERROR(INDEX('CFBG New Line Form'!$G$9:$EQ$105,MATCH(B86,'CFBG New Line Form'!$B$9:$B$105,0),MATCH(VLOOKUP($BV$11,MAPPING!$H$3:$J$131,3,0),'CFBG New Line Form'!$G$7:$EQ$7,0)),"")=0,"",IFERROR(INDEX('CFBG New Line Form'!$G$9:$EQ$105,MATCH(B86,'CFBG New Line Form'!$B$9:$B$105,0),MATCH(VLOOKUP($BV$11,MAPPING!$H$3:$J$131,3,0),'CFBG New Line Form'!$G$7:$EQ$7,0)),""))</f>
        <v/>
      </c>
      <c r="BW86" s="84" t="str">
        <f>IF(IFERROR(INDEX('CFBG New Line Form'!$G$9:$EQ$105,MATCH(B86,'CFBG New Line Form'!$B$9:$B$105,0),MATCH(VLOOKUP($BW$11,MAPPING!$H$3:$J$131,3,0),'CFBG New Line Form'!$G$7:$EQ$7,0)),"")=0,"",IFERROR(INDEX('CFBG New Line Form'!$G$9:$EQ$105,MATCH(B86,'CFBG New Line Form'!$B$9:$B$105,0),MATCH(VLOOKUP($BW$11,MAPPING!$H$3:$J$131,3,0),'CFBG New Line Form'!$G$7:$EQ$7,0)),""))</f>
        <v/>
      </c>
      <c r="BX86" s="84" t="str">
        <f>IF(IFERROR(INDEX('CFBG New Line Form'!$G$9:$EQ$105,MATCH(B86,'CFBG New Line Form'!$B$9:$B$105,0),MATCH(VLOOKUP($BX$11,MAPPING!$H$3:$J$131,3,0),'CFBG New Line Form'!$G$7:$EQ$7,0)),"")=0,"",IFERROR(INDEX('CFBG New Line Form'!$G$9:$EQ$105,MATCH(B86,'CFBG New Line Form'!$B$9:$B$105,0),MATCH(VLOOKUP($BX$11,MAPPING!$H$3:$J$131,3,0),'CFBG New Line Form'!$G$7:$EQ$7,0)),""))</f>
        <v/>
      </c>
      <c r="BY86" s="84" t="str">
        <f>IF(IFERROR(INDEX('CFBG New Line Form'!$G$9:$EQ$105,MATCH(B86,'CFBG New Line Form'!$B$9:$B$105,0),MATCH(VLOOKUP($BY$11,MAPPING!$H$3:$J$131,3,0),'CFBG New Line Form'!$G$7:$EQ$7,0)),"")=0,"",IFERROR(INDEX('CFBG New Line Form'!$G$9:$EQ$105,MATCH(B86,'CFBG New Line Form'!$B$9:$B$105,0),MATCH(VLOOKUP($BY$11,MAPPING!$H$3:$J$131,3,0),'CFBG New Line Form'!$G$7:$EQ$7,0)),""))</f>
        <v/>
      </c>
      <c r="BZ86" s="84" t="str">
        <f>IF(IFERROR(INDEX('CFBG New Line Form'!$G$9:$EQ$105,MATCH(B86,'CFBG New Line Form'!$B$9:$B$105,0),MATCH(VLOOKUP($BZ$11,MAPPING!$H$3:$J$131,3,0),'CFBG New Line Form'!$G$7:$EQ$7,0)),"")=0,"",IFERROR(INDEX('CFBG New Line Form'!$G$9:$EQ$105,MATCH(B86,'CFBG New Line Form'!$B$9:$B$105,0),MATCH(VLOOKUP($BZ$11,MAPPING!$H$3:$J$131,3,0),'CFBG New Line Form'!$G$7:$EQ$7,0)),""))</f>
        <v/>
      </c>
      <c r="CA86" s="84" t="str">
        <f>IF(IFERROR(INDEX('CFBG New Line Form'!$G$9:$EQ$105,MATCH(B86,'CFBG New Line Form'!$B$9:$B$105,0),MATCH(VLOOKUP($CA$11,MAPPING!$H$3:$J$131,3,0),'CFBG New Line Form'!$G$7:$EQ$7,0)),"")=0,"",IFERROR(INDEX('CFBG New Line Form'!$G$9:$EQ$105,MATCH(B86,'CFBG New Line Form'!$B$9:$B$105,0),MATCH(VLOOKUP($CA$11,MAPPING!$H$3:$J$131,3,0),'CFBG New Line Form'!$G$7:$EQ$7,0)),""))</f>
        <v/>
      </c>
      <c r="CB86" s="84" t="str">
        <f>IF(IFERROR(INDEX('CFBG New Line Form'!$G$9:$EQ$105,MATCH(B86,'CFBG New Line Form'!$B$9:$B$105,0),MATCH(VLOOKUP($CB$11,MAPPING!$H$3:$J$131,3,0),'CFBG New Line Form'!$G$7:$EQ$7,0)),"")=0,"",IFERROR(INDEX('CFBG New Line Form'!$G$9:$EQ$105,MATCH(B86,'CFBG New Line Form'!$B$9:$B$105,0),MATCH(VLOOKUP($CB$11,MAPPING!$H$3:$J$131,3,0),'CFBG New Line Form'!$G$7:$EQ$7,0)),""))</f>
        <v/>
      </c>
      <c r="CC86" s="84" t="str">
        <f>IF(IFERROR(INDEX('CFBG New Line Form'!$G$9:$EQ$105,MATCH(B86,'CFBG New Line Form'!$B$9:$B$105,0),MATCH(VLOOKUP($CC$11,MAPPING!$H$3:$J$131,3,0),'CFBG New Line Form'!$G$7:$EQ$7,0)),"")=0,"",IFERROR(INDEX('CFBG New Line Form'!$G$9:$EQ$105,MATCH(B86,'CFBG New Line Form'!$B$9:$B$105,0),MATCH(VLOOKUP($CC$11,MAPPING!$H$3:$J$131,3,0),'CFBG New Line Form'!$G$7:$EQ$7,0)),""))</f>
        <v/>
      </c>
      <c r="CD86" s="84" t="str">
        <f>IF(IFERROR(INDEX('CFBG New Line Form'!$G$9:$EQ$105,MATCH(B86,'CFBG New Line Form'!$B$9:$B$105,0),MATCH(VLOOKUP($CD$11,MAPPING!$H$3:$J$131,3,0),'CFBG New Line Form'!$G$7:$EQ$7,0)),"")=0,"",IFERROR(INDEX('CFBG New Line Form'!$G$9:$EQ$105,MATCH(B86,'CFBG New Line Form'!$B$9:$B$105,0),MATCH(VLOOKUP($CD$11,MAPPING!$H$3:$J$131,3,0),'CFBG New Line Form'!$G$7:$EQ$7,0)),""))</f>
        <v/>
      </c>
      <c r="CE86" s="84" t="str">
        <f>IF(IFERROR(INDEX('CFBG New Line Form'!$G$9:$EQ$105,MATCH(B86,'CFBG New Line Form'!$B$9:$B$105,0),MATCH(VLOOKUP($CE$11,MAPPING!$H$3:$J$131,3,0),'CFBG New Line Form'!$G$7:$EQ$7,0)),"")=0,"",IFERROR(INDEX('CFBG New Line Form'!$G$9:$EQ$105,MATCH(B86,'CFBG New Line Form'!$B$9:$B$105,0),MATCH(VLOOKUP($CE$11,MAPPING!$H$3:$J$131,3,0),'CFBG New Line Form'!$G$7:$EQ$7,0)),""))</f>
        <v/>
      </c>
      <c r="CF86" s="84" t="str">
        <f>IF(IFERROR(INDEX('CFBG New Line Form'!$G$9:$EQ$105,MATCH(B86,'CFBG New Line Form'!$B$9:$B$105,0),MATCH(VLOOKUP($CF$11,MAPPING!$H$3:$J$131,3,0),'CFBG New Line Form'!$G$7:$EQ$7,0)),"")=0,"",IFERROR(INDEX('CFBG New Line Form'!$G$9:$EQ$105,MATCH(B86,'CFBG New Line Form'!$B$9:$B$105,0),MATCH(VLOOKUP($CF$11,MAPPING!$H$3:$J$131,3,0),'CFBG New Line Form'!$G$7:$EQ$7,0)),""))</f>
        <v/>
      </c>
      <c r="CG86" s="84" t="str">
        <f>IF(IFERROR(INDEX('CFBG New Line Form'!$G$9:$EQ$105,MATCH(B86,'CFBG New Line Form'!$B$9:$B$105,0),MATCH(VLOOKUP($CG$11,MAPPING!$H$3:$J$131,3,0),'CFBG New Line Form'!$G$7:$EQ$7,0)),"")=0,"",IFERROR(INDEX('CFBG New Line Form'!$G$9:$EQ$105,MATCH(B86,'CFBG New Line Form'!$B$9:$B$105,0),MATCH(VLOOKUP($CG$11,MAPPING!$H$3:$J$131,3,0),'CFBG New Line Form'!$G$7:$EQ$7,0)),""))</f>
        <v/>
      </c>
      <c r="CH86" s="84" t="str">
        <f>IF(IFERROR(INDEX('CFBG New Line Form'!$G$9:$EQ$105,MATCH(B86,'CFBG New Line Form'!$B$9:$B$105,0),MATCH(VLOOKUP($CH$11,MAPPING!$H$3:$J$131,3,0),'CFBG New Line Form'!$G$7:$EQ$7,0)),"")=0,"",IFERROR(INDEX('CFBG New Line Form'!$G$9:$EQ$105,MATCH(B86,'CFBG New Line Form'!$B$9:$B$105,0),MATCH(VLOOKUP($CH$11,MAPPING!$H$3:$J$131,3,0),'CFBG New Line Form'!$G$7:$EQ$7,0)),""))</f>
        <v/>
      </c>
      <c r="CI86" s="84" t="str">
        <f>IF(IFERROR(INDEX('CFBG New Line Form'!$G$9:$EQ$105,MATCH(B86,'CFBG New Line Form'!$B$9:$B$105,0),MATCH(VLOOKUP($CI$11,MAPPING!$H$3:$J$131,3,0),'CFBG New Line Form'!$G$7:$EQ$7,0)),"")=0,"",IFERROR(INDEX('CFBG New Line Form'!$G$9:$EQ$105,MATCH(B86,'CFBG New Line Form'!$B$9:$B$105,0),MATCH(VLOOKUP($CI$11,MAPPING!$H$3:$J$131,3,0),'CFBG New Line Form'!$G$7:$EQ$7,0)),""))</f>
        <v/>
      </c>
      <c r="CJ86" s="84" t="str">
        <f>IF(IFERROR(INDEX('CFBG New Line Form'!$G$9:$EQ$105,MATCH(B86,'CFBG New Line Form'!$B$9:$B$105,0),MATCH(VLOOKUP($CJ$11,MAPPING!$H$3:$J$131,3,0),'CFBG New Line Form'!$G$7:$EQ$7,0)),"")=0,"",IFERROR(INDEX('CFBG New Line Form'!$G$9:$EQ$105,MATCH(B86,'CFBG New Line Form'!$B$9:$B$105,0),MATCH(VLOOKUP($CJ$11,MAPPING!$H$3:$J$131,3,0),'CFBG New Line Form'!$G$7:$EQ$7,0)),""))</f>
        <v/>
      </c>
      <c r="CK86" s="84" t="str">
        <f>IF(IFERROR(INDEX('CFBG New Line Form'!$G$9:$EQ$105,MATCH(B86,'CFBG New Line Form'!$B$9:$B$105,0),MATCH(VLOOKUP($CK$11,MAPPING!$H$3:$J$131,3,0),'CFBG New Line Form'!$G$7:$EQ$7,0)),"")=0,"",IFERROR(INDEX('CFBG New Line Form'!$G$9:$EQ$105,MATCH(B86,'CFBG New Line Form'!$B$9:$B$105,0),MATCH(VLOOKUP($CK$11,MAPPING!$H$3:$J$131,3,0),'CFBG New Line Form'!$G$7:$EQ$7,0)),""))</f>
        <v/>
      </c>
      <c r="CL86" s="84" t="str">
        <f>IF(IFERROR(INDEX('CFBG New Line Form'!$G$9:$EQ$105,MATCH(B86,'CFBG New Line Form'!$B$9:$B$105,0),MATCH(VLOOKUP($CL$11,MAPPING!$H$3:$J$131,3,0),'CFBG New Line Form'!$G$7:$EQ$7,0)),"")=0,"",IFERROR(INDEX('CFBG New Line Form'!$G$9:$EQ$105,MATCH(B86,'CFBG New Line Form'!$B$9:$B$105,0),MATCH(VLOOKUP($CL$11,MAPPING!$H$3:$J$131,3,0),'CFBG New Line Form'!$G$7:$EQ$7,0)),""))</f>
        <v/>
      </c>
      <c r="CM86" s="84" t="str">
        <f>IF(IFERROR(INDEX('CFBG New Line Form'!$G$9:$EQ$105,MATCH(B86,'CFBG New Line Form'!$B$9:$B$105,0),MATCH(VLOOKUP($CM$11,MAPPING!$H$3:$J$131,3,0),'CFBG New Line Form'!$G$7:$EQ$7,0)),"")=0,"",IFERROR(INDEX('CFBG New Line Form'!$G$9:$EQ$105,MATCH(B86,'CFBG New Line Form'!$B$9:$B$105,0),MATCH(VLOOKUP($CM$11,MAPPING!$H$3:$J$131,3,0),'CFBG New Line Form'!$G$7:$EQ$7,0)),""))</f>
        <v/>
      </c>
      <c r="CN86" s="84" t="str">
        <f>IF(IFERROR(INDEX('CFBG New Line Form'!$G$9:$EQ$105,MATCH(B86,'CFBG New Line Form'!$B$9:$B$105,0),MATCH(VLOOKUP($CN$11,MAPPING!$H$3:$J$131,3,0),'CFBG New Line Form'!$G$7:$EQ$7,0)),"")=0,"",IFERROR(INDEX('CFBG New Line Form'!$G$9:$EQ$105,MATCH(B86,'CFBG New Line Form'!$B$9:$B$105,0),MATCH(VLOOKUP($CN$11,MAPPING!$H$3:$J$131,3,0),'CFBG New Line Form'!$G$7:$EQ$7,0)),""))</f>
        <v/>
      </c>
      <c r="CO86" s="84" t="str">
        <f>IF(IFERROR(INDEX('CFBG New Line Form'!$G$9:$EQ$105,MATCH(B86,'CFBG New Line Form'!$B$9:$B$105,0),MATCH(VLOOKUP($CO$11,MAPPING!$H$3:$J$131,3,0),'CFBG New Line Form'!$G$7:$EQ$7,0)),"")=0,"",IFERROR(INDEX('CFBG New Line Form'!$G$9:$EQ$105,MATCH(B86,'CFBG New Line Form'!$B$9:$B$105,0),MATCH(VLOOKUP($CO$11,MAPPING!$H$3:$J$131,3,0),'CFBG New Line Form'!$G$7:$EQ$7,0)),""))</f>
        <v/>
      </c>
      <c r="CP86" s="84" t="str">
        <f>IF(IFERROR(INDEX('CFBG New Line Form'!$G$9:$EQ$105,MATCH(B86,'CFBG New Line Form'!$B$9:$B$105,0),MATCH(VLOOKUP($CP$11,MAPPING!$H$3:$J$131,3,0),'CFBG New Line Form'!$G$7:$EQ$7,0)),"")=0,"",IFERROR(INDEX('CFBG New Line Form'!$G$9:$EQ$105,MATCH(B86,'CFBG New Line Form'!$B$9:$B$105,0),MATCH(VLOOKUP($CP$11,MAPPING!$H$3:$J$131,3,0),'CFBG New Line Form'!$G$7:$EQ$7,0)),""))</f>
        <v/>
      </c>
      <c r="CQ86" s="84" t="str">
        <f>IF(IFERROR(INDEX('CFBG New Line Form'!$G$9:$EQ$105,MATCH(B86,'CFBG New Line Form'!$B$9:$B$105,0),MATCH(VLOOKUP($CQ$11,MAPPING!$H$3:$J$131,3,0),'CFBG New Line Form'!$G$7:$EQ$7,0)),"")=0,"",IFERROR(INDEX('CFBG New Line Form'!$G$9:$EQ$105,MATCH(B86,'CFBG New Line Form'!$B$9:$B$105,0),MATCH(VLOOKUP($CQ$11,MAPPING!$H$3:$J$131,3,0),'CFBG New Line Form'!$G$7:$EQ$7,0)),""))</f>
        <v/>
      </c>
      <c r="CR86" s="84"/>
      <c r="CS86" s="84"/>
      <c r="CT86" s="84"/>
    </row>
    <row r="87" spans="1:98" s="55" customFormat="1">
      <c r="A87" s="84" t="str">
        <f>IF(
IFERROR(INDEX('CFBG New Line Form'!$G$9:$EQ$105,MATCH(B87,'CFBG New Line Form'!$B$9:$B$105,0),MATCH(VLOOKUP($A$11,MAPPING!$H$3:$J$131,3,0),'CFBG New Line Form'!$G$7:$EQ$7,0)),"")=0,"", IFERROR(INDEX('CFBG New Line Form'!$G$9:$EQ$105,MATCH(B87,'CFBG New Line Form'!$B$9:$B$105,0),MATCH(VLOOKUP($A$11,MAPPING!$H$3:$J$131,3,0),'CFBG New Line Form'!$G$7:$EQ$7,0)),""))</f>
        <v/>
      </c>
      <c r="B87" s="84"/>
      <c r="C87" s="84" t="str">
        <f>IF(
IFERROR(INDEX('CFBG New Line Form'!$G$9:$EQ$105,MATCH(B87,'CFBG New Line Form'!$B$9:$B$105,0),MATCH(VLOOKUP($C$11,MAPPING!$H$3:$J$131,3,0),'CFBG New Line Form'!$G$7:$EQ$7,0)),"")=0,"", IFERROR(INDEX('CFBG New Line Form'!$G$9:$EQ$105,MATCH(B87,'CFBG New Line Form'!$B$9:$B$105,0),MATCH(VLOOKUP($C$11,MAPPING!$H$3:$J$131,3,0),'CFBG New Line Form'!$G$7:$EQ$7,0)),""))</f>
        <v/>
      </c>
      <c r="D87" s="84" t="str">
        <f>IF(
IFERROR(INDEX('CFBG New Line Form'!$G$9:$EQ$105,MATCH(B87,'CFBG New Line Form'!$B$9:$B$105,0),MATCH(VLOOKUP($D$11,MAPPING!$H$3:$J$131,3,0),'CFBG New Line Form'!$G$7:$EQ$7,0)),"")=0,"", IFERROR(INDEX('CFBG New Line Form'!$G$9:$EQ$105,MATCH(B87,'CFBG New Line Form'!$B$9:$B$105,0),MATCH(VLOOKUP($D$11,MAPPING!$H$3:$J$131,3,0),'CFBG New Line Form'!$G$7:$EQ$7,0)),""))</f>
        <v/>
      </c>
      <c r="E87" s="84" t="str">
        <f>IF(IFERROR(INDEX('CFBG New Line Form'!$G$9:$EQ$105,MATCH(B87,'CFBG New Line Form'!$B$9:$B$105,0),MATCH(VLOOKUP($E$11,MAPPING!$H$3:$J$131,3,0),'CFBG New Line Form'!$G$7:$EQ$7,0)),"")=0,"",IFERROR(INDEX('CFBG New Line Form'!$G$9:$EQ$105,MATCH(B87,'CFBG New Line Form'!$B$9:$B$105,0),MATCH(VLOOKUP($E$11,MAPPING!$H$3:$J$131,3,0),'CFBG New Line Form'!$G$7:$EQ$7,0)),""))</f>
        <v/>
      </c>
      <c r="F87" s="84" t="str">
        <f>IF(IFERROR(INDEX('CFBG New Line Form'!$G$9:$EQ$105,MATCH(B87,'CFBG New Line Form'!$B$9:$B$105,0),MATCH(VLOOKUP($F$11,MAPPING!$H$3:$J$131,3,0),'CFBG New Line Form'!$G$7:$EQ$7,0)),"")=0,"",IFERROR(INDEX('CFBG New Line Form'!$G$9:$EQ$105,MATCH(B87,'CFBG New Line Form'!$B$9:$B$105,0),MATCH(VLOOKUP($F$11,MAPPING!$H$3:$J$131,3,0),'CFBG New Line Form'!$G$7:$EQ$7,0)),""))</f>
        <v/>
      </c>
      <c r="G87" s="130" t="str">
        <f>IF(IFERROR(INDEX('CFBG New Line Form'!$G$9:$EQ$105,MATCH(B87,'CFBG New Line Form'!$B$9:$B$105,0),MATCH(VLOOKUP($G$11,MAPPING!$H$3:$J$131,3,0),'CFBG New Line Form'!$G$7:$EQ$7,0)),"")=0,"",IFERROR(INDEX('CFBG New Line Form'!$G$9:$EQ$105,MATCH(B87,'CFBG New Line Form'!$B$9:$B$105,0),MATCH(VLOOKUP($G$11,MAPPING!$H$3:$J$131,3,0),'CFBG New Line Form'!$G$7:$EQ$7,0)),""))</f>
        <v/>
      </c>
      <c r="H87" s="160" t="str">
        <f>IF(IFERROR(INDEX('CFBG New Line Form'!$G$9:$EQ$105,MATCH(B87,'CFBG New Line Form'!$B$9:$B$105,0),MATCH(VLOOKUP($H$11,MAPPING!$H$3:$J$131,3,0),'CFBG New Line Form'!$G$7:$EQ$7,0)),"")=0,"",IFERROR(INDEX('CFBG New Line Form'!$G$9:$EQ$105,MATCH(B87,'CFBG New Line Form'!$B$9:$B$105,0),MATCH(VLOOKUP($H$11,MAPPING!$H$3:$J$131,3,0),'CFBG New Line Form'!$G$7:$EQ$7,0)),""))</f>
        <v/>
      </c>
      <c r="I87" s="161" t="str">
        <f>IF(IFERROR(INDEX('CFBG New Line Form'!$G$9:$EQ$105,MATCH(B87,'CFBG New Line Form'!$B$9:$B$105,0),MATCH(VLOOKUP($I$11,MAPPING!$H$3:$J$131,3,0),'CFBG New Line Form'!$G$7:$EQ$7,0)),"")=0,"",IFERROR(INDEX('CFBG New Line Form'!$G$9:$EQ$105,MATCH(B87,'CFBG New Line Form'!$B$9:$B$105,0),MATCH(VLOOKUP($I$11,MAPPING!$H$3:$J$131,3,0),'CFBG New Line Form'!$G$7:$EQ$7,0)),""))</f>
        <v/>
      </c>
      <c r="J87" s="84" t="str">
        <f>IF(IFERROR(INDEX('CFBG New Line Form'!$G$9:$EQ$105,MATCH(B87,'CFBG New Line Form'!$B$9:$B$105,0),MATCH(VLOOKUP($J$11,MAPPING!$H$3:$J$131,3,0),'CFBG New Line Form'!$G$7:$EQ$7,0)),"")=0,"",IFERROR(INDEX('CFBG New Line Form'!$G$9:$EQ$105,MATCH(B87,'CFBG New Line Form'!$B$9:$B$105,0),MATCH(VLOOKUP($J$11,MAPPING!$H$3:$J$131,3,0),'CFBG New Line Form'!$G$7:$EQ$7,0)),""))</f>
        <v/>
      </c>
      <c r="K87" s="84" t="e">
        <v>#N/A</v>
      </c>
      <c r="L87" s="84" t="e">
        <v>#N/A</v>
      </c>
      <c r="M87" s="84" t="e">
        <v>#N/A</v>
      </c>
      <c r="N87" s="84" t="e">
        <v>#N/A</v>
      </c>
      <c r="O87" s="84" t="e">
        <v>#N/A</v>
      </c>
      <c r="P87" s="84" t="e">
        <v>#N/A</v>
      </c>
      <c r="Q87" s="84" t="e">
        <v>#N/A</v>
      </c>
      <c r="R87" s="162" t="str">
        <f>IF(IFERROR(INDEX('CFBG New Line Form'!$G$9:$EQ$105,MATCH(B87,'CFBG New Line Form'!$B$9:$B$105,0),MATCH(VLOOKUP($R$11,MAPPING!$H$3:$J$131,3,0),'CFBG New Line Form'!$G$7:$EQ$7,0)),"")=0,"",IFERROR(INDEX('CFBG New Line Form'!$G$9:$EQ$105,MATCH(B87,'CFBG New Line Form'!$B$9:$B$105,0),MATCH(VLOOKUP($R$11,MAPPING!$H$3:$J$131,3,0),'CFBG New Line Form'!$G$7:$EQ$7,0)),""))</f>
        <v/>
      </c>
      <c r="S87" s="84" t="str">
        <f>IF(IFERROR(INDEX('CFBG New Line Form'!$G$9:$EQ$105,MATCH(B87,'CFBG New Line Form'!$B$9:$B$105,0),MATCH(VLOOKUP($S$11,MAPPING!$H$3:$J$131,3,0),'CFBG New Line Form'!$G$7:$EQ$7,0)),"")=0,"",IFERROR(INDEX('CFBG New Line Form'!$G$9:$EQ$105,MATCH(B87,'CFBG New Line Form'!$B$9:$B$105,0),MATCH(VLOOKUP($S$11,MAPPING!$H$3:$J$131,3,0),'CFBG New Line Form'!$G$7:$EQ$7,0)),""))</f>
        <v/>
      </c>
      <c r="T87" s="84" t="e">
        <v>#N/A</v>
      </c>
      <c r="U87" s="84" t="e">
        <v>#N/A</v>
      </c>
      <c r="V87" s="84" t="e">
        <v>#N/A</v>
      </c>
      <c r="W87" s="84" t="e">
        <v>#N/A</v>
      </c>
      <c r="X87" s="84" t="e">
        <v>#N/A</v>
      </c>
      <c r="Y87" s="84" t="e">
        <v>#N/A</v>
      </c>
      <c r="Z87" s="84" t="e">
        <v>#N/A</v>
      </c>
      <c r="AA87" s="84" t="e">
        <v>#N/A</v>
      </c>
      <c r="AB87" s="84" t="e">
        <v>#N/A</v>
      </c>
      <c r="AC87" s="84" t="e">
        <v>#N/A</v>
      </c>
      <c r="AD87" s="84" t="e">
        <v>#N/A</v>
      </c>
      <c r="AE87" s="160" t="str">
        <f>IF(IFERROR(INDEX('CFBG New Line Form'!$G$9:$EQ$105,MATCH(B87,'CFBG New Line Form'!$B$9:$B$105,0),MATCH(VLOOKUP($AE$11,MAPPING!$H$3:$J$131,3,0),'CFBG New Line Form'!$G$7:$EQ$7,0)),"")=0,"",IFERROR(INDEX('CFBG New Line Form'!$G$9:$EQ$105,MATCH(B87,'CFBG New Line Form'!$B$9:$B$105,0),MATCH(VLOOKUP($AE$11,MAPPING!$H$3:$J$131,3,0),'CFBG New Line Form'!$G$7:$EQ$7,0)),""))</f>
        <v/>
      </c>
      <c r="AF87" s="84" t="e">
        <v>#N/A</v>
      </c>
      <c r="AG87" s="84" t="e">
        <v>#N/A</v>
      </c>
      <c r="AH87" s="84" t="str">
        <f>IF(IFERROR(INDEX('CFBG New Line Form'!$G$9:$EQ$105,MATCH(B87,'CFBG New Line Form'!$B$9:$B$105,0),MATCH(VLOOKUP($AH$11,MAPPING!$H$3:$J$131,3,0),'CFBG New Line Form'!$G$7:$EQ$7,0)),"")=0,"",IFERROR(INDEX('CFBG New Line Form'!$G$9:$EQ$105,MATCH(B87,'CFBG New Line Form'!$B$9:$B$105,0),MATCH(VLOOKUP($AH$11,MAPPING!$H$3:$J$131,3,0),'CFBG New Line Form'!$G$7:$EQ$7,0)),""))</f>
        <v/>
      </c>
      <c r="AI87" s="84" t="str">
        <f>IF(IFERROR(INDEX('CFBG New Line Form'!$G$9:$EQ$105,MATCH(B87,'CFBG New Line Form'!$B$9:$B$105,0),MATCH(VLOOKUP($AI$11,MAPPING!$H$3:$J$131,3,0),'CFBG New Line Form'!$G$7:$EQ$7,0)),"")=0,"",IFERROR(INDEX('CFBG New Line Form'!$G$9:$EQ$105,MATCH(B87,'CFBG New Line Form'!$B$9:$B$105,0),MATCH(VLOOKUP($AI$11,MAPPING!$H$3:$J$131,3,0),'CFBG New Line Form'!$G$7:$EQ$7,0)),""))</f>
        <v/>
      </c>
      <c r="AJ87" s="84" t="str">
        <f>IF(IFERROR(INDEX('CFBG New Line Form'!$G$9:$EQ$105,MATCH(B87,'CFBG New Line Form'!$B$9:$B$105,0),MATCH(VLOOKUP($AJ$11,MAPPING!$H$3:$J$131,3,0),'CFBG New Line Form'!$G$7:$EQ$7,0)),"")=0,"",IFERROR(INDEX('CFBG New Line Form'!$G$9:$EQ$105,MATCH(B87,'CFBG New Line Form'!$B$9:$B$105,0),MATCH(VLOOKUP($AJ$11,MAPPING!$H$3:$J$131,3,0),'CFBG New Line Form'!$G$7:$EQ$7,0)),""))</f>
        <v/>
      </c>
      <c r="AK87" s="84" t="str">
        <f>IF(IFERROR(INDEX('CFBG New Line Form'!$G$9:$EQ$105,MATCH(B87,'CFBG New Line Form'!$B$9:$B$105,0),MATCH(VLOOKUP($AK$11,MAPPING!$H$3:$J$131,3,0),'CFBG New Line Form'!$G$7:$EQ$7,0)),"")=0,"",IFERROR(INDEX('CFBG New Line Form'!$G$9:$EQ$105,MATCH(B87,'CFBG New Line Form'!$B$9:$B$105,0),MATCH(VLOOKUP($AK$11,MAPPING!$H$3:$J$131,3,0),'CFBG New Line Form'!$G$7:$EQ$7,0)),""))</f>
        <v/>
      </c>
      <c r="AL87" s="84" t="str">
        <f>IF(IFERROR(INDEX('CFBG New Line Form'!$G$9:$EQ$105,MATCH(B87,'CFBG New Line Form'!$B$9:$B$105,0),MATCH(VLOOKUP($AL$11,MAPPING!$H$3:$J$131,3,0),'CFBG New Line Form'!$G$7:$EQ$7,0)),"")=0,"",IFERROR(INDEX('CFBG New Line Form'!$G$9:$EQ$105,MATCH(B87,'CFBG New Line Form'!$B$9:$B$105,0),MATCH(VLOOKUP($AL$11,MAPPING!$H$3:$J$131,3,0),'CFBG New Line Form'!$G$7:$EQ$7,0)),""))</f>
        <v/>
      </c>
      <c r="AM87" s="84" t="str">
        <f>IF(IFERROR(INDEX('CFBG New Line Form'!$G$9:$EQ$105,MATCH(B87,'CFBG New Line Form'!$B$9:$B$105,0),MATCH(VLOOKUP($AM$11,MAPPING!$H$3:$J$131,3,0),'CFBG New Line Form'!$G$7:$EQ$7,0)),"")=0,"",IFERROR(INDEX('CFBG New Line Form'!$G$9:$EQ$105,MATCH(B87,'CFBG New Line Form'!$B$9:$B$105,0),MATCH(VLOOKUP($AM$11,MAPPING!$H$3:$J$131,3,0),'CFBG New Line Form'!$G$7:$EQ$7,0)),""))</f>
        <v/>
      </c>
      <c r="AN87" s="84" t="str">
        <f>IF(IFERROR(INDEX('CFBG New Line Form'!$G$9:$EQ$105,MATCH(B87,'CFBG New Line Form'!$B$9:$B$105,0),MATCH(VLOOKUP($AN$11,MAPPING!$H$3:$J$131,3,0),'CFBG New Line Form'!$G$7:$EQ$7,0)),"")=0,"",IFERROR(INDEX('CFBG New Line Form'!$G$9:$EQ$105,MATCH(B87,'CFBG New Line Form'!$B$9:$B$105,0),MATCH(VLOOKUP($AN$11,MAPPING!$H$3:$J$131,3,0),'CFBG New Line Form'!$G$7:$EQ$7,0)),""))</f>
        <v/>
      </c>
      <c r="AO87" s="84" t="str">
        <f>IF(IFERROR(INDEX('CFBG New Line Form'!$G$9:$EQ$105,MATCH(B87,'CFBG New Line Form'!$B$9:$B$105,0),MATCH(VLOOKUP($AO$11,MAPPING!$H$3:$J$131,3,0),'CFBG New Line Form'!$G$7:$EQ$7,0)),"")=0,"",IFERROR(INDEX('CFBG New Line Form'!$G$9:$EQ$105,MATCH(B87,'CFBG New Line Form'!$B$9:$B$105,0),MATCH(VLOOKUP($AO$11,MAPPING!$H$3:$J$131,3,0),'CFBG New Line Form'!$G$7:$EQ$7,0)),""))</f>
        <v/>
      </c>
      <c r="AP87" s="84" t="str">
        <f>IF(IFERROR(INDEX('CFBG New Line Form'!$G$9:$EQ$105,MATCH(B87,'CFBG New Line Form'!$B$9:$B$105,0),MATCH(VLOOKUP($AP$11,MAPPING!$H$3:$J$131,3,0),'CFBG New Line Form'!$G$7:$EQ$7,0)),"")=0,"",IFERROR(INDEX('CFBG New Line Form'!$G$9:$EQ$105,MATCH(B87,'CFBG New Line Form'!$B$9:$B$105,0),MATCH(VLOOKUP($AP$11,MAPPING!$H$3:$J$131,3,0),'CFBG New Line Form'!$G$7:$EQ$7,0)),""))</f>
        <v/>
      </c>
      <c r="AQ87" s="84" t="str">
        <f>IF(IFERROR(INDEX('CFBG New Line Form'!$G$9:$EQ$105,MATCH(B87,'CFBG New Line Form'!$B$9:$B$105,0),MATCH(VLOOKUP($AQ$11,MAPPING!$H$3:$J$131,3,0),'CFBG New Line Form'!$G$7:$EQ$7,0)),"")=0,"",IFERROR(INDEX('CFBG New Line Form'!$G$9:$EQ$105,MATCH(B87,'CFBG New Line Form'!$B$9:$B$105,0),MATCH(VLOOKUP($AQ$11,MAPPING!$H$3:$J$131,3,0),'CFBG New Line Form'!$G$7:$EQ$7,0)),""))</f>
        <v/>
      </c>
      <c r="AR87" s="84" t="str">
        <f>IF(IFERROR(INDEX('CFBG New Line Form'!$G$9:$EQ$105,MATCH(B87,'CFBG New Line Form'!$B$9:$B$105,0),MATCH(VLOOKUP($AR$11,MAPPING!$H$3:$J$131,3,0),'CFBG New Line Form'!$G$7:$EQ$7,0)),"")=0,"",IFERROR(INDEX('CFBG New Line Form'!$G$9:$EQ$105,MATCH(B87,'CFBG New Line Form'!$B$9:$B$105,0),MATCH(VLOOKUP($AR$11,MAPPING!$H$3:$J$131,3,0),'CFBG New Line Form'!$G$7:$EQ$7,0)),""))</f>
        <v/>
      </c>
      <c r="AS87" s="84" t="str">
        <f>IF(IFERROR(INDEX('CFBG New Line Form'!$G$9:$EQ$105,MATCH(B87,'CFBG New Line Form'!$B$9:$B$105,0),MATCH(VLOOKUP($AS$11,MAPPING!$H$3:$J$131,3,0),'CFBG New Line Form'!$G$7:$EQ$7,0)),"")=0,"",IFERROR(INDEX('CFBG New Line Form'!$G$9:$EQ$105,MATCH(B87,'CFBG New Line Form'!$B$9:$B$105,0),MATCH(VLOOKUP($AS$11,MAPPING!$H$3:$J$131,3,0),'CFBG New Line Form'!$G$7:$EQ$7,0)),""))</f>
        <v/>
      </c>
      <c r="AT87" s="84" t="str">
        <f>IF(IFERROR(INDEX('CFBG New Line Form'!$G$9:$EQ$105,MATCH(B87,'CFBG New Line Form'!$B$9:$B$105,0),MATCH(VLOOKUP($AT$11,MAPPING!$H$3:$J$131,3,0),'CFBG New Line Form'!$G$7:$EQ$7,0)),"")=0,"",IFERROR(INDEX('CFBG New Line Form'!$G$9:$EQ$105,MATCH(B87,'CFBG New Line Form'!$B$9:$B$105,0),MATCH(VLOOKUP($AT$11,MAPPING!$H$3:$J$131,3,0),'CFBG New Line Form'!$G$7:$EQ$7,0)),""))</f>
        <v/>
      </c>
      <c r="AU87" s="84" t="str">
        <f>IF(IFERROR(INDEX('CFBG New Line Form'!$G$9:$EQ$105,MATCH(B87,'CFBG New Line Form'!$B$9:$B$105,0),MATCH(VLOOKUP($AU$11,MAPPING!$H$3:$J$131,3,0),'CFBG New Line Form'!$G$7:$EQ$7,0)),"")=0,"",IFERROR(INDEX('CFBG New Line Form'!$G$9:$EQ$105,MATCH(B87,'CFBG New Line Form'!$B$9:$B$105,0),MATCH(VLOOKUP($AU$11,MAPPING!$H$3:$J$131,3,0),'CFBG New Line Form'!$G$7:$EQ$7,0)),""))</f>
        <v/>
      </c>
      <c r="AV87" s="84" t="str">
        <f>IF(IFERROR(INDEX('CFBG New Line Form'!$G$9:$EQ$105,MATCH(B87,'CFBG New Line Form'!$B$9:$B$105,0),MATCH(VLOOKUP($AV$11,MAPPING!$H$3:$J$131,3,0),'CFBG New Line Form'!$G$7:$EQ$7,0)),"")=0,"",IFERROR(INDEX('CFBG New Line Form'!$G$9:$EQ$105,MATCH(B87,'CFBG New Line Form'!$B$9:$B$105,0),MATCH(VLOOKUP($AV$11,MAPPING!$H$3:$J$131,3,0),'CFBG New Line Form'!$G$7:$EQ$7,0)),""))</f>
        <v/>
      </c>
      <c r="AW87" s="84" t="str">
        <f>IF(IFERROR(INDEX('CFBG New Line Form'!$G$9:$EQ$105,MATCH(B87,'CFBG New Line Form'!$B$9:$B$105,0),MATCH(VLOOKUP($AW$11,MAPPING!$H$3:$J$131,3,0),'CFBG New Line Form'!$G$7:$EQ$7,0)),"")=0,"",IFERROR(INDEX('CFBG New Line Form'!$G$9:$EQ$105,MATCH(B87,'CFBG New Line Form'!$B$9:$B$105,0),MATCH(VLOOKUP($AW$11,MAPPING!$H$3:$J$131,3,0),'CFBG New Line Form'!$G$7:$EQ$7,0)),""))</f>
        <v/>
      </c>
      <c r="AX87" s="84" t="str">
        <f>IF(IFERROR(INDEX('CFBG New Line Form'!$G$9:$EQ$105,MATCH(B87,'CFBG New Line Form'!$B$9:$B$105,0),MATCH(VLOOKUP($AX$11,MAPPING!$H$3:$J$131,3,0),'CFBG New Line Form'!$G$7:$EQ$7,0)),"")=0,"",IFERROR(INDEX('CFBG New Line Form'!$G$9:$EQ$105,MATCH(B87,'CFBG New Line Form'!$B$9:$B$105,0),MATCH(VLOOKUP($AX$11,MAPPING!$H$3:$J$131,3,0),'CFBG New Line Form'!$G$7:$EQ$7,0)),""))</f>
        <v/>
      </c>
      <c r="AY87" s="84" t="str">
        <f>IF(IFERROR(INDEX('CFBG New Line Form'!$G$9:$EQ$105,MATCH(B87,'CFBG New Line Form'!$B$9:$B$105,0),MATCH(VLOOKUP($AY$11,MAPPING!$H$3:$J$131,3,0),'CFBG New Line Form'!$G$7:$EQ$7,0)),"")=0,"",IFERROR(INDEX('CFBG New Line Form'!$G$9:$EQ$105,MATCH(B87,'CFBG New Line Form'!$B$9:$B$105,0),MATCH(VLOOKUP($AY$11,MAPPING!$H$3:$J$131,3,0),'CFBG New Line Form'!$G$7:$EQ$7,0)),""))</f>
        <v/>
      </c>
      <c r="AZ87" s="84" t="str">
        <f>IF(IFERROR(INDEX('CFBG New Line Form'!$G$9:$EQ$105,MATCH(B87,'CFBG New Line Form'!$B$9:$B$105,0),MATCH(VLOOKUP($AZ$11,MAPPING!$H$3:$J$131,3,0),'CFBG New Line Form'!$G$7:$EQ$7,0)),"")=0,"",IFERROR(INDEX('CFBG New Line Form'!$G$9:$EQ$105,MATCH(B87,'CFBG New Line Form'!$B$9:$B$105,0),MATCH(VLOOKUP($AZ$11,MAPPING!$H$3:$J$131,3,0),'CFBG New Line Form'!$G$7:$EQ$7,0)),""))</f>
        <v/>
      </c>
      <c r="BA87" s="84" t="str">
        <f>IF(IFERROR(INDEX('CFBG New Line Form'!$G$9:$EQ$105,MATCH(B87,'CFBG New Line Form'!$B$9:$B$105,0),MATCH(VLOOKUP($BA$11,MAPPING!$H$3:$J$131,3,0),'CFBG New Line Form'!$G$7:$EQ$7,0)),"")=0,"",IFERROR(INDEX('CFBG New Line Form'!$G$9:$EQ$105,MATCH(B87,'CFBG New Line Form'!$B$9:$B$105,0),MATCH(VLOOKUP($BA$11,MAPPING!$H$3:$J$131,3,0),'CFBG New Line Form'!$G$7:$EQ$7,0)),""))</f>
        <v/>
      </c>
      <c r="BB87" s="84" t="str">
        <f>IF(IFERROR(INDEX('CFBG New Line Form'!$G$9:$EQ$105,MATCH(B87,'CFBG New Line Form'!$B$9:$B$105,0),MATCH(VLOOKUP($BB$11,MAPPING!$H$3:$J$131,3,0),'CFBG New Line Form'!$G$7:$EQ$7,0)),"")=0,"",IFERROR(INDEX('CFBG New Line Form'!$G$9:$EQ$105,MATCH(B87,'CFBG New Line Form'!$B$9:$B$105,0),MATCH(VLOOKUP($BB$11,MAPPING!$H$3:$J$131,3,0),'CFBG New Line Form'!$G$7:$EQ$7,0)),""))</f>
        <v/>
      </c>
      <c r="BC87" s="84" t="str">
        <f>IF(IFERROR(INDEX('CFBG New Line Form'!$G$9:$EQ$105,MATCH(B87,'CFBG New Line Form'!$B$9:$B$105,0),MATCH(VLOOKUP($BC$11,MAPPING!$H$3:$J$131,3,0),'CFBG New Line Form'!$G$7:$EQ$7,0)),"")=0,"",IFERROR(INDEX('CFBG New Line Form'!$G$9:$EQ$105,MATCH(B87,'CFBG New Line Form'!$B$9:$B$105,0),MATCH(VLOOKUP($BC$11,MAPPING!$H$3:$J$131,3,0),'CFBG New Line Form'!$G$7:$EQ$7,0)),""))</f>
        <v/>
      </c>
      <c r="BD87" s="84" t="str">
        <f>IF(IFERROR(INDEX('CFBG New Line Form'!$G$9:$EQ$105,MATCH(B87,'CFBG New Line Form'!$B$9:$B$105,0),MATCH(VLOOKUP($BD$11,MAPPING!$H$3:$J$131,3,0),'CFBG New Line Form'!$G$7:$EQ$7,0)),"")=0,"",IFERROR(INDEX('CFBG New Line Form'!$G$9:$EQ$105,MATCH(B87,'CFBG New Line Form'!$B$9:$B$105,0),MATCH(VLOOKUP($BD$11,MAPPING!$H$3:$J$131,3,0),'CFBG New Line Form'!$G$7:$EQ$7,0)),""))</f>
        <v/>
      </c>
      <c r="BE87" s="84" t="str">
        <f>IF(IFERROR(INDEX('CFBG New Line Form'!$G$9:$EQ$105,MATCH(B87,'CFBG New Line Form'!$B$9:$B$105,0),MATCH(VLOOKUP($BE$11,MAPPING!$H$3:$J$131,3,0),'CFBG New Line Form'!$G$7:$EQ$7,0)),"")=0,"",IFERROR(INDEX('CFBG New Line Form'!$G$9:$EQ$105,MATCH(B87,'CFBG New Line Form'!$B$9:$B$105,0),MATCH(VLOOKUP($BE$11,MAPPING!$H$3:$J$131,3,0),'CFBG New Line Form'!$G$7:$EQ$7,0)),""))</f>
        <v/>
      </c>
      <c r="BF87" s="84" t="str">
        <f>IF(IFERROR(INDEX('CFBG New Line Form'!$G$9:$EQ$105,MATCH(B87,'CFBG New Line Form'!$B$9:$B$105,0),MATCH(VLOOKUP($BE$11,MAPPING!$H$3:$J$131,3,0),'CFBG New Line Form'!$G$7:$EQ$7,0)),"")=0,"",IFERROR(INDEX('CFBG New Line Form'!$G$9:$EQ$105,MATCH(B87,'CFBG New Line Form'!$B$9:$B$105,0),MATCH(VLOOKUP($BE$11,MAPPING!$H$3:$J$131,3,0),'CFBG New Line Form'!$G$7:$EQ$7,0)),""))</f>
        <v/>
      </c>
      <c r="BG87" s="84" t="str">
        <f>IF(IFERROR(INDEX('CFBG New Line Form'!$G$9:$EQ$105,MATCH(B87,'CFBG New Line Form'!$B$9:$B$105,0),MATCH(VLOOKUP($BG$11,MAPPING!$H$3:$J$131,3,0),'CFBG New Line Form'!$G$7:$EQ$7,0)),"")=0,"",IFERROR(INDEX('CFBG New Line Form'!$G$9:$EQ$105,MATCH(B87,'CFBG New Line Form'!$B$9:$B$105,0),MATCH(VLOOKUP($BG$11,MAPPING!$H$3:$J$131,3,0),'CFBG New Line Form'!$G$7:$EQ$7,0)),""))</f>
        <v/>
      </c>
      <c r="BH87" s="84" t="str">
        <f>IF(IFERROR(INDEX('CFBG New Line Form'!$G$9:$EQ$105,MATCH(B87,'CFBG New Line Form'!$B$9:$B$105,0),MATCH(VLOOKUP($BH$11,MAPPING!$H$3:$J$131,3,0),'CFBG New Line Form'!$G$7:$EQ$7,0)),"")=0,"",IFERROR(INDEX('CFBG New Line Form'!$G$9:$EQ$105,MATCH(B87,'CFBG New Line Form'!$B$9:$B$105,0),MATCH(VLOOKUP($BH$11,MAPPING!$H$3:$J$131,3,0),'CFBG New Line Form'!$G$7:$EQ$7,0)),""))</f>
        <v/>
      </c>
      <c r="BI87" s="84" t="str">
        <f>IF(IFERROR(INDEX('CFBG New Line Form'!$G$9:$EQ$105,MATCH(B87,'CFBG New Line Form'!$B$9:$B$105,0),MATCH(VLOOKUP($BI$11,MAPPING!$H$3:$J$131,3,0),'CFBG New Line Form'!$G$7:$EQ$7,0)),"")=0,"",IFERROR(INDEX('CFBG New Line Form'!$G$9:$EQ$105,MATCH(B87,'CFBG New Line Form'!$B$9:$B$105,0),MATCH(VLOOKUP($BI$11,MAPPING!$H$3:$J$131,3,0),'CFBG New Line Form'!$G$7:$EQ$7,0)),""))</f>
        <v/>
      </c>
      <c r="BJ87" s="84" t="str">
        <f>IF(IFERROR(INDEX('CFBG New Line Form'!$G$9:$EQ$105,MATCH(B87,'CFBG New Line Form'!$B$9:$B$105,0),MATCH(VLOOKUP($BJ$11,MAPPING!$H$3:$J$131,3,0),'CFBG New Line Form'!$G$7:$EQ$7,0)),"")=0,"",IFERROR(INDEX('CFBG New Line Form'!$G$9:$EQ$105,MATCH(B87,'CFBG New Line Form'!$B$9:$B$105,0),MATCH(VLOOKUP($BJ$11,MAPPING!$H$3:$J$131,3,0),'CFBG New Line Form'!$G$7:$EQ$7,0)),""))</f>
        <v/>
      </c>
      <c r="BK87" s="84" t="str">
        <f>IF(IFERROR(INDEX('CFBG New Line Form'!$G$9:$EQ$105,MATCH(B87,'CFBG New Line Form'!$B$9:$B$105,0),MATCH(VLOOKUP($BK$11,MAPPING!$H$3:$J$131,3,0),'CFBG New Line Form'!$G$7:$EQ$7,0)),"")=0,"",IFERROR(INDEX('CFBG New Line Form'!$G$9:$EQ$105,MATCH(B87,'CFBG New Line Form'!$B$9:$B$105,0),MATCH(VLOOKUP($BK$11,MAPPING!$H$3:$J$131,3,0),'CFBG New Line Form'!$G$7:$EQ$7,0)),""))</f>
        <v/>
      </c>
      <c r="BL87" s="84" t="str">
        <f>IF(IFERROR(INDEX('CFBG New Line Form'!$G$9:$EQ$105,MATCH(B87,'CFBG New Line Form'!$B$9:$B$105,0),MATCH(VLOOKUP($BL$11,MAPPING!$H$3:$J$131,3,0),'CFBG New Line Form'!$G$7:$EQ$7,0)),"")=0,"",IFERROR(INDEX('CFBG New Line Form'!$G$9:$EQ$105,MATCH(B87,'CFBG New Line Form'!$B$9:$B$105,0),MATCH(VLOOKUP($BL$11,MAPPING!$H$3:$J$131,3,0),'CFBG New Line Form'!$G$7:$EQ$7,0)),""))</f>
        <v/>
      </c>
      <c r="BM87" s="84" t="str">
        <f>IF(IFERROR(INDEX('CFBG New Line Form'!$G$9:$EQ$105,MATCH(B87,'CFBG New Line Form'!$B$9:$B$105,0),MATCH(VLOOKUP($BM$11,MAPPING!$H$3:$J$131,3,0),'CFBG New Line Form'!$G$7:$EQ$7,0)),"")=0,"",IFERROR(INDEX('CFBG New Line Form'!$G$9:$EQ$105,MATCH(B87,'CFBG New Line Form'!$B$9:$B$105,0),MATCH(VLOOKUP($BM$11,MAPPING!$H$3:$J$131,3,0),'CFBG New Line Form'!$G$7:$EQ$7,0)),""))</f>
        <v/>
      </c>
      <c r="BN87" s="84" t="str">
        <f>IF(IFERROR(INDEX('CFBG New Line Form'!$G$9:$EQ$105,MATCH(B87,'CFBG New Line Form'!$B$9:$B$105,0),MATCH(VLOOKUP($BN$11,MAPPING!$H$3:$J$131,3,0),'CFBG New Line Form'!$G$7:$EQ$7,0)),"")=0,"",IFERROR(INDEX('CFBG New Line Form'!$G$9:$EQ$105,MATCH(B87,'CFBG New Line Form'!$B$9:$B$105,0),MATCH(VLOOKUP($BN$11,MAPPING!$H$3:$J$131,3,0),'CFBG New Line Form'!$G$7:$EQ$7,0)),""))</f>
        <v/>
      </c>
      <c r="BO87" s="84" t="str">
        <f>IF(IFERROR(INDEX('CFBG New Line Form'!$G$9:$EQ$105,MATCH(B87,'CFBG New Line Form'!$B$9:$B$105,0),MATCH(VLOOKUP($BO$11,MAPPING!$H$3:$J$131,3,0),'CFBG New Line Form'!$G$7:$EQ$7,0)),"")=0,"",IFERROR(INDEX('CFBG New Line Form'!$G$9:$EQ$105,MATCH(B87,'CFBG New Line Form'!$B$9:$B$105,0),MATCH(VLOOKUP($BO$11,MAPPING!$H$3:$J$131,3,0),'CFBG New Line Form'!$G$7:$EQ$7,0)),""))</f>
        <v/>
      </c>
      <c r="BP87" s="84" t="str">
        <f>IF(IFERROR(INDEX('CFBG New Line Form'!$G$9:$EQ$105,MATCH(B87,'CFBG New Line Form'!$B$9:$B$105,0),MATCH(VLOOKUP($BP$11,MAPPING!$H$3:$J$131,3,0),'CFBG New Line Form'!$G$7:$EQ$7,0)),"")=0,"",IFERROR(INDEX('CFBG New Line Form'!$G$9:$EQ$105,MATCH(B87,'CFBG New Line Form'!$B$9:$B$105,0),MATCH(VLOOKUP($BP$11,MAPPING!$H$3:$J$131,3,0),'CFBG New Line Form'!$G$7:$EQ$7,0)),""))</f>
        <v/>
      </c>
      <c r="BQ87" s="84" t="str">
        <f>IF(IFERROR(INDEX('CFBG New Line Form'!$G$9:$EQ$105,MATCH(B87,'CFBG New Line Form'!$B$9:$B$105,0),MATCH(VLOOKUP($BQ$11,MAPPING!$H$3:$J$131,3,0),'CFBG New Line Form'!$G$7:$EQ$7,0)),"")=0,"",IFERROR(INDEX('CFBG New Line Form'!$G$9:$EQ$105,MATCH(B87,'CFBG New Line Form'!$B$9:$B$105,0),MATCH(VLOOKUP($BQ$11,MAPPING!$H$3:$J$131,3,0),'CFBG New Line Form'!$G$7:$EQ$7,0)),""))</f>
        <v/>
      </c>
      <c r="BR87" s="84" t="str">
        <f>IF(IFERROR(INDEX('CFBG New Line Form'!$G$9:$EQ$105,MATCH(B87,'CFBG New Line Form'!$B$9:$B$105,0),MATCH(VLOOKUP($BR$11,MAPPING!$H$3:$J$131,3,0),'CFBG New Line Form'!$G$7:$EQ$7,0)),"")=0,"",IFERROR(INDEX('CFBG New Line Form'!$G$9:$EQ$105,MATCH(B87,'CFBG New Line Form'!$B$9:$B$105,0),MATCH(VLOOKUP($BR$11,MAPPING!$H$3:$J$131,3,0),'CFBG New Line Form'!$G$7:$EQ$7,0)),""))</f>
        <v/>
      </c>
      <c r="BS87" s="84" t="str">
        <f>IF(IFERROR(INDEX('CFBG New Line Form'!$G$9:$EQ$105,MATCH(B87,'CFBG New Line Form'!$B$9:$B$105,0),MATCH(VLOOKUP($BS$11,MAPPING!$H$3:$J$131,3,0),'CFBG New Line Form'!$G$7:$EQ$7,0)),"")=0,"",IFERROR(INDEX('CFBG New Line Form'!$G$9:$EQ$105,MATCH(B87,'CFBG New Line Form'!$B$9:$B$105,0),MATCH(VLOOKUP($BS$11,MAPPING!$H$3:$J$131,3,0),'CFBG New Line Form'!$G$7:$EQ$7,0)),""))</f>
        <v/>
      </c>
      <c r="BT87" s="84" t="str">
        <f>IF(IFERROR(INDEX('CFBG New Line Form'!$G$9:$EQ$105,MATCH(B87,'CFBG New Line Form'!$B$9:$B$105,0),MATCH(VLOOKUP($BT$11,MAPPING!$H$3:$J$131,3,0),'CFBG New Line Form'!$G$7:$EQ$7,0)),"")=0,"",IFERROR(INDEX('CFBG New Line Form'!$G$9:$EQ$105,MATCH(B87,'CFBG New Line Form'!$B$9:$B$105,0),MATCH(VLOOKUP($BT$11,MAPPING!$H$3:$J$131,3,0),'CFBG New Line Form'!$G$7:$EQ$7,0)),""))</f>
        <v/>
      </c>
      <c r="BU87" s="84" t="str">
        <f>IF(IFERROR(INDEX('CFBG New Line Form'!$G$9:$EQ$105,MATCH(B87,'CFBG New Line Form'!$B$9:$B$105,0),MATCH(VLOOKUP($BU$11,MAPPING!$H$3:$J$131,3,0),'CFBG New Line Form'!$G$7:$EQ$7,0)),"")=0,"",IFERROR(INDEX('CFBG New Line Form'!$G$9:$EQ$105,MATCH(B87,'CFBG New Line Form'!$B$9:$B$105,0),MATCH(VLOOKUP($BU$11,MAPPING!$H$3:$J$131,3,0),'CFBG New Line Form'!$G$7:$EQ$7,0)),""))</f>
        <v/>
      </c>
      <c r="BV87" s="84" t="str">
        <f>IF(IFERROR(INDEX('CFBG New Line Form'!$G$9:$EQ$105,MATCH(B87,'CFBG New Line Form'!$B$9:$B$105,0),MATCH(VLOOKUP($BV$11,MAPPING!$H$3:$J$131,3,0),'CFBG New Line Form'!$G$7:$EQ$7,0)),"")=0,"",IFERROR(INDEX('CFBG New Line Form'!$G$9:$EQ$105,MATCH(B87,'CFBG New Line Form'!$B$9:$B$105,0),MATCH(VLOOKUP($BV$11,MAPPING!$H$3:$J$131,3,0),'CFBG New Line Form'!$G$7:$EQ$7,0)),""))</f>
        <v/>
      </c>
      <c r="BW87" s="84" t="str">
        <f>IF(IFERROR(INDEX('CFBG New Line Form'!$G$9:$EQ$105,MATCH(B87,'CFBG New Line Form'!$B$9:$B$105,0),MATCH(VLOOKUP($BW$11,MAPPING!$H$3:$J$131,3,0),'CFBG New Line Form'!$G$7:$EQ$7,0)),"")=0,"",IFERROR(INDEX('CFBG New Line Form'!$G$9:$EQ$105,MATCH(B87,'CFBG New Line Form'!$B$9:$B$105,0),MATCH(VLOOKUP($BW$11,MAPPING!$H$3:$J$131,3,0),'CFBG New Line Form'!$G$7:$EQ$7,0)),""))</f>
        <v/>
      </c>
      <c r="BX87" s="84" t="str">
        <f>IF(IFERROR(INDEX('CFBG New Line Form'!$G$9:$EQ$105,MATCH(B87,'CFBG New Line Form'!$B$9:$B$105,0),MATCH(VLOOKUP($BX$11,MAPPING!$H$3:$J$131,3,0),'CFBG New Line Form'!$G$7:$EQ$7,0)),"")=0,"",IFERROR(INDEX('CFBG New Line Form'!$G$9:$EQ$105,MATCH(B87,'CFBG New Line Form'!$B$9:$B$105,0),MATCH(VLOOKUP($BX$11,MAPPING!$H$3:$J$131,3,0),'CFBG New Line Form'!$G$7:$EQ$7,0)),""))</f>
        <v/>
      </c>
      <c r="BY87" s="84" t="str">
        <f>IF(IFERROR(INDEX('CFBG New Line Form'!$G$9:$EQ$105,MATCH(B87,'CFBG New Line Form'!$B$9:$B$105,0),MATCH(VLOOKUP($BY$11,MAPPING!$H$3:$J$131,3,0),'CFBG New Line Form'!$G$7:$EQ$7,0)),"")=0,"",IFERROR(INDEX('CFBG New Line Form'!$G$9:$EQ$105,MATCH(B87,'CFBG New Line Form'!$B$9:$B$105,0),MATCH(VLOOKUP($BY$11,MAPPING!$H$3:$J$131,3,0),'CFBG New Line Form'!$G$7:$EQ$7,0)),""))</f>
        <v/>
      </c>
      <c r="BZ87" s="84" t="str">
        <f>IF(IFERROR(INDEX('CFBG New Line Form'!$G$9:$EQ$105,MATCH(B87,'CFBG New Line Form'!$B$9:$B$105,0),MATCH(VLOOKUP($BZ$11,MAPPING!$H$3:$J$131,3,0),'CFBG New Line Form'!$G$7:$EQ$7,0)),"")=0,"",IFERROR(INDEX('CFBG New Line Form'!$G$9:$EQ$105,MATCH(B87,'CFBG New Line Form'!$B$9:$B$105,0),MATCH(VLOOKUP($BZ$11,MAPPING!$H$3:$J$131,3,0),'CFBG New Line Form'!$G$7:$EQ$7,0)),""))</f>
        <v/>
      </c>
      <c r="CA87" s="84" t="str">
        <f>IF(IFERROR(INDEX('CFBG New Line Form'!$G$9:$EQ$105,MATCH(B87,'CFBG New Line Form'!$B$9:$B$105,0),MATCH(VLOOKUP($CA$11,MAPPING!$H$3:$J$131,3,0),'CFBG New Line Form'!$G$7:$EQ$7,0)),"")=0,"",IFERROR(INDEX('CFBG New Line Form'!$G$9:$EQ$105,MATCH(B87,'CFBG New Line Form'!$B$9:$B$105,0),MATCH(VLOOKUP($CA$11,MAPPING!$H$3:$J$131,3,0),'CFBG New Line Form'!$G$7:$EQ$7,0)),""))</f>
        <v/>
      </c>
      <c r="CB87" s="84" t="str">
        <f>IF(IFERROR(INDEX('CFBG New Line Form'!$G$9:$EQ$105,MATCH(B87,'CFBG New Line Form'!$B$9:$B$105,0),MATCH(VLOOKUP($CB$11,MAPPING!$H$3:$J$131,3,0),'CFBG New Line Form'!$G$7:$EQ$7,0)),"")=0,"",IFERROR(INDEX('CFBG New Line Form'!$G$9:$EQ$105,MATCH(B87,'CFBG New Line Form'!$B$9:$B$105,0),MATCH(VLOOKUP($CB$11,MAPPING!$H$3:$J$131,3,0),'CFBG New Line Form'!$G$7:$EQ$7,0)),""))</f>
        <v/>
      </c>
      <c r="CC87" s="84" t="str">
        <f>IF(IFERROR(INDEX('CFBG New Line Form'!$G$9:$EQ$105,MATCH(B87,'CFBG New Line Form'!$B$9:$B$105,0),MATCH(VLOOKUP($CC$11,MAPPING!$H$3:$J$131,3,0),'CFBG New Line Form'!$G$7:$EQ$7,0)),"")=0,"",IFERROR(INDEX('CFBG New Line Form'!$G$9:$EQ$105,MATCH(B87,'CFBG New Line Form'!$B$9:$B$105,0),MATCH(VLOOKUP($CC$11,MAPPING!$H$3:$J$131,3,0),'CFBG New Line Form'!$G$7:$EQ$7,0)),""))</f>
        <v/>
      </c>
      <c r="CD87" s="84" t="str">
        <f>IF(IFERROR(INDEX('CFBG New Line Form'!$G$9:$EQ$105,MATCH(B87,'CFBG New Line Form'!$B$9:$B$105,0),MATCH(VLOOKUP($CD$11,MAPPING!$H$3:$J$131,3,0),'CFBG New Line Form'!$G$7:$EQ$7,0)),"")=0,"",IFERROR(INDEX('CFBG New Line Form'!$G$9:$EQ$105,MATCH(B87,'CFBG New Line Form'!$B$9:$B$105,0),MATCH(VLOOKUP($CD$11,MAPPING!$H$3:$J$131,3,0),'CFBG New Line Form'!$G$7:$EQ$7,0)),""))</f>
        <v/>
      </c>
      <c r="CE87" s="84" t="str">
        <f>IF(IFERROR(INDEX('CFBG New Line Form'!$G$9:$EQ$105,MATCH(B87,'CFBG New Line Form'!$B$9:$B$105,0),MATCH(VLOOKUP($CE$11,MAPPING!$H$3:$J$131,3,0),'CFBG New Line Form'!$G$7:$EQ$7,0)),"")=0,"",IFERROR(INDEX('CFBG New Line Form'!$G$9:$EQ$105,MATCH(B87,'CFBG New Line Form'!$B$9:$B$105,0),MATCH(VLOOKUP($CE$11,MAPPING!$H$3:$J$131,3,0),'CFBG New Line Form'!$G$7:$EQ$7,0)),""))</f>
        <v/>
      </c>
      <c r="CF87" s="84" t="str">
        <f>IF(IFERROR(INDEX('CFBG New Line Form'!$G$9:$EQ$105,MATCH(B87,'CFBG New Line Form'!$B$9:$B$105,0),MATCH(VLOOKUP($CF$11,MAPPING!$H$3:$J$131,3,0),'CFBG New Line Form'!$G$7:$EQ$7,0)),"")=0,"",IFERROR(INDEX('CFBG New Line Form'!$G$9:$EQ$105,MATCH(B87,'CFBG New Line Form'!$B$9:$B$105,0),MATCH(VLOOKUP($CF$11,MAPPING!$H$3:$J$131,3,0),'CFBG New Line Form'!$G$7:$EQ$7,0)),""))</f>
        <v/>
      </c>
      <c r="CG87" s="84" t="str">
        <f>IF(IFERROR(INDEX('CFBG New Line Form'!$G$9:$EQ$105,MATCH(B87,'CFBG New Line Form'!$B$9:$B$105,0),MATCH(VLOOKUP($CG$11,MAPPING!$H$3:$J$131,3,0),'CFBG New Line Form'!$G$7:$EQ$7,0)),"")=0,"",IFERROR(INDEX('CFBG New Line Form'!$G$9:$EQ$105,MATCH(B87,'CFBG New Line Form'!$B$9:$B$105,0),MATCH(VLOOKUP($CG$11,MAPPING!$H$3:$J$131,3,0),'CFBG New Line Form'!$G$7:$EQ$7,0)),""))</f>
        <v/>
      </c>
      <c r="CH87" s="84" t="str">
        <f>IF(IFERROR(INDEX('CFBG New Line Form'!$G$9:$EQ$105,MATCH(B87,'CFBG New Line Form'!$B$9:$B$105,0),MATCH(VLOOKUP($CH$11,MAPPING!$H$3:$J$131,3,0),'CFBG New Line Form'!$G$7:$EQ$7,0)),"")=0,"",IFERROR(INDEX('CFBG New Line Form'!$G$9:$EQ$105,MATCH(B87,'CFBG New Line Form'!$B$9:$B$105,0),MATCH(VLOOKUP($CH$11,MAPPING!$H$3:$J$131,3,0),'CFBG New Line Form'!$G$7:$EQ$7,0)),""))</f>
        <v/>
      </c>
      <c r="CI87" s="84" t="str">
        <f>IF(IFERROR(INDEX('CFBG New Line Form'!$G$9:$EQ$105,MATCH(B87,'CFBG New Line Form'!$B$9:$B$105,0),MATCH(VLOOKUP($CI$11,MAPPING!$H$3:$J$131,3,0),'CFBG New Line Form'!$G$7:$EQ$7,0)),"")=0,"",IFERROR(INDEX('CFBG New Line Form'!$G$9:$EQ$105,MATCH(B87,'CFBG New Line Form'!$B$9:$B$105,0),MATCH(VLOOKUP($CI$11,MAPPING!$H$3:$J$131,3,0),'CFBG New Line Form'!$G$7:$EQ$7,0)),""))</f>
        <v/>
      </c>
      <c r="CJ87" s="84" t="str">
        <f>IF(IFERROR(INDEX('CFBG New Line Form'!$G$9:$EQ$105,MATCH(B87,'CFBG New Line Form'!$B$9:$B$105,0),MATCH(VLOOKUP($CJ$11,MAPPING!$H$3:$J$131,3,0),'CFBG New Line Form'!$G$7:$EQ$7,0)),"")=0,"",IFERROR(INDEX('CFBG New Line Form'!$G$9:$EQ$105,MATCH(B87,'CFBG New Line Form'!$B$9:$B$105,0),MATCH(VLOOKUP($CJ$11,MAPPING!$H$3:$J$131,3,0),'CFBG New Line Form'!$G$7:$EQ$7,0)),""))</f>
        <v/>
      </c>
      <c r="CK87" s="84" t="str">
        <f>IF(IFERROR(INDEX('CFBG New Line Form'!$G$9:$EQ$105,MATCH(B87,'CFBG New Line Form'!$B$9:$B$105,0),MATCH(VLOOKUP($CK$11,MAPPING!$H$3:$J$131,3,0),'CFBG New Line Form'!$G$7:$EQ$7,0)),"")=0,"",IFERROR(INDEX('CFBG New Line Form'!$G$9:$EQ$105,MATCH(B87,'CFBG New Line Form'!$B$9:$B$105,0),MATCH(VLOOKUP($CK$11,MAPPING!$H$3:$J$131,3,0),'CFBG New Line Form'!$G$7:$EQ$7,0)),""))</f>
        <v/>
      </c>
      <c r="CL87" s="84" t="str">
        <f>IF(IFERROR(INDEX('CFBG New Line Form'!$G$9:$EQ$105,MATCH(B87,'CFBG New Line Form'!$B$9:$B$105,0),MATCH(VLOOKUP($CL$11,MAPPING!$H$3:$J$131,3,0),'CFBG New Line Form'!$G$7:$EQ$7,0)),"")=0,"",IFERROR(INDEX('CFBG New Line Form'!$G$9:$EQ$105,MATCH(B87,'CFBG New Line Form'!$B$9:$B$105,0),MATCH(VLOOKUP($CL$11,MAPPING!$H$3:$J$131,3,0),'CFBG New Line Form'!$G$7:$EQ$7,0)),""))</f>
        <v/>
      </c>
      <c r="CM87" s="84" t="str">
        <f>IF(IFERROR(INDEX('CFBG New Line Form'!$G$9:$EQ$105,MATCH(B87,'CFBG New Line Form'!$B$9:$B$105,0),MATCH(VLOOKUP($CM$11,MAPPING!$H$3:$J$131,3,0),'CFBG New Line Form'!$G$7:$EQ$7,0)),"")=0,"",IFERROR(INDEX('CFBG New Line Form'!$G$9:$EQ$105,MATCH(B87,'CFBG New Line Form'!$B$9:$B$105,0),MATCH(VLOOKUP($CM$11,MAPPING!$H$3:$J$131,3,0),'CFBG New Line Form'!$G$7:$EQ$7,0)),""))</f>
        <v/>
      </c>
      <c r="CN87" s="84" t="str">
        <f>IF(IFERROR(INDEX('CFBG New Line Form'!$G$9:$EQ$105,MATCH(B87,'CFBG New Line Form'!$B$9:$B$105,0),MATCH(VLOOKUP($CN$11,MAPPING!$H$3:$J$131,3,0),'CFBG New Line Form'!$G$7:$EQ$7,0)),"")=0,"",IFERROR(INDEX('CFBG New Line Form'!$G$9:$EQ$105,MATCH(B87,'CFBG New Line Form'!$B$9:$B$105,0),MATCH(VLOOKUP($CN$11,MAPPING!$H$3:$J$131,3,0),'CFBG New Line Form'!$G$7:$EQ$7,0)),""))</f>
        <v/>
      </c>
      <c r="CO87" s="84" t="str">
        <f>IF(IFERROR(INDEX('CFBG New Line Form'!$G$9:$EQ$105,MATCH(B87,'CFBG New Line Form'!$B$9:$B$105,0),MATCH(VLOOKUP($CO$11,MAPPING!$H$3:$J$131,3,0),'CFBG New Line Form'!$G$7:$EQ$7,0)),"")=0,"",IFERROR(INDEX('CFBG New Line Form'!$G$9:$EQ$105,MATCH(B87,'CFBG New Line Form'!$B$9:$B$105,0),MATCH(VLOOKUP($CO$11,MAPPING!$H$3:$J$131,3,0),'CFBG New Line Form'!$G$7:$EQ$7,0)),""))</f>
        <v/>
      </c>
      <c r="CP87" s="84" t="str">
        <f>IF(IFERROR(INDEX('CFBG New Line Form'!$G$9:$EQ$105,MATCH(B87,'CFBG New Line Form'!$B$9:$B$105,0),MATCH(VLOOKUP($CP$11,MAPPING!$H$3:$J$131,3,0),'CFBG New Line Form'!$G$7:$EQ$7,0)),"")=0,"",IFERROR(INDEX('CFBG New Line Form'!$G$9:$EQ$105,MATCH(B87,'CFBG New Line Form'!$B$9:$B$105,0),MATCH(VLOOKUP($CP$11,MAPPING!$H$3:$J$131,3,0),'CFBG New Line Form'!$G$7:$EQ$7,0)),""))</f>
        <v/>
      </c>
      <c r="CQ87" s="84" t="str">
        <f>IF(IFERROR(INDEX('CFBG New Line Form'!$G$9:$EQ$105,MATCH(B87,'CFBG New Line Form'!$B$9:$B$105,0),MATCH(VLOOKUP($CQ$11,MAPPING!$H$3:$J$131,3,0),'CFBG New Line Form'!$G$7:$EQ$7,0)),"")=0,"",IFERROR(INDEX('CFBG New Line Form'!$G$9:$EQ$105,MATCH(B87,'CFBG New Line Form'!$B$9:$B$105,0),MATCH(VLOOKUP($CQ$11,MAPPING!$H$3:$J$131,3,0),'CFBG New Line Form'!$G$7:$EQ$7,0)),""))</f>
        <v/>
      </c>
      <c r="CR87" s="84"/>
      <c r="CS87" s="84"/>
      <c r="CT87" s="84"/>
    </row>
    <row r="88" spans="1:98" s="55" customFormat="1">
      <c r="A88" s="84" t="str">
        <f>IF(
IFERROR(INDEX('CFBG New Line Form'!$G$9:$EQ$105,MATCH(B88,'CFBG New Line Form'!$B$9:$B$105,0),MATCH(VLOOKUP($A$11,MAPPING!$H$3:$J$131,3,0),'CFBG New Line Form'!$G$7:$EQ$7,0)),"")=0,"", IFERROR(INDEX('CFBG New Line Form'!$G$9:$EQ$105,MATCH(B88,'CFBG New Line Form'!$B$9:$B$105,0),MATCH(VLOOKUP($A$11,MAPPING!$H$3:$J$131,3,0),'CFBG New Line Form'!$G$7:$EQ$7,0)),""))</f>
        <v/>
      </c>
      <c r="B88" s="84"/>
      <c r="C88" s="84" t="str">
        <f>IF(
IFERROR(INDEX('CFBG New Line Form'!$G$9:$EQ$105,MATCH(B88,'CFBG New Line Form'!$B$9:$B$105,0),MATCH(VLOOKUP($C$11,MAPPING!$H$3:$J$131,3,0),'CFBG New Line Form'!$G$7:$EQ$7,0)),"")=0,"", IFERROR(INDEX('CFBG New Line Form'!$G$9:$EQ$105,MATCH(B88,'CFBG New Line Form'!$B$9:$B$105,0),MATCH(VLOOKUP($C$11,MAPPING!$H$3:$J$131,3,0),'CFBG New Line Form'!$G$7:$EQ$7,0)),""))</f>
        <v/>
      </c>
      <c r="D88" s="84" t="str">
        <f>IF(
IFERROR(INDEX('CFBG New Line Form'!$G$9:$EQ$105,MATCH(B88,'CFBG New Line Form'!$B$9:$B$105,0),MATCH(VLOOKUP($D$11,MAPPING!$H$3:$J$131,3,0),'CFBG New Line Form'!$G$7:$EQ$7,0)),"")=0,"", IFERROR(INDEX('CFBG New Line Form'!$G$9:$EQ$105,MATCH(B88,'CFBG New Line Form'!$B$9:$B$105,0),MATCH(VLOOKUP($D$11,MAPPING!$H$3:$J$131,3,0),'CFBG New Line Form'!$G$7:$EQ$7,0)),""))</f>
        <v/>
      </c>
      <c r="E88" s="84" t="str">
        <f>IF(IFERROR(INDEX('CFBG New Line Form'!$G$9:$EQ$105,MATCH(B88,'CFBG New Line Form'!$B$9:$B$105,0),MATCH(VLOOKUP($E$11,MAPPING!$H$3:$J$131,3,0),'CFBG New Line Form'!$G$7:$EQ$7,0)),"")=0,"",IFERROR(INDEX('CFBG New Line Form'!$G$9:$EQ$105,MATCH(B88,'CFBG New Line Form'!$B$9:$B$105,0),MATCH(VLOOKUP($E$11,MAPPING!$H$3:$J$131,3,0),'CFBG New Line Form'!$G$7:$EQ$7,0)),""))</f>
        <v/>
      </c>
      <c r="F88" s="84" t="str">
        <f>IF(IFERROR(INDEX('CFBG New Line Form'!$G$9:$EQ$105,MATCH(B88,'CFBG New Line Form'!$B$9:$B$105,0),MATCH(VLOOKUP($F$11,MAPPING!$H$3:$J$131,3,0),'CFBG New Line Form'!$G$7:$EQ$7,0)),"")=0,"",IFERROR(INDEX('CFBG New Line Form'!$G$9:$EQ$105,MATCH(B88,'CFBG New Line Form'!$B$9:$B$105,0),MATCH(VLOOKUP($F$11,MAPPING!$H$3:$J$131,3,0),'CFBG New Line Form'!$G$7:$EQ$7,0)),""))</f>
        <v/>
      </c>
      <c r="G88" s="130" t="str">
        <f>IF(IFERROR(INDEX('CFBG New Line Form'!$G$9:$EQ$105,MATCH(B88,'CFBG New Line Form'!$B$9:$B$105,0),MATCH(VLOOKUP($G$11,MAPPING!$H$3:$J$131,3,0),'CFBG New Line Form'!$G$7:$EQ$7,0)),"")=0,"",IFERROR(INDEX('CFBG New Line Form'!$G$9:$EQ$105,MATCH(B88,'CFBG New Line Form'!$B$9:$B$105,0),MATCH(VLOOKUP($G$11,MAPPING!$H$3:$J$131,3,0),'CFBG New Line Form'!$G$7:$EQ$7,0)),""))</f>
        <v/>
      </c>
      <c r="H88" s="160" t="str">
        <f>IF(IFERROR(INDEX('CFBG New Line Form'!$G$9:$EQ$105,MATCH(B88,'CFBG New Line Form'!$B$9:$B$105,0),MATCH(VLOOKUP($H$11,MAPPING!$H$3:$J$131,3,0),'CFBG New Line Form'!$G$7:$EQ$7,0)),"")=0,"",IFERROR(INDEX('CFBG New Line Form'!$G$9:$EQ$105,MATCH(B88,'CFBG New Line Form'!$B$9:$B$105,0),MATCH(VLOOKUP($H$11,MAPPING!$H$3:$J$131,3,0),'CFBG New Line Form'!$G$7:$EQ$7,0)),""))</f>
        <v/>
      </c>
      <c r="I88" s="161" t="str">
        <f>IF(IFERROR(INDEX('CFBG New Line Form'!$G$9:$EQ$105,MATCH(B88,'CFBG New Line Form'!$B$9:$B$105,0),MATCH(VLOOKUP($I$11,MAPPING!$H$3:$J$131,3,0),'CFBG New Line Form'!$G$7:$EQ$7,0)),"")=0,"",IFERROR(INDEX('CFBG New Line Form'!$G$9:$EQ$105,MATCH(B88,'CFBG New Line Form'!$B$9:$B$105,0),MATCH(VLOOKUP($I$11,MAPPING!$H$3:$J$131,3,0),'CFBG New Line Form'!$G$7:$EQ$7,0)),""))</f>
        <v/>
      </c>
      <c r="J88" s="84" t="str">
        <f>IF(IFERROR(INDEX('CFBG New Line Form'!$G$9:$EQ$105,MATCH(B88,'CFBG New Line Form'!$B$9:$B$105,0),MATCH(VLOOKUP($J$11,MAPPING!$H$3:$J$131,3,0),'CFBG New Line Form'!$G$7:$EQ$7,0)),"")=0,"",IFERROR(INDEX('CFBG New Line Form'!$G$9:$EQ$105,MATCH(B88,'CFBG New Line Form'!$B$9:$B$105,0),MATCH(VLOOKUP($J$11,MAPPING!$H$3:$J$131,3,0),'CFBG New Line Form'!$G$7:$EQ$7,0)),""))</f>
        <v/>
      </c>
      <c r="K88" s="84" t="e">
        <v>#N/A</v>
      </c>
      <c r="L88" s="84" t="e">
        <v>#N/A</v>
      </c>
      <c r="M88" s="84" t="e">
        <v>#N/A</v>
      </c>
      <c r="N88" s="84" t="e">
        <v>#N/A</v>
      </c>
      <c r="O88" s="84" t="e">
        <v>#N/A</v>
      </c>
      <c r="P88" s="84" t="e">
        <v>#N/A</v>
      </c>
      <c r="Q88" s="84" t="e">
        <v>#N/A</v>
      </c>
      <c r="R88" s="162" t="str">
        <f>IF(IFERROR(INDEX('CFBG New Line Form'!$G$9:$EQ$105,MATCH(B88,'CFBG New Line Form'!$B$9:$B$105,0),MATCH(VLOOKUP($R$11,MAPPING!$H$3:$J$131,3,0),'CFBG New Line Form'!$G$7:$EQ$7,0)),"")=0,"",IFERROR(INDEX('CFBG New Line Form'!$G$9:$EQ$105,MATCH(B88,'CFBG New Line Form'!$B$9:$B$105,0),MATCH(VLOOKUP($R$11,MAPPING!$H$3:$J$131,3,0),'CFBG New Line Form'!$G$7:$EQ$7,0)),""))</f>
        <v/>
      </c>
      <c r="S88" s="84" t="str">
        <f>IF(IFERROR(INDEX('CFBG New Line Form'!$G$9:$EQ$105,MATCH(B88,'CFBG New Line Form'!$B$9:$B$105,0),MATCH(VLOOKUP($S$11,MAPPING!$H$3:$J$131,3,0),'CFBG New Line Form'!$G$7:$EQ$7,0)),"")=0,"",IFERROR(INDEX('CFBG New Line Form'!$G$9:$EQ$105,MATCH(B88,'CFBG New Line Form'!$B$9:$B$105,0),MATCH(VLOOKUP($S$11,MAPPING!$H$3:$J$131,3,0),'CFBG New Line Form'!$G$7:$EQ$7,0)),""))</f>
        <v/>
      </c>
      <c r="T88" s="84" t="e">
        <v>#N/A</v>
      </c>
      <c r="U88" s="84" t="e">
        <v>#N/A</v>
      </c>
      <c r="V88" s="84" t="e">
        <v>#N/A</v>
      </c>
      <c r="W88" s="84" t="e">
        <v>#N/A</v>
      </c>
      <c r="X88" s="84" t="e">
        <v>#N/A</v>
      </c>
      <c r="Y88" s="84" t="e">
        <v>#N/A</v>
      </c>
      <c r="Z88" s="84" t="e">
        <v>#N/A</v>
      </c>
      <c r="AA88" s="84" t="e">
        <v>#N/A</v>
      </c>
      <c r="AB88" s="84" t="e">
        <v>#N/A</v>
      </c>
      <c r="AC88" s="84" t="e">
        <v>#N/A</v>
      </c>
      <c r="AD88" s="84" t="e">
        <v>#N/A</v>
      </c>
      <c r="AE88" s="160" t="str">
        <f>IF(IFERROR(INDEX('CFBG New Line Form'!$G$9:$EQ$105,MATCH(B88,'CFBG New Line Form'!$B$9:$B$105,0),MATCH(VLOOKUP($AE$11,MAPPING!$H$3:$J$131,3,0),'CFBG New Line Form'!$G$7:$EQ$7,0)),"")=0,"",IFERROR(INDEX('CFBG New Line Form'!$G$9:$EQ$105,MATCH(B88,'CFBG New Line Form'!$B$9:$B$105,0),MATCH(VLOOKUP($AE$11,MAPPING!$H$3:$J$131,3,0),'CFBG New Line Form'!$G$7:$EQ$7,0)),""))</f>
        <v/>
      </c>
      <c r="AF88" s="84" t="e">
        <v>#N/A</v>
      </c>
      <c r="AG88" s="84" t="e">
        <v>#N/A</v>
      </c>
      <c r="AH88" s="84" t="str">
        <f>IF(IFERROR(INDEX('CFBG New Line Form'!$G$9:$EQ$105,MATCH(B88,'CFBG New Line Form'!$B$9:$B$105,0),MATCH(VLOOKUP($AH$11,MAPPING!$H$3:$J$131,3,0),'CFBG New Line Form'!$G$7:$EQ$7,0)),"")=0,"",IFERROR(INDEX('CFBG New Line Form'!$G$9:$EQ$105,MATCH(B88,'CFBG New Line Form'!$B$9:$B$105,0),MATCH(VLOOKUP($AH$11,MAPPING!$H$3:$J$131,3,0),'CFBG New Line Form'!$G$7:$EQ$7,0)),""))</f>
        <v/>
      </c>
      <c r="AI88" s="84" t="str">
        <f>IF(IFERROR(INDEX('CFBG New Line Form'!$G$9:$EQ$105,MATCH(B88,'CFBG New Line Form'!$B$9:$B$105,0),MATCH(VLOOKUP($AI$11,MAPPING!$H$3:$J$131,3,0),'CFBG New Line Form'!$G$7:$EQ$7,0)),"")=0,"",IFERROR(INDEX('CFBG New Line Form'!$G$9:$EQ$105,MATCH(B88,'CFBG New Line Form'!$B$9:$B$105,0),MATCH(VLOOKUP($AI$11,MAPPING!$H$3:$J$131,3,0),'CFBG New Line Form'!$G$7:$EQ$7,0)),""))</f>
        <v/>
      </c>
      <c r="AJ88" s="84" t="str">
        <f>IF(IFERROR(INDEX('CFBG New Line Form'!$G$9:$EQ$105,MATCH(B88,'CFBG New Line Form'!$B$9:$B$105,0),MATCH(VLOOKUP($AJ$11,MAPPING!$H$3:$J$131,3,0),'CFBG New Line Form'!$G$7:$EQ$7,0)),"")=0,"",IFERROR(INDEX('CFBG New Line Form'!$G$9:$EQ$105,MATCH(B88,'CFBG New Line Form'!$B$9:$B$105,0),MATCH(VLOOKUP($AJ$11,MAPPING!$H$3:$J$131,3,0),'CFBG New Line Form'!$G$7:$EQ$7,0)),""))</f>
        <v/>
      </c>
      <c r="AK88" s="84" t="str">
        <f>IF(IFERROR(INDEX('CFBG New Line Form'!$G$9:$EQ$105,MATCH(B88,'CFBG New Line Form'!$B$9:$B$105,0),MATCH(VLOOKUP($AK$11,MAPPING!$H$3:$J$131,3,0),'CFBG New Line Form'!$G$7:$EQ$7,0)),"")=0,"",IFERROR(INDEX('CFBG New Line Form'!$G$9:$EQ$105,MATCH(B88,'CFBG New Line Form'!$B$9:$B$105,0),MATCH(VLOOKUP($AK$11,MAPPING!$H$3:$J$131,3,0),'CFBG New Line Form'!$G$7:$EQ$7,0)),""))</f>
        <v/>
      </c>
      <c r="AL88" s="84" t="str">
        <f>IF(IFERROR(INDEX('CFBG New Line Form'!$G$9:$EQ$105,MATCH(B88,'CFBG New Line Form'!$B$9:$B$105,0),MATCH(VLOOKUP($AL$11,MAPPING!$H$3:$J$131,3,0),'CFBG New Line Form'!$G$7:$EQ$7,0)),"")=0,"",IFERROR(INDEX('CFBG New Line Form'!$G$9:$EQ$105,MATCH(B88,'CFBG New Line Form'!$B$9:$B$105,0),MATCH(VLOOKUP($AL$11,MAPPING!$H$3:$J$131,3,0),'CFBG New Line Form'!$G$7:$EQ$7,0)),""))</f>
        <v/>
      </c>
      <c r="AM88" s="84" t="str">
        <f>IF(IFERROR(INDEX('CFBG New Line Form'!$G$9:$EQ$105,MATCH(B88,'CFBG New Line Form'!$B$9:$B$105,0),MATCH(VLOOKUP($AM$11,MAPPING!$H$3:$J$131,3,0),'CFBG New Line Form'!$G$7:$EQ$7,0)),"")=0,"",IFERROR(INDEX('CFBG New Line Form'!$G$9:$EQ$105,MATCH(B88,'CFBG New Line Form'!$B$9:$B$105,0),MATCH(VLOOKUP($AM$11,MAPPING!$H$3:$J$131,3,0),'CFBG New Line Form'!$G$7:$EQ$7,0)),""))</f>
        <v/>
      </c>
      <c r="AN88" s="84" t="str">
        <f>IF(IFERROR(INDEX('CFBG New Line Form'!$G$9:$EQ$105,MATCH(B88,'CFBG New Line Form'!$B$9:$B$105,0),MATCH(VLOOKUP($AN$11,MAPPING!$H$3:$J$131,3,0),'CFBG New Line Form'!$G$7:$EQ$7,0)),"")=0,"",IFERROR(INDEX('CFBG New Line Form'!$G$9:$EQ$105,MATCH(B88,'CFBG New Line Form'!$B$9:$B$105,0),MATCH(VLOOKUP($AN$11,MAPPING!$H$3:$J$131,3,0),'CFBG New Line Form'!$G$7:$EQ$7,0)),""))</f>
        <v/>
      </c>
      <c r="AO88" s="84" t="str">
        <f>IF(IFERROR(INDEX('CFBG New Line Form'!$G$9:$EQ$105,MATCH(B88,'CFBG New Line Form'!$B$9:$B$105,0),MATCH(VLOOKUP($AO$11,MAPPING!$H$3:$J$131,3,0),'CFBG New Line Form'!$G$7:$EQ$7,0)),"")=0,"",IFERROR(INDEX('CFBG New Line Form'!$G$9:$EQ$105,MATCH(B88,'CFBG New Line Form'!$B$9:$B$105,0),MATCH(VLOOKUP($AO$11,MAPPING!$H$3:$J$131,3,0),'CFBG New Line Form'!$G$7:$EQ$7,0)),""))</f>
        <v/>
      </c>
      <c r="AP88" s="84" t="str">
        <f>IF(IFERROR(INDEX('CFBG New Line Form'!$G$9:$EQ$105,MATCH(B88,'CFBG New Line Form'!$B$9:$B$105,0),MATCH(VLOOKUP($AP$11,MAPPING!$H$3:$J$131,3,0),'CFBG New Line Form'!$G$7:$EQ$7,0)),"")=0,"",IFERROR(INDEX('CFBG New Line Form'!$G$9:$EQ$105,MATCH(B88,'CFBG New Line Form'!$B$9:$B$105,0),MATCH(VLOOKUP($AP$11,MAPPING!$H$3:$J$131,3,0),'CFBG New Line Form'!$G$7:$EQ$7,0)),""))</f>
        <v/>
      </c>
      <c r="AQ88" s="84" t="str">
        <f>IF(IFERROR(INDEX('CFBG New Line Form'!$G$9:$EQ$105,MATCH(B88,'CFBG New Line Form'!$B$9:$B$105,0),MATCH(VLOOKUP($AQ$11,MAPPING!$H$3:$J$131,3,0),'CFBG New Line Form'!$G$7:$EQ$7,0)),"")=0,"",IFERROR(INDEX('CFBG New Line Form'!$G$9:$EQ$105,MATCH(B88,'CFBG New Line Form'!$B$9:$B$105,0),MATCH(VLOOKUP($AQ$11,MAPPING!$H$3:$J$131,3,0),'CFBG New Line Form'!$G$7:$EQ$7,0)),""))</f>
        <v/>
      </c>
      <c r="AR88" s="84" t="str">
        <f>IF(IFERROR(INDEX('CFBG New Line Form'!$G$9:$EQ$105,MATCH(B88,'CFBG New Line Form'!$B$9:$B$105,0),MATCH(VLOOKUP($AR$11,MAPPING!$H$3:$J$131,3,0),'CFBG New Line Form'!$G$7:$EQ$7,0)),"")=0,"",IFERROR(INDEX('CFBG New Line Form'!$G$9:$EQ$105,MATCH(B88,'CFBG New Line Form'!$B$9:$B$105,0),MATCH(VLOOKUP($AR$11,MAPPING!$H$3:$J$131,3,0),'CFBG New Line Form'!$G$7:$EQ$7,0)),""))</f>
        <v/>
      </c>
      <c r="AS88" s="84" t="str">
        <f>IF(IFERROR(INDEX('CFBG New Line Form'!$G$9:$EQ$105,MATCH(B88,'CFBG New Line Form'!$B$9:$B$105,0),MATCH(VLOOKUP($AS$11,MAPPING!$H$3:$J$131,3,0),'CFBG New Line Form'!$G$7:$EQ$7,0)),"")=0,"",IFERROR(INDEX('CFBG New Line Form'!$G$9:$EQ$105,MATCH(B88,'CFBG New Line Form'!$B$9:$B$105,0),MATCH(VLOOKUP($AS$11,MAPPING!$H$3:$J$131,3,0),'CFBG New Line Form'!$G$7:$EQ$7,0)),""))</f>
        <v/>
      </c>
      <c r="AT88" s="84" t="str">
        <f>IF(IFERROR(INDEX('CFBG New Line Form'!$G$9:$EQ$105,MATCH(B88,'CFBG New Line Form'!$B$9:$B$105,0),MATCH(VLOOKUP($AT$11,MAPPING!$H$3:$J$131,3,0),'CFBG New Line Form'!$G$7:$EQ$7,0)),"")=0,"",IFERROR(INDEX('CFBG New Line Form'!$G$9:$EQ$105,MATCH(B88,'CFBG New Line Form'!$B$9:$B$105,0),MATCH(VLOOKUP($AT$11,MAPPING!$H$3:$J$131,3,0),'CFBG New Line Form'!$G$7:$EQ$7,0)),""))</f>
        <v/>
      </c>
      <c r="AU88" s="84" t="str">
        <f>IF(IFERROR(INDEX('CFBG New Line Form'!$G$9:$EQ$105,MATCH(B88,'CFBG New Line Form'!$B$9:$B$105,0),MATCH(VLOOKUP($AU$11,MAPPING!$H$3:$J$131,3,0),'CFBG New Line Form'!$G$7:$EQ$7,0)),"")=0,"",IFERROR(INDEX('CFBG New Line Form'!$G$9:$EQ$105,MATCH(B88,'CFBG New Line Form'!$B$9:$B$105,0),MATCH(VLOOKUP($AU$11,MAPPING!$H$3:$J$131,3,0),'CFBG New Line Form'!$G$7:$EQ$7,0)),""))</f>
        <v/>
      </c>
      <c r="AV88" s="84" t="str">
        <f>IF(IFERROR(INDEX('CFBG New Line Form'!$G$9:$EQ$105,MATCH(B88,'CFBG New Line Form'!$B$9:$B$105,0),MATCH(VLOOKUP($AV$11,MAPPING!$H$3:$J$131,3,0),'CFBG New Line Form'!$G$7:$EQ$7,0)),"")=0,"",IFERROR(INDEX('CFBG New Line Form'!$G$9:$EQ$105,MATCH(B88,'CFBG New Line Form'!$B$9:$B$105,0),MATCH(VLOOKUP($AV$11,MAPPING!$H$3:$J$131,3,0),'CFBG New Line Form'!$G$7:$EQ$7,0)),""))</f>
        <v/>
      </c>
      <c r="AW88" s="84" t="str">
        <f>IF(IFERROR(INDEX('CFBG New Line Form'!$G$9:$EQ$105,MATCH(B88,'CFBG New Line Form'!$B$9:$B$105,0),MATCH(VLOOKUP($AW$11,MAPPING!$H$3:$J$131,3,0),'CFBG New Line Form'!$G$7:$EQ$7,0)),"")=0,"",IFERROR(INDEX('CFBG New Line Form'!$G$9:$EQ$105,MATCH(B88,'CFBG New Line Form'!$B$9:$B$105,0),MATCH(VLOOKUP($AW$11,MAPPING!$H$3:$J$131,3,0),'CFBG New Line Form'!$G$7:$EQ$7,0)),""))</f>
        <v/>
      </c>
      <c r="AX88" s="84" t="str">
        <f>IF(IFERROR(INDEX('CFBG New Line Form'!$G$9:$EQ$105,MATCH(B88,'CFBG New Line Form'!$B$9:$B$105,0),MATCH(VLOOKUP($AX$11,MAPPING!$H$3:$J$131,3,0),'CFBG New Line Form'!$G$7:$EQ$7,0)),"")=0,"",IFERROR(INDEX('CFBG New Line Form'!$G$9:$EQ$105,MATCH(B88,'CFBG New Line Form'!$B$9:$B$105,0),MATCH(VLOOKUP($AX$11,MAPPING!$H$3:$J$131,3,0),'CFBG New Line Form'!$G$7:$EQ$7,0)),""))</f>
        <v/>
      </c>
      <c r="AY88" s="84" t="str">
        <f>IF(IFERROR(INDEX('CFBG New Line Form'!$G$9:$EQ$105,MATCH(B88,'CFBG New Line Form'!$B$9:$B$105,0),MATCH(VLOOKUP($AY$11,MAPPING!$H$3:$J$131,3,0),'CFBG New Line Form'!$G$7:$EQ$7,0)),"")=0,"",IFERROR(INDEX('CFBG New Line Form'!$G$9:$EQ$105,MATCH(B88,'CFBG New Line Form'!$B$9:$B$105,0),MATCH(VLOOKUP($AY$11,MAPPING!$H$3:$J$131,3,0),'CFBG New Line Form'!$G$7:$EQ$7,0)),""))</f>
        <v/>
      </c>
      <c r="AZ88" s="84" t="str">
        <f>IF(IFERROR(INDEX('CFBG New Line Form'!$G$9:$EQ$105,MATCH(B88,'CFBG New Line Form'!$B$9:$B$105,0),MATCH(VLOOKUP($AZ$11,MAPPING!$H$3:$J$131,3,0),'CFBG New Line Form'!$G$7:$EQ$7,0)),"")=0,"",IFERROR(INDEX('CFBG New Line Form'!$G$9:$EQ$105,MATCH(B88,'CFBG New Line Form'!$B$9:$B$105,0),MATCH(VLOOKUP($AZ$11,MAPPING!$H$3:$J$131,3,0),'CFBG New Line Form'!$G$7:$EQ$7,0)),""))</f>
        <v/>
      </c>
      <c r="BA88" s="84" t="str">
        <f>IF(IFERROR(INDEX('CFBG New Line Form'!$G$9:$EQ$105,MATCH(B88,'CFBG New Line Form'!$B$9:$B$105,0),MATCH(VLOOKUP($BA$11,MAPPING!$H$3:$J$131,3,0),'CFBG New Line Form'!$G$7:$EQ$7,0)),"")=0,"",IFERROR(INDEX('CFBG New Line Form'!$G$9:$EQ$105,MATCH(B88,'CFBG New Line Form'!$B$9:$B$105,0),MATCH(VLOOKUP($BA$11,MAPPING!$H$3:$J$131,3,0),'CFBG New Line Form'!$G$7:$EQ$7,0)),""))</f>
        <v/>
      </c>
      <c r="BB88" s="84" t="str">
        <f>IF(IFERROR(INDEX('CFBG New Line Form'!$G$9:$EQ$105,MATCH(B88,'CFBG New Line Form'!$B$9:$B$105,0),MATCH(VLOOKUP($BB$11,MAPPING!$H$3:$J$131,3,0),'CFBG New Line Form'!$G$7:$EQ$7,0)),"")=0,"",IFERROR(INDEX('CFBG New Line Form'!$G$9:$EQ$105,MATCH(B88,'CFBG New Line Form'!$B$9:$B$105,0),MATCH(VLOOKUP($BB$11,MAPPING!$H$3:$J$131,3,0),'CFBG New Line Form'!$G$7:$EQ$7,0)),""))</f>
        <v/>
      </c>
      <c r="BC88" s="84" t="str">
        <f>IF(IFERROR(INDEX('CFBG New Line Form'!$G$9:$EQ$105,MATCH(B88,'CFBG New Line Form'!$B$9:$B$105,0),MATCH(VLOOKUP($BC$11,MAPPING!$H$3:$J$131,3,0),'CFBG New Line Form'!$G$7:$EQ$7,0)),"")=0,"",IFERROR(INDEX('CFBG New Line Form'!$G$9:$EQ$105,MATCH(B88,'CFBG New Line Form'!$B$9:$B$105,0),MATCH(VLOOKUP($BC$11,MAPPING!$H$3:$J$131,3,0),'CFBG New Line Form'!$G$7:$EQ$7,0)),""))</f>
        <v/>
      </c>
      <c r="BD88" s="84" t="str">
        <f>IF(IFERROR(INDEX('CFBG New Line Form'!$G$9:$EQ$105,MATCH(B88,'CFBG New Line Form'!$B$9:$B$105,0),MATCH(VLOOKUP($BD$11,MAPPING!$H$3:$J$131,3,0),'CFBG New Line Form'!$G$7:$EQ$7,0)),"")=0,"",IFERROR(INDEX('CFBG New Line Form'!$G$9:$EQ$105,MATCH(B88,'CFBG New Line Form'!$B$9:$B$105,0),MATCH(VLOOKUP($BD$11,MAPPING!$H$3:$J$131,3,0),'CFBG New Line Form'!$G$7:$EQ$7,0)),""))</f>
        <v/>
      </c>
      <c r="BE88" s="84" t="str">
        <f>IF(IFERROR(INDEX('CFBG New Line Form'!$G$9:$EQ$105,MATCH(B88,'CFBG New Line Form'!$B$9:$B$105,0),MATCH(VLOOKUP($BE$11,MAPPING!$H$3:$J$131,3,0),'CFBG New Line Form'!$G$7:$EQ$7,0)),"")=0,"",IFERROR(INDEX('CFBG New Line Form'!$G$9:$EQ$105,MATCH(B88,'CFBG New Line Form'!$B$9:$B$105,0),MATCH(VLOOKUP($BE$11,MAPPING!$H$3:$J$131,3,0),'CFBG New Line Form'!$G$7:$EQ$7,0)),""))</f>
        <v/>
      </c>
      <c r="BF88" s="84" t="str">
        <f>IF(IFERROR(INDEX('CFBG New Line Form'!$G$9:$EQ$105,MATCH(B88,'CFBG New Line Form'!$B$9:$B$105,0),MATCH(VLOOKUP($BE$11,MAPPING!$H$3:$J$131,3,0),'CFBG New Line Form'!$G$7:$EQ$7,0)),"")=0,"",IFERROR(INDEX('CFBG New Line Form'!$G$9:$EQ$105,MATCH(B88,'CFBG New Line Form'!$B$9:$B$105,0),MATCH(VLOOKUP($BE$11,MAPPING!$H$3:$J$131,3,0),'CFBG New Line Form'!$G$7:$EQ$7,0)),""))</f>
        <v/>
      </c>
      <c r="BG88" s="84" t="str">
        <f>IF(IFERROR(INDEX('CFBG New Line Form'!$G$9:$EQ$105,MATCH(B88,'CFBG New Line Form'!$B$9:$B$105,0),MATCH(VLOOKUP($BG$11,MAPPING!$H$3:$J$131,3,0),'CFBG New Line Form'!$G$7:$EQ$7,0)),"")=0,"",IFERROR(INDEX('CFBG New Line Form'!$G$9:$EQ$105,MATCH(B88,'CFBG New Line Form'!$B$9:$B$105,0),MATCH(VLOOKUP($BG$11,MAPPING!$H$3:$J$131,3,0),'CFBG New Line Form'!$G$7:$EQ$7,0)),""))</f>
        <v/>
      </c>
      <c r="BH88" s="84" t="str">
        <f>IF(IFERROR(INDEX('CFBG New Line Form'!$G$9:$EQ$105,MATCH(B88,'CFBG New Line Form'!$B$9:$B$105,0),MATCH(VLOOKUP($BH$11,MAPPING!$H$3:$J$131,3,0),'CFBG New Line Form'!$G$7:$EQ$7,0)),"")=0,"",IFERROR(INDEX('CFBG New Line Form'!$G$9:$EQ$105,MATCH(B88,'CFBG New Line Form'!$B$9:$B$105,0),MATCH(VLOOKUP($BH$11,MAPPING!$H$3:$J$131,3,0),'CFBG New Line Form'!$G$7:$EQ$7,0)),""))</f>
        <v/>
      </c>
      <c r="BI88" s="84" t="str">
        <f>IF(IFERROR(INDEX('CFBG New Line Form'!$G$9:$EQ$105,MATCH(B88,'CFBG New Line Form'!$B$9:$B$105,0),MATCH(VLOOKUP($BI$11,MAPPING!$H$3:$J$131,3,0),'CFBG New Line Form'!$G$7:$EQ$7,0)),"")=0,"",IFERROR(INDEX('CFBG New Line Form'!$G$9:$EQ$105,MATCH(B88,'CFBG New Line Form'!$B$9:$B$105,0),MATCH(VLOOKUP($BI$11,MAPPING!$H$3:$J$131,3,0),'CFBG New Line Form'!$G$7:$EQ$7,0)),""))</f>
        <v/>
      </c>
      <c r="BJ88" s="84" t="str">
        <f>IF(IFERROR(INDEX('CFBG New Line Form'!$G$9:$EQ$105,MATCH(B88,'CFBG New Line Form'!$B$9:$B$105,0),MATCH(VLOOKUP($BJ$11,MAPPING!$H$3:$J$131,3,0),'CFBG New Line Form'!$G$7:$EQ$7,0)),"")=0,"",IFERROR(INDEX('CFBG New Line Form'!$G$9:$EQ$105,MATCH(B88,'CFBG New Line Form'!$B$9:$B$105,0),MATCH(VLOOKUP($BJ$11,MAPPING!$H$3:$J$131,3,0),'CFBG New Line Form'!$G$7:$EQ$7,0)),""))</f>
        <v/>
      </c>
      <c r="BK88" s="84" t="str">
        <f>IF(IFERROR(INDEX('CFBG New Line Form'!$G$9:$EQ$105,MATCH(B88,'CFBG New Line Form'!$B$9:$B$105,0),MATCH(VLOOKUP($BK$11,MAPPING!$H$3:$J$131,3,0),'CFBG New Line Form'!$G$7:$EQ$7,0)),"")=0,"",IFERROR(INDEX('CFBG New Line Form'!$G$9:$EQ$105,MATCH(B88,'CFBG New Line Form'!$B$9:$B$105,0),MATCH(VLOOKUP($BK$11,MAPPING!$H$3:$J$131,3,0),'CFBG New Line Form'!$G$7:$EQ$7,0)),""))</f>
        <v/>
      </c>
      <c r="BL88" s="84" t="str">
        <f>IF(IFERROR(INDEX('CFBG New Line Form'!$G$9:$EQ$105,MATCH(B88,'CFBG New Line Form'!$B$9:$B$105,0),MATCH(VLOOKUP($BL$11,MAPPING!$H$3:$J$131,3,0),'CFBG New Line Form'!$G$7:$EQ$7,0)),"")=0,"",IFERROR(INDEX('CFBG New Line Form'!$G$9:$EQ$105,MATCH(B88,'CFBG New Line Form'!$B$9:$B$105,0),MATCH(VLOOKUP($BL$11,MAPPING!$H$3:$J$131,3,0),'CFBG New Line Form'!$G$7:$EQ$7,0)),""))</f>
        <v/>
      </c>
      <c r="BM88" s="84" t="str">
        <f>IF(IFERROR(INDEX('CFBG New Line Form'!$G$9:$EQ$105,MATCH(B88,'CFBG New Line Form'!$B$9:$B$105,0),MATCH(VLOOKUP($BM$11,MAPPING!$H$3:$J$131,3,0),'CFBG New Line Form'!$G$7:$EQ$7,0)),"")=0,"",IFERROR(INDEX('CFBG New Line Form'!$G$9:$EQ$105,MATCH(B88,'CFBG New Line Form'!$B$9:$B$105,0),MATCH(VLOOKUP($BM$11,MAPPING!$H$3:$J$131,3,0),'CFBG New Line Form'!$G$7:$EQ$7,0)),""))</f>
        <v/>
      </c>
      <c r="BN88" s="84" t="str">
        <f>IF(IFERROR(INDEX('CFBG New Line Form'!$G$9:$EQ$105,MATCH(B88,'CFBG New Line Form'!$B$9:$B$105,0),MATCH(VLOOKUP($BN$11,MAPPING!$H$3:$J$131,3,0),'CFBG New Line Form'!$G$7:$EQ$7,0)),"")=0,"",IFERROR(INDEX('CFBG New Line Form'!$G$9:$EQ$105,MATCH(B88,'CFBG New Line Form'!$B$9:$B$105,0),MATCH(VLOOKUP($BN$11,MAPPING!$H$3:$J$131,3,0),'CFBG New Line Form'!$G$7:$EQ$7,0)),""))</f>
        <v/>
      </c>
      <c r="BO88" s="84" t="str">
        <f>IF(IFERROR(INDEX('CFBG New Line Form'!$G$9:$EQ$105,MATCH(B88,'CFBG New Line Form'!$B$9:$B$105,0),MATCH(VLOOKUP($BO$11,MAPPING!$H$3:$J$131,3,0),'CFBG New Line Form'!$G$7:$EQ$7,0)),"")=0,"",IFERROR(INDEX('CFBG New Line Form'!$G$9:$EQ$105,MATCH(B88,'CFBG New Line Form'!$B$9:$B$105,0),MATCH(VLOOKUP($BO$11,MAPPING!$H$3:$J$131,3,0),'CFBG New Line Form'!$G$7:$EQ$7,0)),""))</f>
        <v/>
      </c>
      <c r="BP88" s="84" t="str">
        <f>IF(IFERROR(INDEX('CFBG New Line Form'!$G$9:$EQ$105,MATCH(B88,'CFBG New Line Form'!$B$9:$B$105,0),MATCH(VLOOKUP($BP$11,MAPPING!$H$3:$J$131,3,0),'CFBG New Line Form'!$G$7:$EQ$7,0)),"")=0,"",IFERROR(INDEX('CFBG New Line Form'!$G$9:$EQ$105,MATCH(B88,'CFBG New Line Form'!$B$9:$B$105,0),MATCH(VLOOKUP($BP$11,MAPPING!$H$3:$J$131,3,0),'CFBG New Line Form'!$G$7:$EQ$7,0)),""))</f>
        <v/>
      </c>
      <c r="BQ88" s="84" t="str">
        <f>IF(IFERROR(INDEX('CFBG New Line Form'!$G$9:$EQ$105,MATCH(B88,'CFBG New Line Form'!$B$9:$B$105,0),MATCH(VLOOKUP($BQ$11,MAPPING!$H$3:$J$131,3,0),'CFBG New Line Form'!$G$7:$EQ$7,0)),"")=0,"",IFERROR(INDEX('CFBG New Line Form'!$G$9:$EQ$105,MATCH(B88,'CFBG New Line Form'!$B$9:$B$105,0),MATCH(VLOOKUP($BQ$11,MAPPING!$H$3:$J$131,3,0),'CFBG New Line Form'!$G$7:$EQ$7,0)),""))</f>
        <v/>
      </c>
      <c r="BR88" s="84" t="str">
        <f>IF(IFERROR(INDEX('CFBG New Line Form'!$G$9:$EQ$105,MATCH(B88,'CFBG New Line Form'!$B$9:$B$105,0),MATCH(VLOOKUP($BR$11,MAPPING!$H$3:$J$131,3,0),'CFBG New Line Form'!$G$7:$EQ$7,0)),"")=0,"",IFERROR(INDEX('CFBG New Line Form'!$G$9:$EQ$105,MATCH(B88,'CFBG New Line Form'!$B$9:$B$105,0),MATCH(VLOOKUP($BR$11,MAPPING!$H$3:$J$131,3,0),'CFBG New Line Form'!$G$7:$EQ$7,0)),""))</f>
        <v/>
      </c>
      <c r="BS88" s="84" t="str">
        <f>IF(IFERROR(INDEX('CFBG New Line Form'!$G$9:$EQ$105,MATCH(B88,'CFBG New Line Form'!$B$9:$B$105,0),MATCH(VLOOKUP($BS$11,MAPPING!$H$3:$J$131,3,0),'CFBG New Line Form'!$G$7:$EQ$7,0)),"")=0,"",IFERROR(INDEX('CFBG New Line Form'!$G$9:$EQ$105,MATCH(B88,'CFBG New Line Form'!$B$9:$B$105,0),MATCH(VLOOKUP($BS$11,MAPPING!$H$3:$J$131,3,0),'CFBG New Line Form'!$G$7:$EQ$7,0)),""))</f>
        <v/>
      </c>
      <c r="BT88" s="84" t="str">
        <f>IF(IFERROR(INDEX('CFBG New Line Form'!$G$9:$EQ$105,MATCH(B88,'CFBG New Line Form'!$B$9:$B$105,0),MATCH(VLOOKUP($BT$11,MAPPING!$H$3:$J$131,3,0),'CFBG New Line Form'!$G$7:$EQ$7,0)),"")=0,"",IFERROR(INDEX('CFBG New Line Form'!$G$9:$EQ$105,MATCH(B88,'CFBG New Line Form'!$B$9:$B$105,0),MATCH(VLOOKUP($BT$11,MAPPING!$H$3:$J$131,3,0),'CFBG New Line Form'!$G$7:$EQ$7,0)),""))</f>
        <v/>
      </c>
      <c r="BU88" s="84" t="str">
        <f>IF(IFERROR(INDEX('CFBG New Line Form'!$G$9:$EQ$105,MATCH(B88,'CFBG New Line Form'!$B$9:$B$105,0),MATCH(VLOOKUP($BU$11,MAPPING!$H$3:$J$131,3,0),'CFBG New Line Form'!$G$7:$EQ$7,0)),"")=0,"",IFERROR(INDEX('CFBG New Line Form'!$G$9:$EQ$105,MATCH(B88,'CFBG New Line Form'!$B$9:$B$105,0),MATCH(VLOOKUP($BU$11,MAPPING!$H$3:$J$131,3,0),'CFBG New Line Form'!$G$7:$EQ$7,0)),""))</f>
        <v/>
      </c>
      <c r="BV88" s="84" t="str">
        <f>IF(IFERROR(INDEX('CFBG New Line Form'!$G$9:$EQ$105,MATCH(B88,'CFBG New Line Form'!$B$9:$B$105,0),MATCH(VLOOKUP($BV$11,MAPPING!$H$3:$J$131,3,0),'CFBG New Line Form'!$G$7:$EQ$7,0)),"")=0,"",IFERROR(INDEX('CFBG New Line Form'!$G$9:$EQ$105,MATCH(B88,'CFBG New Line Form'!$B$9:$B$105,0),MATCH(VLOOKUP($BV$11,MAPPING!$H$3:$J$131,3,0),'CFBG New Line Form'!$G$7:$EQ$7,0)),""))</f>
        <v/>
      </c>
      <c r="BW88" s="84" t="str">
        <f>IF(IFERROR(INDEX('CFBG New Line Form'!$G$9:$EQ$105,MATCH(B88,'CFBG New Line Form'!$B$9:$B$105,0),MATCH(VLOOKUP($BW$11,MAPPING!$H$3:$J$131,3,0),'CFBG New Line Form'!$G$7:$EQ$7,0)),"")=0,"",IFERROR(INDEX('CFBG New Line Form'!$G$9:$EQ$105,MATCH(B88,'CFBG New Line Form'!$B$9:$B$105,0),MATCH(VLOOKUP($BW$11,MAPPING!$H$3:$J$131,3,0),'CFBG New Line Form'!$G$7:$EQ$7,0)),""))</f>
        <v/>
      </c>
      <c r="BX88" s="84" t="str">
        <f>IF(IFERROR(INDEX('CFBG New Line Form'!$G$9:$EQ$105,MATCH(B88,'CFBG New Line Form'!$B$9:$B$105,0),MATCH(VLOOKUP($BX$11,MAPPING!$H$3:$J$131,3,0),'CFBG New Line Form'!$G$7:$EQ$7,0)),"")=0,"",IFERROR(INDEX('CFBG New Line Form'!$G$9:$EQ$105,MATCH(B88,'CFBG New Line Form'!$B$9:$B$105,0),MATCH(VLOOKUP($BX$11,MAPPING!$H$3:$J$131,3,0),'CFBG New Line Form'!$G$7:$EQ$7,0)),""))</f>
        <v/>
      </c>
      <c r="BY88" s="84" t="str">
        <f>IF(IFERROR(INDEX('CFBG New Line Form'!$G$9:$EQ$105,MATCH(B88,'CFBG New Line Form'!$B$9:$B$105,0),MATCH(VLOOKUP($BY$11,MAPPING!$H$3:$J$131,3,0),'CFBG New Line Form'!$G$7:$EQ$7,0)),"")=0,"",IFERROR(INDEX('CFBG New Line Form'!$G$9:$EQ$105,MATCH(B88,'CFBG New Line Form'!$B$9:$B$105,0),MATCH(VLOOKUP($BY$11,MAPPING!$H$3:$J$131,3,0),'CFBG New Line Form'!$G$7:$EQ$7,0)),""))</f>
        <v/>
      </c>
      <c r="BZ88" s="84" t="str">
        <f>IF(IFERROR(INDEX('CFBG New Line Form'!$G$9:$EQ$105,MATCH(B88,'CFBG New Line Form'!$B$9:$B$105,0),MATCH(VLOOKUP($BZ$11,MAPPING!$H$3:$J$131,3,0),'CFBG New Line Form'!$G$7:$EQ$7,0)),"")=0,"",IFERROR(INDEX('CFBG New Line Form'!$G$9:$EQ$105,MATCH(B88,'CFBG New Line Form'!$B$9:$B$105,0),MATCH(VLOOKUP($BZ$11,MAPPING!$H$3:$J$131,3,0),'CFBG New Line Form'!$G$7:$EQ$7,0)),""))</f>
        <v/>
      </c>
      <c r="CA88" s="84" t="str">
        <f>IF(IFERROR(INDEX('CFBG New Line Form'!$G$9:$EQ$105,MATCH(B88,'CFBG New Line Form'!$B$9:$B$105,0),MATCH(VLOOKUP($CA$11,MAPPING!$H$3:$J$131,3,0),'CFBG New Line Form'!$G$7:$EQ$7,0)),"")=0,"",IFERROR(INDEX('CFBG New Line Form'!$G$9:$EQ$105,MATCH(B88,'CFBG New Line Form'!$B$9:$B$105,0),MATCH(VLOOKUP($CA$11,MAPPING!$H$3:$J$131,3,0),'CFBG New Line Form'!$G$7:$EQ$7,0)),""))</f>
        <v/>
      </c>
      <c r="CB88" s="84" t="str">
        <f>IF(IFERROR(INDEX('CFBG New Line Form'!$G$9:$EQ$105,MATCH(B88,'CFBG New Line Form'!$B$9:$B$105,0),MATCH(VLOOKUP($CB$11,MAPPING!$H$3:$J$131,3,0),'CFBG New Line Form'!$G$7:$EQ$7,0)),"")=0,"",IFERROR(INDEX('CFBG New Line Form'!$G$9:$EQ$105,MATCH(B88,'CFBG New Line Form'!$B$9:$B$105,0),MATCH(VLOOKUP($CB$11,MAPPING!$H$3:$J$131,3,0),'CFBG New Line Form'!$G$7:$EQ$7,0)),""))</f>
        <v/>
      </c>
      <c r="CC88" s="84" t="str">
        <f>IF(IFERROR(INDEX('CFBG New Line Form'!$G$9:$EQ$105,MATCH(B88,'CFBG New Line Form'!$B$9:$B$105,0),MATCH(VLOOKUP($CC$11,MAPPING!$H$3:$J$131,3,0),'CFBG New Line Form'!$G$7:$EQ$7,0)),"")=0,"",IFERROR(INDEX('CFBG New Line Form'!$G$9:$EQ$105,MATCH(B88,'CFBG New Line Form'!$B$9:$B$105,0),MATCH(VLOOKUP($CC$11,MAPPING!$H$3:$J$131,3,0),'CFBG New Line Form'!$G$7:$EQ$7,0)),""))</f>
        <v/>
      </c>
      <c r="CD88" s="84" t="str">
        <f>IF(IFERROR(INDEX('CFBG New Line Form'!$G$9:$EQ$105,MATCH(B88,'CFBG New Line Form'!$B$9:$B$105,0),MATCH(VLOOKUP($CD$11,MAPPING!$H$3:$J$131,3,0),'CFBG New Line Form'!$G$7:$EQ$7,0)),"")=0,"",IFERROR(INDEX('CFBG New Line Form'!$G$9:$EQ$105,MATCH(B88,'CFBG New Line Form'!$B$9:$B$105,0),MATCH(VLOOKUP($CD$11,MAPPING!$H$3:$J$131,3,0),'CFBG New Line Form'!$G$7:$EQ$7,0)),""))</f>
        <v/>
      </c>
      <c r="CE88" s="84" t="str">
        <f>IF(IFERROR(INDEX('CFBG New Line Form'!$G$9:$EQ$105,MATCH(B88,'CFBG New Line Form'!$B$9:$B$105,0),MATCH(VLOOKUP($CE$11,MAPPING!$H$3:$J$131,3,0),'CFBG New Line Form'!$G$7:$EQ$7,0)),"")=0,"",IFERROR(INDEX('CFBG New Line Form'!$G$9:$EQ$105,MATCH(B88,'CFBG New Line Form'!$B$9:$B$105,0),MATCH(VLOOKUP($CE$11,MAPPING!$H$3:$J$131,3,0),'CFBG New Line Form'!$G$7:$EQ$7,0)),""))</f>
        <v/>
      </c>
      <c r="CF88" s="84" t="str">
        <f>IF(IFERROR(INDEX('CFBG New Line Form'!$G$9:$EQ$105,MATCH(B88,'CFBG New Line Form'!$B$9:$B$105,0),MATCH(VLOOKUP($CF$11,MAPPING!$H$3:$J$131,3,0),'CFBG New Line Form'!$G$7:$EQ$7,0)),"")=0,"",IFERROR(INDEX('CFBG New Line Form'!$G$9:$EQ$105,MATCH(B88,'CFBG New Line Form'!$B$9:$B$105,0),MATCH(VLOOKUP($CF$11,MAPPING!$H$3:$J$131,3,0),'CFBG New Line Form'!$G$7:$EQ$7,0)),""))</f>
        <v/>
      </c>
      <c r="CG88" s="84" t="str">
        <f>IF(IFERROR(INDEX('CFBG New Line Form'!$G$9:$EQ$105,MATCH(B88,'CFBG New Line Form'!$B$9:$B$105,0),MATCH(VLOOKUP($CG$11,MAPPING!$H$3:$J$131,3,0),'CFBG New Line Form'!$G$7:$EQ$7,0)),"")=0,"",IFERROR(INDEX('CFBG New Line Form'!$G$9:$EQ$105,MATCH(B88,'CFBG New Line Form'!$B$9:$B$105,0),MATCH(VLOOKUP($CG$11,MAPPING!$H$3:$J$131,3,0),'CFBG New Line Form'!$G$7:$EQ$7,0)),""))</f>
        <v/>
      </c>
      <c r="CH88" s="84" t="str">
        <f>IF(IFERROR(INDEX('CFBG New Line Form'!$G$9:$EQ$105,MATCH(B88,'CFBG New Line Form'!$B$9:$B$105,0),MATCH(VLOOKUP($CH$11,MAPPING!$H$3:$J$131,3,0),'CFBG New Line Form'!$G$7:$EQ$7,0)),"")=0,"",IFERROR(INDEX('CFBG New Line Form'!$G$9:$EQ$105,MATCH(B88,'CFBG New Line Form'!$B$9:$B$105,0),MATCH(VLOOKUP($CH$11,MAPPING!$H$3:$J$131,3,0),'CFBG New Line Form'!$G$7:$EQ$7,0)),""))</f>
        <v/>
      </c>
      <c r="CI88" s="84" t="str">
        <f>IF(IFERROR(INDEX('CFBG New Line Form'!$G$9:$EQ$105,MATCH(B88,'CFBG New Line Form'!$B$9:$B$105,0),MATCH(VLOOKUP($CI$11,MAPPING!$H$3:$J$131,3,0),'CFBG New Line Form'!$G$7:$EQ$7,0)),"")=0,"",IFERROR(INDEX('CFBG New Line Form'!$G$9:$EQ$105,MATCH(B88,'CFBG New Line Form'!$B$9:$B$105,0),MATCH(VLOOKUP($CI$11,MAPPING!$H$3:$J$131,3,0),'CFBG New Line Form'!$G$7:$EQ$7,0)),""))</f>
        <v/>
      </c>
      <c r="CJ88" s="84" t="str">
        <f>IF(IFERROR(INDEX('CFBG New Line Form'!$G$9:$EQ$105,MATCH(B88,'CFBG New Line Form'!$B$9:$B$105,0),MATCH(VLOOKUP($CJ$11,MAPPING!$H$3:$J$131,3,0),'CFBG New Line Form'!$G$7:$EQ$7,0)),"")=0,"",IFERROR(INDEX('CFBG New Line Form'!$G$9:$EQ$105,MATCH(B88,'CFBG New Line Form'!$B$9:$B$105,0),MATCH(VLOOKUP($CJ$11,MAPPING!$H$3:$J$131,3,0),'CFBG New Line Form'!$G$7:$EQ$7,0)),""))</f>
        <v/>
      </c>
      <c r="CK88" s="84" t="str">
        <f>IF(IFERROR(INDEX('CFBG New Line Form'!$G$9:$EQ$105,MATCH(B88,'CFBG New Line Form'!$B$9:$B$105,0),MATCH(VLOOKUP($CK$11,MAPPING!$H$3:$J$131,3,0),'CFBG New Line Form'!$G$7:$EQ$7,0)),"")=0,"",IFERROR(INDEX('CFBG New Line Form'!$G$9:$EQ$105,MATCH(B88,'CFBG New Line Form'!$B$9:$B$105,0),MATCH(VLOOKUP($CK$11,MAPPING!$H$3:$J$131,3,0),'CFBG New Line Form'!$G$7:$EQ$7,0)),""))</f>
        <v/>
      </c>
      <c r="CL88" s="84" t="str">
        <f>IF(IFERROR(INDEX('CFBG New Line Form'!$G$9:$EQ$105,MATCH(B88,'CFBG New Line Form'!$B$9:$B$105,0),MATCH(VLOOKUP($CL$11,MAPPING!$H$3:$J$131,3,0),'CFBG New Line Form'!$G$7:$EQ$7,0)),"")=0,"",IFERROR(INDEX('CFBG New Line Form'!$G$9:$EQ$105,MATCH(B88,'CFBG New Line Form'!$B$9:$B$105,0),MATCH(VLOOKUP($CL$11,MAPPING!$H$3:$J$131,3,0),'CFBG New Line Form'!$G$7:$EQ$7,0)),""))</f>
        <v/>
      </c>
      <c r="CM88" s="84" t="str">
        <f>IF(IFERROR(INDEX('CFBG New Line Form'!$G$9:$EQ$105,MATCH(B88,'CFBG New Line Form'!$B$9:$B$105,0),MATCH(VLOOKUP($CM$11,MAPPING!$H$3:$J$131,3,0),'CFBG New Line Form'!$G$7:$EQ$7,0)),"")=0,"",IFERROR(INDEX('CFBG New Line Form'!$G$9:$EQ$105,MATCH(B88,'CFBG New Line Form'!$B$9:$B$105,0),MATCH(VLOOKUP($CM$11,MAPPING!$H$3:$J$131,3,0),'CFBG New Line Form'!$G$7:$EQ$7,0)),""))</f>
        <v/>
      </c>
      <c r="CN88" s="84" t="str">
        <f>IF(IFERROR(INDEX('CFBG New Line Form'!$G$9:$EQ$105,MATCH(B88,'CFBG New Line Form'!$B$9:$B$105,0),MATCH(VLOOKUP($CN$11,MAPPING!$H$3:$J$131,3,0),'CFBG New Line Form'!$G$7:$EQ$7,0)),"")=0,"",IFERROR(INDEX('CFBG New Line Form'!$G$9:$EQ$105,MATCH(B88,'CFBG New Line Form'!$B$9:$B$105,0),MATCH(VLOOKUP($CN$11,MAPPING!$H$3:$J$131,3,0),'CFBG New Line Form'!$G$7:$EQ$7,0)),""))</f>
        <v/>
      </c>
      <c r="CO88" s="84" t="str">
        <f>IF(IFERROR(INDEX('CFBG New Line Form'!$G$9:$EQ$105,MATCH(B88,'CFBG New Line Form'!$B$9:$B$105,0),MATCH(VLOOKUP($CO$11,MAPPING!$H$3:$J$131,3,0),'CFBG New Line Form'!$G$7:$EQ$7,0)),"")=0,"",IFERROR(INDEX('CFBG New Line Form'!$G$9:$EQ$105,MATCH(B88,'CFBG New Line Form'!$B$9:$B$105,0),MATCH(VLOOKUP($CO$11,MAPPING!$H$3:$J$131,3,0),'CFBG New Line Form'!$G$7:$EQ$7,0)),""))</f>
        <v/>
      </c>
      <c r="CP88" s="84" t="str">
        <f>IF(IFERROR(INDEX('CFBG New Line Form'!$G$9:$EQ$105,MATCH(B88,'CFBG New Line Form'!$B$9:$B$105,0),MATCH(VLOOKUP($CP$11,MAPPING!$H$3:$J$131,3,0),'CFBG New Line Form'!$G$7:$EQ$7,0)),"")=0,"",IFERROR(INDEX('CFBG New Line Form'!$G$9:$EQ$105,MATCH(B88,'CFBG New Line Form'!$B$9:$B$105,0),MATCH(VLOOKUP($CP$11,MAPPING!$H$3:$J$131,3,0),'CFBG New Line Form'!$G$7:$EQ$7,0)),""))</f>
        <v/>
      </c>
      <c r="CQ88" s="84" t="str">
        <f>IF(IFERROR(INDEX('CFBG New Line Form'!$G$9:$EQ$105,MATCH(B88,'CFBG New Line Form'!$B$9:$B$105,0),MATCH(VLOOKUP($CQ$11,MAPPING!$H$3:$J$131,3,0),'CFBG New Line Form'!$G$7:$EQ$7,0)),"")=0,"",IFERROR(INDEX('CFBG New Line Form'!$G$9:$EQ$105,MATCH(B88,'CFBG New Line Form'!$B$9:$B$105,0),MATCH(VLOOKUP($CQ$11,MAPPING!$H$3:$J$131,3,0),'CFBG New Line Form'!$G$7:$EQ$7,0)),""))</f>
        <v/>
      </c>
      <c r="CR88" s="84"/>
      <c r="CS88" s="84"/>
      <c r="CT88" s="84"/>
    </row>
    <row r="89" spans="1:98" s="55" customFormat="1">
      <c r="A89" s="84" t="str">
        <f>IF(
IFERROR(INDEX('CFBG New Line Form'!$G$9:$EQ$105,MATCH(B89,'CFBG New Line Form'!$B$9:$B$105,0),MATCH(VLOOKUP($A$11,MAPPING!$H$3:$J$131,3,0),'CFBG New Line Form'!$G$7:$EQ$7,0)),"")=0,"", IFERROR(INDEX('CFBG New Line Form'!$G$9:$EQ$105,MATCH(B89,'CFBG New Line Form'!$B$9:$B$105,0),MATCH(VLOOKUP($A$11,MAPPING!$H$3:$J$131,3,0),'CFBG New Line Form'!$G$7:$EQ$7,0)),""))</f>
        <v/>
      </c>
      <c r="B89" s="84"/>
      <c r="C89" s="84" t="str">
        <f>IF(
IFERROR(INDEX('CFBG New Line Form'!$G$9:$EQ$105,MATCH(B89,'CFBG New Line Form'!$B$9:$B$105,0),MATCH(VLOOKUP($C$11,MAPPING!$H$3:$J$131,3,0),'CFBG New Line Form'!$G$7:$EQ$7,0)),"")=0,"", IFERROR(INDEX('CFBG New Line Form'!$G$9:$EQ$105,MATCH(B89,'CFBG New Line Form'!$B$9:$B$105,0),MATCH(VLOOKUP($C$11,MAPPING!$H$3:$J$131,3,0),'CFBG New Line Form'!$G$7:$EQ$7,0)),""))</f>
        <v/>
      </c>
      <c r="D89" s="84" t="str">
        <f>IF(
IFERROR(INDEX('CFBG New Line Form'!$G$9:$EQ$105,MATCH(B89,'CFBG New Line Form'!$B$9:$B$105,0),MATCH(VLOOKUP($D$11,MAPPING!$H$3:$J$131,3,0),'CFBG New Line Form'!$G$7:$EQ$7,0)),"")=0,"", IFERROR(INDEX('CFBG New Line Form'!$G$9:$EQ$105,MATCH(B89,'CFBG New Line Form'!$B$9:$B$105,0),MATCH(VLOOKUP($D$11,MAPPING!$H$3:$J$131,3,0),'CFBG New Line Form'!$G$7:$EQ$7,0)),""))</f>
        <v/>
      </c>
      <c r="E89" s="84" t="str">
        <f>IF(IFERROR(INDEX('CFBG New Line Form'!$G$9:$EQ$105,MATCH(B89,'CFBG New Line Form'!$B$9:$B$105,0),MATCH(VLOOKUP($E$11,MAPPING!$H$3:$J$131,3,0),'CFBG New Line Form'!$G$7:$EQ$7,0)),"")=0,"",IFERROR(INDEX('CFBG New Line Form'!$G$9:$EQ$105,MATCH(B89,'CFBG New Line Form'!$B$9:$B$105,0),MATCH(VLOOKUP($E$11,MAPPING!$H$3:$J$131,3,0),'CFBG New Line Form'!$G$7:$EQ$7,0)),""))</f>
        <v/>
      </c>
      <c r="F89" s="84" t="str">
        <f>IF(IFERROR(INDEX('CFBG New Line Form'!$G$9:$EQ$105,MATCH(B89,'CFBG New Line Form'!$B$9:$B$105,0),MATCH(VLOOKUP($F$11,MAPPING!$H$3:$J$131,3,0),'CFBG New Line Form'!$G$7:$EQ$7,0)),"")=0,"",IFERROR(INDEX('CFBG New Line Form'!$G$9:$EQ$105,MATCH(B89,'CFBG New Line Form'!$B$9:$B$105,0),MATCH(VLOOKUP($F$11,MAPPING!$H$3:$J$131,3,0),'CFBG New Line Form'!$G$7:$EQ$7,0)),""))</f>
        <v/>
      </c>
      <c r="G89" s="130" t="str">
        <f>IF(IFERROR(INDEX('CFBG New Line Form'!$G$9:$EQ$105,MATCH(B89,'CFBG New Line Form'!$B$9:$B$105,0),MATCH(VLOOKUP($G$11,MAPPING!$H$3:$J$131,3,0),'CFBG New Line Form'!$G$7:$EQ$7,0)),"")=0,"",IFERROR(INDEX('CFBG New Line Form'!$G$9:$EQ$105,MATCH(B89,'CFBG New Line Form'!$B$9:$B$105,0),MATCH(VLOOKUP($G$11,MAPPING!$H$3:$J$131,3,0),'CFBG New Line Form'!$G$7:$EQ$7,0)),""))</f>
        <v/>
      </c>
      <c r="H89" s="160" t="str">
        <f>IF(IFERROR(INDEX('CFBG New Line Form'!$G$9:$EQ$105,MATCH(B89,'CFBG New Line Form'!$B$9:$B$105,0),MATCH(VLOOKUP($H$11,MAPPING!$H$3:$J$131,3,0),'CFBG New Line Form'!$G$7:$EQ$7,0)),"")=0,"",IFERROR(INDEX('CFBG New Line Form'!$G$9:$EQ$105,MATCH(B89,'CFBG New Line Form'!$B$9:$B$105,0),MATCH(VLOOKUP($H$11,MAPPING!$H$3:$J$131,3,0),'CFBG New Line Form'!$G$7:$EQ$7,0)),""))</f>
        <v/>
      </c>
      <c r="I89" s="161" t="str">
        <f>IF(IFERROR(INDEX('CFBG New Line Form'!$G$9:$EQ$105,MATCH(B89,'CFBG New Line Form'!$B$9:$B$105,0),MATCH(VLOOKUP($I$11,MAPPING!$H$3:$J$131,3,0),'CFBG New Line Form'!$G$7:$EQ$7,0)),"")=0,"",IFERROR(INDEX('CFBG New Line Form'!$G$9:$EQ$105,MATCH(B89,'CFBG New Line Form'!$B$9:$B$105,0),MATCH(VLOOKUP($I$11,MAPPING!$H$3:$J$131,3,0),'CFBG New Line Form'!$G$7:$EQ$7,0)),""))</f>
        <v/>
      </c>
      <c r="J89" s="84" t="str">
        <f>IF(IFERROR(INDEX('CFBG New Line Form'!$G$9:$EQ$105,MATCH(B89,'CFBG New Line Form'!$B$9:$B$105,0),MATCH(VLOOKUP($J$11,MAPPING!$H$3:$J$131,3,0),'CFBG New Line Form'!$G$7:$EQ$7,0)),"")=0,"",IFERROR(INDEX('CFBG New Line Form'!$G$9:$EQ$105,MATCH(B89,'CFBG New Line Form'!$B$9:$B$105,0),MATCH(VLOOKUP($J$11,MAPPING!$H$3:$J$131,3,0),'CFBG New Line Form'!$G$7:$EQ$7,0)),""))</f>
        <v/>
      </c>
      <c r="K89" s="84" t="e">
        <v>#N/A</v>
      </c>
      <c r="L89" s="84" t="e">
        <v>#N/A</v>
      </c>
      <c r="M89" s="84" t="e">
        <v>#N/A</v>
      </c>
      <c r="N89" s="84" t="e">
        <v>#N/A</v>
      </c>
      <c r="O89" s="84" t="e">
        <v>#N/A</v>
      </c>
      <c r="P89" s="84" t="e">
        <v>#N/A</v>
      </c>
      <c r="Q89" s="84" t="e">
        <v>#N/A</v>
      </c>
      <c r="R89" s="162" t="str">
        <f>IF(IFERROR(INDEX('CFBG New Line Form'!$G$9:$EQ$105,MATCH(B89,'CFBG New Line Form'!$B$9:$B$105,0),MATCH(VLOOKUP($R$11,MAPPING!$H$3:$J$131,3,0),'CFBG New Line Form'!$G$7:$EQ$7,0)),"")=0,"",IFERROR(INDEX('CFBG New Line Form'!$G$9:$EQ$105,MATCH(B89,'CFBG New Line Form'!$B$9:$B$105,0),MATCH(VLOOKUP($R$11,MAPPING!$H$3:$J$131,3,0),'CFBG New Line Form'!$G$7:$EQ$7,0)),""))</f>
        <v/>
      </c>
      <c r="S89" s="84" t="str">
        <f>IF(IFERROR(INDEX('CFBG New Line Form'!$G$9:$EQ$105,MATCH(B89,'CFBG New Line Form'!$B$9:$B$105,0),MATCH(VLOOKUP($S$11,MAPPING!$H$3:$J$131,3,0),'CFBG New Line Form'!$G$7:$EQ$7,0)),"")=0,"",IFERROR(INDEX('CFBG New Line Form'!$G$9:$EQ$105,MATCH(B89,'CFBG New Line Form'!$B$9:$B$105,0),MATCH(VLOOKUP($S$11,MAPPING!$H$3:$J$131,3,0),'CFBG New Line Form'!$G$7:$EQ$7,0)),""))</f>
        <v/>
      </c>
      <c r="T89" s="84" t="e">
        <v>#N/A</v>
      </c>
      <c r="U89" s="84" t="e">
        <v>#N/A</v>
      </c>
      <c r="V89" s="84" t="e">
        <v>#N/A</v>
      </c>
      <c r="W89" s="84" t="e">
        <v>#N/A</v>
      </c>
      <c r="X89" s="84" t="e">
        <v>#N/A</v>
      </c>
      <c r="Y89" s="84" t="e">
        <v>#N/A</v>
      </c>
      <c r="Z89" s="84" t="e">
        <v>#N/A</v>
      </c>
      <c r="AA89" s="84" t="e">
        <v>#N/A</v>
      </c>
      <c r="AB89" s="84" t="e">
        <v>#N/A</v>
      </c>
      <c r="AC89" s="84" t="e">
        <v>#N/A</v>
      </c>
      <c r="AD89" s="84" t="e">
        <v>#N/A</v>
      </c>
      <c r="AE89" s="160" t="str">
        <f>IF(IFERROR(INDEX('CFBG New Line Form'!$G$9:$EQ$105,MATCH(B89,'CFBG New Line Form'!$B$9:$B$105,0),MATCH(VLOOKUP($AE$11,MAPPING!$H$3:$J$131,3,0),'CFBG New Line Form'!$G$7:$EQ$7,0)),"")=0,"",IFERROR(INDEX('CFBG New Line Form'!$G$9:$EQ$105,MATCH(B89,'CFBG New Line Form'!$B$9:$B$105,0),MATCH(VLOOKUP($AE$11,MAPPING!$H$3:$J$131,3,0),'CFBG New Line Form'!$G$7:$EQ$7,0)),""))</f>
        <v/>
      </c>
      <c r="AF89" s="84" t="e">
        <v>#N/A</v>
      </c>
      <c r="AG89" s="84" t="e">
        <v>#N/A</v>
      </c>
      <c r="AH89" s="84" t="str">
        <f>IF(IFERROR(INDEX('CFBG New Line Form'!$G$9:$EQ$105,MATCH(B89,'CFBG New Line Form'!$B$9:$B$105,0),MATCH(VLOOKUP($AH$11,MAPPING!$H$3:$J$131,3,0),'CFBG New Line Form'!$G$7:$EQ$7,0)),"")=0,"",IFERROR(INDEX('CFBG New Line Form'!$G$9:$EQ$105,MATCH(B89,'CFBG New Line Form'!$B$9:$B$105,0),MATCH(VLOOKUP($AH$11,MAPPING!$H$3:$J$131,3,0),'CFBG New Line Form'!$G$7:$EQ$7,0)),""))</f>
        <v/>
      </c>
      <c r="AI89" s="84" t="str">
        <f>IF(IFERROR(INDEX('CFBG New Line Form'!$G$9:$EQ$105,MATCH(B89,'CFBG New Line Form'!$B$9:$B$105,0),MATCH(VLOOKUP($AI$11,MAPPING!$H$3:$J$131,3,0),'CFBG New Line Form'!$G$7:$EQ$7,0)),"")=0,"",IFERROR(INDEX('CFBG New Line Form'!$G$9:$EQ$105,MATCH(B89,'CFBG New Line Form'!$B$9:$B$105,0),MATCH(VLOOKUP($AI$11,MAPPING!$H$3:$J$131,3,0),'CFBG New Line Form'!$G$7:$EQ$7,0)),""))</f>
        <v/>
      </c>
      <c r="AJ89" s="84" t="str">
        <f>IF(IFERROR(INDEX('CFBG New Line Form'!$G$9:$EQ$105,MATCH(B89,'CFBG New Line Form'!$B$9:$B$105,0),MATCH(VLOOKUP($AJ$11,MAPPING!$H$3:$J$131,3,0),'CFBG New Line Form'!$G$7:$EQ$7,0)),"")=0,"",IFERROR(INDEX('CFBG New Line Form'!$G$9:$EQ$105,MATCH(B89,'CFBG New Line Form'!$B$9:$B$105,0),MATCH(VLOOKUP($AJ$11,MAPPING!$H$3:$J$131,3,0),'CFBG New Line Form'!$G$7:$EQ$7,0)),""))</f>
        <v/>
      </c>
      <c r="AK89" s="84" t="str">
        <f>IF(IFERROR(INDEX('CFBG New Line Form'!$G$9:$EQ$105,MATCH(B89,'CFBG New Line Form'!$B$9:$B$105,0),MATCH(VLOOKUP($AK$11,MAPPING!$H$3:$J$131,3,0),'CFBG New Line Form'!$G$7:$EQ$7,0)),"")=0,"",IFERROR(INDEX('CFBG New Line Form'!$G$9:$EQ$105,MATCH(B89,'CFBG New Line Form'!$B$9:$B$105,0),MATCH(VLOOKUP($AK$11,MAPPING!$H$3:$J$131,3,0),'CFBG New Line Form'!$G$7:$EQ$7,0)),""))</f>
        <v/>
      </c>
      <c r="AL89" s="84" t="str">
        <f>IF(IFERROR(INDEX('CFBG New Line Form'!$G$9:$EQ$105,MATCH(B89,'CFBG New Line Form'!$B$9:$B$105,0),MATCH(VLOOKUP($AL$11,MAPPING!$H$3:$J$131,3,0),'CFBG New Line Form'!$G$7:$EQ$7,0)),"")=0,"",IFERROR(INDEX('CFBG New Line Form'!$G$9:$EQ$105,MATCH(B89,'CFBG New Line Form'!$B$9:$B$105,0),MATCH(VLOOKUP($AL$11,MAPPING!$H$3:$J$131,3,0),'CFBG New Line Form'!$G$7:$EQ$7,0)),""))</f>
        <v/>
      </c>
      <c r="AM89" s="84" t="str">
        <f>IF(IFERROR(INDEX('CFBG New Line Form'!$G$9:$EQ$105,MATCH(B89,'CFBG New Line Form'!$B$9:$B$105,0),MATCH(VLOOKUP($AM$11,MAPPING!$H$3:$J$131,3,0),'CFBG New Line Form'!$G$7:$EQ$7,0)),"")=0,"",IFERROR(INDEX('CFBG New Line Form'!$G$9:$EQ$105,MATCH(B89,'CFBG New Line Form'!$B$9:$B$105,0),MATCH(VLOOKUP($AM$11,MAPPING!$H$3:$J$131,3,0),'CFBG New Line Form'!$G$7:$EQ$7,0)),""))</f>
        <v/>
      </c>
      <c r="AN89" s="84" t="str">
        <f>IF(IFERROR(INDEX('CFBG New Line Form'!$G$9:$EQ$105,MATCH(B89,'CFBG New Line Form'!$B$9:$B$105,0),MATCH(VLOOKUP($AN$11,MAPPING!$H$3:$J$131,3,0),'CFBG New Line Form'!$G$7:$EQ$7,0)),"")=0,"",IFERROR(INDEX('CFBG New Line Form'!$G$9:$EQ$105,MATCH(B89,'CFBG New Line Form'!$B$9:$B$105,0),MATCH(VLOOKUP($AN$11,MAPPING!$H$3:$J$131,3,0),'CFBG New Line Form'!$G$7:$EQ$7,0)),""))</f>
        <v/>
      </c>
      <c r="AO89" s="84" t="str">
        <f>IF(IFERROR(INDEX('CFBG New Line Form'!$G$9:$EQ$105,MATCH(B89,'CFBG New Line Form'!$B$9:$B$105,0),MATCH(VLOOKUP($AO$11,MAPPING!$H$3:$J$131,3,0),'CFBG New Line Form'!$G$7:$EQ$7,0)),"")=0,"",IFERROR(INDEX('CFBG New Line Form'!$G$9:$EQ$105,MATCH(B89,'CFBG New Line Form'!$B$9:$B$105,0),MATCH(VLOOKUP($AO$11,MAPPING!$H$3:$J$131,3,0),'CFBG New Line Form'!$G$7:$EQ$7,0)),""))</f>
        <v/>
      </c>
      <c r="AP89" s="84" t="str">
        <f>IF(IFERROR(INDEX('CFBG New Line Form'!$G$9:$EQ$105,MATCH(B89,'CFBG New Line Form'!$B$9:$B$105,0),MATCH(VLOOKUP($AP$11,MAPPING!$H$3:$J$131,3,0),'CFBG New Line Form'!$G$7:$EQ$7,0)),"")=0,"",IFERROR(INDEX('CFBG New Line Form'!$G$9:$EQ$105,MATCH(B89,'CFBG New Line Form'!$B$9:$B$105,0),MATCH(VLOOKUP($AP$11,MAPPING!$H$3:$J$131,3,0),'CFBG New Line Form'!$G$7:$EQ$7,0)),""))</f>
        <v/>
      </c>
      <c r="AQ89" s="84" t="str">
        <f>IF(IFERROR(INDEX('CFBG New Line Form'!$G$9:$EQ$105,MATCH(B89,'CFBG New Line Form'!$B$9:$B$105,0),MATCH(VLOOKUP($AQ$11,MAPPING!$H$3:$J$131,3,0),'CFBG New Line Form'!$G$7:$EQ$7,0)),"")=0,"",IFERROR(INDEX('CFBG New Line Form'!$G$9:$EQ$105,MATCH(B89,'CFBG New Line Form'!$B$9:$B$105,0),MATCH(VLOOKUP($AQ$11,MAPPING!$H$3:$J$131,3,0),'CFBG New Line Form'!$G$7:$EQ$7,0)),""))</f>
        <v/>
      </c>
      <c r="AR89" s="84" t="str">
        <f>IF(IFERROR(INDEX('CFBG New Line Form'!$G$9:$EQ$105,MATCH(B89,'CFBG New Line Form'!$B$9:$B$105,0),MATCH(VLOOKUP($AR$11,MAPPING!$H$3:$J$131,3,0),'CFBG New Line Form'!$G$7:$EQ$7,0)),"")=0,"",IFERROR(INDEX('CFBG New Line Form'!$G$9:$EQ$105,MATCH(B89,'CFBG New Line Form'!$B$9:$B$105,0),MATCH(VLOOKUP($AR$11,MAPPING!$H$3:$J$131,3,0),'CFBG New Line Form'!$G$7:$EQ$7,0)),""))</f>
        <v/>
      </c>
      <c r="AS89" s="84" t="str">
        <f>IF(IFERROR(INDEX('CFBG New Line Form'!$G$9:$EQ$105,MATCH(B89,'CFBG New Line Form'!$B$9:$B$105,0),MATCH(VLOOKUP($AS$11,MAPPING!$H$3:$J$131,3,0),'CFBG New Line Form'!$G$7:$EQ$7,0)),"")=0,"",IFERROR(INDEX('CFBG New Line Form'!$G$9:$EQ$105,MATCH(B89,'CFBG New Line Form'!$B$9:$B$105,0),MATCH(VLOOKUP($AS$11,MAPPING!$H$3:$J$131,3,0),'CFBG New Line Form'!$G$7:$EQ$7,0)),""))</f>
        <v/>
      </c>
      <c r="AT89" s="84" t="str">
        <f>IF(IFERROR(INDEX('CFBG New Line Form'!$G$9:$EQ$105,MATCH(B89,'CFBG New Line Form'!$B$9:$B$105,0),MATCH(VLOOKUP($AT$11,MAPPING!$H$3:$J$131,3,0),'CFBG New Line Form'!$G$7:$EQ$7,0)),"")=0,"",IFERROR(INDEX('CFBG New Line Form'!$G$9:$EQ$105,MATCH(B89,'CFBG New Line Form'!$B$9:$B$105,0),MATCH(VLOOKUP($AT$11,MAPPING!$H$3:$J$131,3,0),'CFBG New Line Form'!$G$7:$EQ$7,0)),""))</f>
        <v/>
      </c>
      <c r="AU89" s="84" t="str">
        <f>IF(IFERROR(INDEX('CFBG New Line Form'!$G$9:$EQ$105,MATCH(B89,'CFBG New Line Form'!$B$9:$B$105,0),MATCH(VLOOKUP($AU$11,MAPPING!$H$3:$J$131,3,0),'CFBG New Line Form'!$G$7:$EQ$7,0)),"")=0,"",IFERROR(INDEX('CFBG New Line Form'!$G$9:$EQ$105,MATCH(B89,'CFBG New Line Form'!$B$9:$B$105,0),MATCH(VLOOKUP($AU$11,MAPPING!$H$3:$J$131,3,0),'CFBG New Line Form'!$G$7:$EQ$7,0)),""))</f>
        <v/>
      </c>
      <c r="AV89" s="84" t="str">
        <f>IF(IFERROR(INDEX('CFBG New Line Form'!$G$9:$EQ$105,MATCH(B89,'CFBG New Line Form'!$B$9:$B$105,0),MATCH(VLOOKUP($AV$11,MAPPING!$H$3:$J$131,3,0),'CFBG New Line Form'!$G$7:$EQ$7,0)),"")=0,"",IFERROR(INDEX('CFBG New Line Form'!$G$9:$EQ$105,MATCH(B89,'CFBG New Line Form'!$B$9:$B$105,0),MATCH(VLOOKUP($AV$11,MAPPING!$H$3:$J$131,3,0),'CFBG New Line Form'!$G$7:$EQ$7,0)),""))</f>
        <v/>
      </c>
      <c r="AW89" s="84" t="str">
        <f>IF(IFERROR(INDEX('CFBG New Line Form'!$G$9:$EQ$105,MATCH(B89,'CFBG New Line Form'!$B$9:$B$105,0),MATCH(VLOOKUP($AW$11,MAPPING!$H$3:$J$131,3,0),'CFBG New Line Form'!$G$7:$EQ$7,0)),"")=0,"",IFERROR(INDEX('CFBG New Line Form'!$G$9:$EQ$105,MATCH(B89,'CFBG New Line Form'!$B$9:$B$105,0),MATCH(VLOOKUP($AW$11,MAPPING!$H$3:$J$131,3,0),'CFBG New Line Form'!$G$7:$EQ$7,0)),""))</f>
        <v/>
      </c>
      <c r="AX89" s="84" t="str">
        <f>IF(IFERROR(INDEX('CFBG New Line Form'!$G$9:$EQ$105,MATCH(B89,'CFBG New Line Form'!$B$9:$B$105,0),MATCH(VLOOKUP($AX$11,MAPPING!$H$3:$J$131,3,0),'CFBG New Line Form'!$G$7:$EQ$7,0)),"")=0,"",IFERROR(INDEX('CFBG New Line Form'!$G$9:$EQ$105,MATCH(B89,'CFBG New Line Form'!$B$9:$B$105,0),MATCH(VLOOKUP($AX$11,MAPPING!$H$3:$J$131,3,0),'CFBG New Line Form'!$G$7:$EQ$7,0)),""))</f>
        <v/>
      </c>
      <c r="AY89" s="84" t="str">
        <f>IF(IFERROR(INDEX('CFBG New Line Form'!$G$9:$EQ$105,MATCH(B89,'CFBG New Line Form'!$B$9:$B$105,0),MATCH(VLOOKUP($AY$11,MAPPING!$H$3:$J$131,3,0),'CFBG New Line Form'!$G$7:$EQ$7,0)),"")=0,"",IFERROR(INDEX('CFBG New Line Form'!$G$9:$EQ$105,MATCH(B89,'CFBG New Line Form'!$B$9:$B$105,0),MATCH(VLOOKUP($AY$11,MAPPING!$H$3:$J$131,3,0),'CFBG New Line Form'!$G$7:$EQ$7,0)),""))</f>
        <v/>
      </c>
      <c r="AZ89" s="84" t="str">
        <f>IF(IFERROR(INDEX('CFBG New Line Form'!$G$9:$EQ$105,MATCH(B89,'CFBG New Line Form'!$B$9:$B$105,0),MATCH(VLOOKUP($AZ$11,MAPPING!$H$3:$J$131,3,0),'CFBG New Line Form'!$G$7:$EQ$7,0)),"")=0,"",IFERROR(INDEX('CFBG New Line Form'!$G$9:$EQ$105,MATCH(B89,'CFBG New Line Form'!$B$9:$B$105,0),MATCH(VLOOKUP($AZ$11,MAPPING!$H$3:$J$131,3,0),'CFBG New Line Form'!$G$7:$EQ$7,0)),""))</f>
        <v/>
      </c>
      <c r="BA89" s="84" t="str">
        <f>IF(IFERROR(INDEX('CFBG New Line Form'!$G$9:$EQ$105,MATCH(B89,'CFBG New Line Form'!$B$9:$B$105,0),MATCH(VLOOKUP($BA$11,MAPPING!$H$3:$J$131,3,0),'CFBG New Line Form'!$G$7:$EQ$7,0)),"")=0,"",IFERROR(INDEX('CFBG New Line Form'!$G$9:$EQ$105,MATCH(B89,'CFBG New Line Form'!$B$9:$B$105,0),MATCH(VLOOKUP($BA$11,MAPPING!$H$3:$J$131,3,0),'CFBG New Line Form'!$G$7:$EQ$7,0)),""))</f>
        <v/>
      </c>
      <c r="BB89" s="84" t="str">
        <f>IF(IFERROR(INDEX('CFBG New Line Form'!$G$9:$EQ$105,MATCH(B89,'CFBG New Line Form'!$B$9:$B$105,0),MATCH(VLOOKUP($BB$11,MAPPING!$H$3:$J$131,3,0),'CFBG New Line Form'!$G$7:$EQ$7,0)),"")=0,"",IFERROR(INDEX('CFBG New Line Form'!$G$9:$EQ$105,MATCH(B89,'CFBG New Line Form'!$B$9:$B$105,0),MATCH(VLOOKUP($BB$11,MAPPING!$H$3:$J$131,3,0),'CFBG New Line Form'!$G$7:$EQ$7,0)),""))</f>
        <v/>
      </c>
      <c r="BC89" s="84" t="str">
        <f>IF(IFERROR(INDEX('CFBG New Line Form'!$G$9:$EQ$105,MATCH(B89,'CFBG New Line Form'!$B$9:$B$105,0),MATCH(VLOOKUP($BC$11,MAPPING!$H$3:$J$131,3,0),'CFBG New Line Form'!$G$7:$EQ$7,0)),"")=0,"",IFERROR(INDEX('CFBG New Line Form'!$G$9:$EQ$105,MATCH(B89,'CFBG New Line Form'!$B$9:$B$105,0),MATCH(VLOOKUP($BC$11,MAPPING!$H$3:$J$131,3,0),'CFBG New Line Form'!$G$7:$EQ$7,0)),""))</f>
        <v/>
      </c>
      <c r="BD89" s="84" t="str">
        <f>IF(IFERROR(INDEX('CFBG New Line Form'!$G$9:$EQ$105,MATCH(B89,'CFBG New Line Form'!$B$9:$B$105,0),MATCH(VLOOKUP($BD$11,MAPPING!$H$3:$J$131,3,0),'CFBG New Line Form'!$G$7:$EQ$7,0)),"")=0,"",IFERROR(INDEX('CFBG New Line Form'!$G$9:$EQ$105,MATCH(B89,'CFBG New Line Form'!$B$9:$B$105,0),MATCH(VLOOKUP($BD$11,MAPPING!$H$3:$J$131,3,0),'CFBG New Line Form'!$G$7:$EQ$7,0)),""))</f>
        <v/>
      </c>
      <c r="BE89" s="84" t="str">
        <f>IF(IFERROR(INDEX('CFBG New Line Form'!$G$9:$EQ$105,MATCH(B89,'CFBG New Line Form'!$B$9:$B$105,0),MATCH(VLOOKUP($BE$11,MAPPING!$H$3:$J$131,3,0),'CFBG New Line Form'!$G$7:$EQ$7,0)),"")=0,"",IFERROR(INDEX('CFBG New Line Form'!$G$9:$EQ$105,MATCH(B89,'CFBG New Line Form'!$B$9:$B$105,0),MATCH(VLOOKUP($BE$11,MAPPING!$H$3:$J$131,3,0),'CFBG New Line Form'!$G$7:$EQ$7,0)),""))</f>
        <v/>
      </c>
      <c r="BF89" s="84" t="str">
        <f>IF(IFERROR(INDEX('CFBG New Line Form'!$G$9:$EQ$105,MATCH(B89,'CFBG New Line Form'!$B$9:$B$105,0),MATCH(VLOOKUP($BE$11,MAPPING!$H$3:$J$131,3,0),'CFBG New Line Form'!$G$7:$EQ$7,0)),"")=0,"",IFERROR(INDEX('CFBG New Line Form'!$G$9:$EQ$105,MATCH(B89,'CFBG New Line Form'!$B$9:$B$105,0),MATCH(VLOOKUP($BE$11,MAPPING!$H$3:$J$131,3,0),'CFBG New Line Form'!$G$7:$EQ$7,0)),""))</f>
        <v/>
      </c>
      <c r="BG89" s="84" t="str">
        <f>IF(IFERROR(INDEX('CFBG New Line Form'!$G$9:$EQ$105,MATCH(B89,'CFBG New Line Form'!$B$9:$B$105,0),MATCH(VLOOKUP($BG$11,MAPPING!$H$3:$J$131,3,0),'CFBG New Line Form'!$G$7:$EQ$7,0)),"")=0,"",IFERROR(INDEX('CFBG New Line Form'!$G$9:$EQ$105,MATCH(B89,'CFBG New Line Form'!$B$9:$B$105,0),MATCH(VLOOKUP($BG$11,MAPPING!$H$3:$J$131,3,0),'CFBG New Line Form'!$G$7:$EQ$7,0)),""))</f>
        <v/>
      </c>
      <c r="BH89" s="84" t="str">
        <f>IF(IFERROR(INDEX('CFBG New Line Form'!$G$9:$EQ$105,MATCH(B89,'CFBG New Line Form'!$B$9:$B$105,0),MATCH(VLOOKUP($BH$11,MAPPING!$H$3:$J$131,3,0),'CFBG New Line Form'!$G$7:$EQ$7,0)),"")=0,"",IFERROR(INDEX('CFBG New Line Form'!$G$9:$EQ$105,MATCH(B89,'CFBG New Line Form'!$B$9:$B$105,0),MATCH(VLOOKUP($BH$11,MAPPING!$H$3:$J$131,3,0),'CFBG New Line Form'!$G$7:$EQ$7,0)),""))</f>
        <v/>
      </c>
      <c r="BI89" s="84" t="str">
        <f>IF(IFERROR(INDEX('CFBG New Line Form'!$G$9:$EQ$105,MATCH(B89,'CFBG New Line Form'!$B$9:$B$105,0),MATCH(VLOOKUP($BI$11,MAPPING!$H$3:$J$131,3,0),'CFBG New Line Form'!$G$7:$EQ$7,0)),"")=0,"",IFERROR(INDEX('CFBG New Line Form'!$G$9:$EQ$105,MATCH(B89,'CFBG New Line Form'!$B$9:$B$105,0),MATCH(VLOOKUP($BI$11,MAPPING!$H$3:$J$131,3,0),'CFBG New Line Form'!$G$7:$EQ$7,0)),""))</f>
        <v/>
      </c>
      <c r="BJ89" s="84" t="str">
        <f>IF(IFERROR(INDEX('CFBG New Line Form'!$G$9:$EQ$105,MATCH(B89,'CFBG New Line Form'!$B$9:$B$105,0),MATCH(VLOOKUP($BJ$11,MAPPING!$H$3:$J$131,3,0),'CFBG New Line Form'!$G$7:$EQ$7,0)),"")=0,"",IFERROR(INDEX('CFBG New Line Form'!$G$9:$EQ$105,MATCH(B89,'CFBG New Line Form'!$B$9:$B$105,0),MATCH(VLOOKUP($BJ$11,MAPPING!$H$3:$J$131,3,0),'CFBG New Line Form'!$G$7:$EQ$7,0)),""))</f>
        <v/>
      </c>
      <c r="BK89" s="84" t="str">
        <f>IF(IFERROR(INDEX('CFBG New Line Form'!$G$9:$EQ$105,MATCH(B89,'CFBG New Line Form'!$B$9:$B$105,0),MATCH(VLOOKUP($BK$11,MAPPING!$H$3:$J$131,3,0),'CFBG New Line Form'!$G$7:$EQ$7,0)),"")=0,"",IFERROR(INDEX('CFBG New Line Form'!$G$9:$EQ$105,MATCH(B89,'CFBG New Line Form'!$B$9:$B$105,0),MATCH(VLOOKUP($BK$11,MAPPING!$H$3:$J$131,3,0),'CFBG New Line Form'!$G$7:$EQ$7,0)),""))</f>
        <v/>
      </c>
      <c r="BL89" s="84" t="str">
        <f>IF(IFERROR(INDEX('CFBG New Line Form'!$G$9:$EQ$105,MATCH(B89,'CFBG New Line Form'!$B$9:$B$105,0),MATCH(VLOOKUP($BL$11,MAPPING!$H$3:$J$131,3,0),'CFBG New Line Form'!$G$7:$EQ$7,0)),"")=0,"",IFERROR(INDEX('CFBG New Line Form'!$G$9:$EQ$105,MATCH(B89,'CFBG New Line Form'!$B$9:$B$105,0),MATCH(VLOOKUP($BL$11,MAPPING!$H$3:$J$131,3,0),'CFBG New Line Form'!$G$7:$EQ$7,0)),""))</f>
        <v/>
      </c>
      <c r="BM89" s="84" t="str">
        <f>IF(IFERROR(INDEX('CFBG New Line Form'!$G$9:$EQ$105,MATCH(B89,'CFBG New Line Form'!$B$9:$B$105,0),MATCH(VLOOKUP($BM$11,MAPPING!$H$3:$J$131,3,0),'CFBG New Line Form'!$G$7:$EQ$7,0)),"")=0,"",IFERROR(INDEX('CFBG New Line Form'!$G$9:$EQ$105,MATCH(B89,'CFBG New Line Form'!$B$9:$B$105,0),MATCH(VLOOKUP($BM$11,MAPPING!$H$3:$J$131,3,0),'CFBG New Line Form'!$G$7:$EQ$7,0)),""))</f>
        <v/>
      </c>
      <c r="BN89" s="84" t="str">
        <f>IF(IFERROR(INDEX('CFBG New Line Form'!$G$9:$EQ$105,MATCH(B89,'CFBG New Line Form'!$B$9:$B$105,0),MATCH(VLOOKUP($BN$11,MAPPING!$H$3:$J$131,3,0),'CFBG New Line Form'!$G$7:$EQ$7,0)),"")=0,"",IFERROR(INDEX('CFBG New Line Form'!$G$9:$EQ$105,MATCH(B89,'CFBG New Line Form'!$B$9:$B$105,0),MATCH(VLOOKUP($BN$11,MAPPING!$H$3:$J$131,3,0),'CFBG New Line Form'!$G$7:$EQ$7,0)),""))</f>
        <v/>
      </c>
      <c r="BO89" s="84" t="str">
        <f>IF(IFERROR(INDEX('CFBG New Line Form'!$G$9:$EQ$105,MATCH(B89,'CFBG New Line Form'!$B$9:$B$105,0),MATCH(VLOOKUP($BO$11,MAPPING!$H$3:$J$131,3,0),'CFBG New Line Form'!$G$7:$EQ$7,0)),"")=0,"",IFERROR(INDEX('CFBG New Line Form'!$G$9:$EQ$105,MATCH(B89,'CFBG New Line Form'!$B$9:$B$105,0),MATCH(VLOOKUP($BO$11,MAPPING!$H$3:$J$131,3,0),'CFBG New Line Form'!$G$7:$EQ$7,0)),""))</f>
        <v/>
      </c>
      <c r="BP89" s="84" t="str">
        <f>IF(IFERROR(INDEX('CFBG New Line Form'!$G$9:$EQ$105,MATCH(B89,'CFBG New Line Form'!$B$9:$B$105,0),MATCH(VLOOKUP($BP$11,MAPPING!$H$3:$J$131,3,0),'CFBG New Line Form'!$G$7:$EQ$7,0)),"")=0,"",IFERROR(INDEX('CFBG New Line Form'!$G$9:$EQ$105,MATCH(B89,'CFBG New Line Form'!$B$9:$B$105,0),MATCH(VLOOKUP($BP$11,MAPPING!$H$3:$J$131,3,0),'CFBG New Line Form'!$G$7:$EQ$7,0)),""))</f>
        <v/>
      </c>
      <c r="BQ89" s="84" t="str">
        <f>IF(IFERROR(INDEX('CFBG New Line Form'!$G$9:$EQ$105,MATCH(B89,'CFBG New Line Form'!$B$9:$B$105,0),MATCH(VLOOKUP($BQ$11,MAPPING!$H$3:$J$131,3,0),'CFBG New Line Form'!$G$7:$EQ$7,0)),"")=0,"",IFERROR(INDEX('CFBG New Line Form'!$G$9:$EQ$105,MATCH(B89,'CFBG New Line Form'!$B$9:$B$105,0),MATCH(VLOOKUP($BQ$11,MAPPING!$H$3:$J$131,3,0),'CFBG New Line Form'!$G$7:$EQ$7,0)),""))</f>
        <v/>
      </c>
      <c r="BR89" s="84" t="str">
        <f>IF(IFERROR(INDEX('CFBG New Line Form'!$G$9:$EQ$105,MATCH(B89,'CFBG New Line Form'!$B$9:$B$105,0),MATCH(VLOOKUP($BR$11,MAPPING!$H$3:$J$131,3,0),'CFBG New Line Form'!$G$7:$EQ$7,0)),"")=0,"",IFERROR(INDEX('CFBG New Line Form'!$G$9:$EQ$105,MATCH(B89,'CFBG New Line Form'!$B$9:$B$105,0),MATCH(VLOOKUP($BR$11,MAPPING!$H$3:$J$131,3,0),'CFBG New Line Form'!$G$7:$EQ$7,0)),""))</f>
        <v/>
      </c>
      <c r="BS89" s="84" t="str">
        <f>IF(IFERROR(INDEX('CFBG New Line Form'!$G$9:$EQ$105,MATCH(B89,'CFBG New Line Form'!$B$9:$B$105,0),MATCH(VLOOKUP($BS$11,MAPPING!$H$3:$J$131,3,0),'CFBG New Line Form'!$G$7:$EQ$7,0)),"")=0,"",IFERROR(INDEX('CFBG New Line Form'!$G$9:$EQ$105,MATCH(B89,'CFBG New Line Form'!$B$9:$B$105,0),MATCH(VLOOKUP($BS$11,MAPPING!$H$3:$J$131,3,0),'CFBG New Line Form'!$G$7:$EQ$7,0)),""))</f>
        <v/>
      </c>
      <c r="BT89" s="84" t="str">
        <f>IF(IFERROR(INDEX('CFBG New Line Form'!$G$9:$EQ$105,MATCH(B89,'CFBG New Line Form'!$B$9:$B$105,0),MATCH(VLOOKUP($BT$11,MAPPING!$H$3:$J$131,3,0),'CFBG New Line Form'!$G$7:$EQ$7,0)),"")=0,"",IFERROR(INDEX('CFBG New Line Form'!$G$9:$EQ$105,MATCH(B89,'CFBG New Line Form'!$B$9:$B$105,0),MATCH(VLOOKUP($BT$11,MAPPING!$H$3:$J$131,3,0),'CFBG New Line Form'!$G$7:$EQ$7,0)),""))</f>
        <v/>
      </c>
      <c r="BU89" s="84" t="str">
        <f>IF(IFERROR(INDEX('CFBG New Line Form'!$G$9:$EQ$105,MATCH(B89,'CFBG New Line Form'!$B$9:$B$105,0),MATCH(VLOOKUP($BU$11,MAPPING!$H$3:$J$131,3,0),'CFBG New Line Form'!$G$7:$EQ$7,0)),"")=0,"",IFERROR(INDEX('CFBG New Line Form'!$G$9:$EQ$105,MATCH(B89,'CFBG New Line Form'!$B$9:$B$105,0),MATCH(VLOOKUP($BU$11,MAPPING!$H$3:$J$131,3,0),'CFBG New Line Form'!$G$7:$EQ$7,0)),""))</f>
        <v/>
      </c>
      <c r="BV89" s="84" t="str">
        <f>IF(IFERROR(INDEX('CFBG New Line Form'!$G$9:$EQ$105,MATCH(B89,'CFBG New Line Form'!$B$9:$B$105,0),MATCH(VLOOKUP($BV$11,MAPPING!$H$3:$J$131,3,0),'CFBG New Line Form'!$G$7:$EQ$7,0)),"")=0,"",IFERROR(INDEX('CFBG New Line Form'!$G$9:$EQ$105,MATCH(B89,'CFBG New Line Form'!$B$9:$B$105,0),MATCH(VLOOKUP($BV$11,MAPPING!$H$3:$J$131,3,0),'CFBG New Line Form'!$G$7:$EQ$7,0)),""))</f>
        <v/>
      </c>
      <c r="BW89" s="84" t="str">
        <f>IF(IFERROR(INDEX('CFBG New Line Form'!$G$9:$EQ$105,MATCH(B89,'CFBG New Line Form'!$B$9:$B$105,0),MATCH(VLOOKUP($BW$11,MAPPING!$H$3:$J$131,3,0),'CFBG New Line Form'!$G$7:$EQ$7,0)),"")=0,"",IFERROR(INDEX('CFBG New Line Form'!$G$9:$EQ$105,MATCH(B89,'CFBG New Line Form'!$B$9:$B$105,0),MATCH(VLOOKUP($BW$11,MAPPING!$H$3:$J$131,3,0),'CFBG New Line Form'!$G$7:$EQ$7,0)),""))</f>
        <v/>
      </c>
      <c r="BX89" s="84" t="str">
        <f>IF(IFERROR(INDEX('CFBG New Line Form'!$G$9:$EQ$105,MATCH(B89,'CFBG New Line Form'!$B$9:$B$105,0),MATCH(VLOOKUP($BX$11,MAPPING!$H$3:$J$131,3,0),'CFBG New Line Form'!$G$7:$EQ$7,0)),"")=0,"",IFERROR(INDEX('CFBG New Line Form'!$G$9:$EQ$105,MATCH(B89,'CFBG New Line Form'!$B$9:$B$105,0),MATCH(VLOOKUP($BX$11,MAPPING!$H$3:$J$131,3,0),'CFBG New Line Form'!$G$7:$EQ$7,0)),""))</f>
        <v/>
      </c>
      <c r="BY89" s="84" t="str">
        <f>IF(IFERROR(INDEX('CFBG New Line Form'!$G$9:$EQ$105,MATCH(B89,'CFBG New Line Form'!$B$9:$B$105,0),MATCH(VLOOKUP($BY$11,MAPPING!$H$3:$J$131,3,0),'CFBG New Line Form'!$G$7:$EQ$7,0)),"")=0,"",IFERROR(INDEX('CFBG New Line Form'!$G$9:$EQ$105,MATCH(B89,'CFBG New Line Form'!$B$9:$B$105,0),MATCH(VLOOKUP($BY$11,MAPPING!$H$3:$J$131,3,0),'CFBG New Line Form'!$G$7:$EQ$7,0)),""))</f>
        <v/>
      </c>
      <c r="BZ89" s="84" t="str">
        <f>IF(IFERROR(INDEX('CFBG New Line Form'!$G$9:$EQ$105,MATCH(B89,'CFBG New Line Form'!$B$9:$B$105,0),MATCH(VLOOKUP($BZ$11,MAPPING!$H$3:$J$131,3,0),'CFBG New Line Form'!$G$7:$EQ$7,0)),"")=0,"",IFERROR(INDEX('CFBG New Line Form'!$G$9:$EQ$105,MATCH(B89,'CFBG New Line Form'!$B$9:$B$105,0),MATCH(VLOOKUP($BZ$11,MAPPING!$H$3:$J$131,3,0),'CFBG New Line Form'!$G$7:$EQ$7,0)),""))</f>
        <v/>
      </c>
      <c r="CA89" s="84" t="str">
        <f>IF(IFERROR(INDEX('CFBG New Line Form'!$G$9:$EQ$105,MATCH(B89,'CFBG New Line Form'!$B$9:$B$105,0),MATCH(VLOOKUP($CA$11,MAPPING!$H$3:$J$131,3,0),'CFBG New Line Form'!$G$7:$EQ$7,0)),"")=0,"",IFERROR(INDEX('CFBG New Line Form'!$G$9:$EQ$105,MATCH(B89,'CFBG New Line Form'!$B$9:$B$105,0),MATCH(VLOOKUP($CA$11,MAPPING!$H$3:$J$131,3,0),'CFBG New Line Form'!$G$7:$EQ$7,0)),""))</f>
        <v/>
      </c>
      <c r="CB89" s="84" t="str">
        <f>IF(IFERROR(INDEX('CFBG New Line Form'!$G$9:$EQ$105,MATCH(B89,'CFBG New Line Form'!$B$9:$B$105,0),MATCH(VLOOKUP($CB$11,MAPPING!$H$3:$J$131,3,0),'CFBG New Line Form'!$G$7:$EQ$7,0)),"")=0,"",IFERROR(INDEX('CFBG New Line Form'!$G$9:$EQ$105,MATCH(B89,'CFBG New Line Form'!$B$9:$B$105,0),MATCH(VLOOKUP($CB$11,MAPPING!$H$3:$J$131,3,0),'CFBG New Line Form'!$G$7:$EQ$7,0)),""))</f>
        <v/>
      </c>
      <c r="CC89" s="84" t="str">
        <f>IF(IFERROR(INDEX('CFBG New Line Form'!$G$9:$EQ$105,MATCH(B89,'CFBG New Line Form'!$B$9:$B$105,0),MATCH(VLOOKUP($CC$11,MAPPING!$H$3:$J$131,3,0),'CFBG New Line Form'!$G$7:$EQ$7,0)),"")=0,"",IFERROR(INDEX('CFBG New Line Form'!$G$9:$EQ$105,MATCH(B89,'CFBG New Line Form'!$B$9:$B$105,0),MATCH(VLOOKUP($CC$11,MAPPING!$H$3:$J$131,3,0),'CFBG New Line Form'!$G$7:$EQ$7,0)),""))</f>
        <v/>
      </c>
      <c r="CD89" s="84" t="str">
        <f>IF(IFERROR(INDEX('CFBG New Line Form'!$G$9:$EQ$105,MATCH(B89,'CFBG New Line Form'!$B$9:$B$105,0),MATCH(VLOOKUP($CD$11,MAPPING!$H$3:$J$131,3,0),'CFBG New Line Form'!$G$7:$EQ$7,0)),"")=0,"",IFERROR(INDEX('CFBG New Line Form'!$G$9:$EQ$105,MATCH(B89,'CFBG New Line Form'!$B$9:$B$105,0),MATCH(VLOOKUP($CD$11,MAPPING!$H$3:$J$131,3,0),'CFBG New Line Form'!$G$7:$EQ$7,0)),""))</f>
        <v/>
      </c>
      <c r="CE89" s="84" t="str">
        <f>IF(IFERROR(INDEX('CFBG New Line Form'!$G$9:$EQ$105,MATCH(B89,'CFBG New Line Form'!$B$9:$B$105,0),MATCH(VLOOKUP($CE$11,MAPPING!$H$3:$J$131,3,0),'CFBG New Line Form'!$G$7:$EQ$7,0)),"")=0,"",IFERROR(INDEX('CFBG New Line Form'!$G$9:$EQ$105,MATCH(B89,'CFBG New Line Form'!$B$9:$B$105,0),MATCH(VLOOKUP($CE$11,MAPPING!$H$3:$J$131,3,0),'CFBG New Line Form'!$G$7:$EQ$7,0)),""))</f>
        <v/>
      </c>
      <c r="CF89" s="84" t="str">
        <f>IF(IFERROR(INDEX('CFBG New Line Form'!$G$9:$EQ$105,MATCH(B89,'CFBG New Line Form'!$B$9:$B$105,0),MATCH(VLOOKUP($CF$11,MAPPING!$H$3:$J$131,3,0),'CFBG New Line Form'!$G$7:$EQ$7,0)),"")=0,"",IFERROR(INDEX('CFBG New Line Form'!$G$9:$EQ$105,MATCH(B89,'CFBG New Line Form'!$B$9:$B$105,0),MATCH(VLOOKUP($CF$11,MAPPING!$H$3:$J$131,3,0),'CFBG New Line Form'!$G$7:$EQ$7,0)),""))</f>
        <v/>
      </c>
      <c r="CG89" s="84" t="str">
        <f>IF(IFERROR(INDEX('CFBG New Line Form'!$G$9:$EQ$105,MATCH(B89,'CFBG New Line Form'!$B$9:$B$105,0),MATCH(VLOOKUP($CG$11,MAPPING!$H$3:$J$131,3,0),'CFBG New Line Form'!$G$7:$EQ$7,0)),"")=0,"",IFERROR(INDEX('CFBG New Line Form'!$G$9:$EQ$105,MATCH(B89,'CFBG New Line Form'!$B$9:$B$105,0),MATCH(VLOOKUP($CG$11,MAPPING!$H$3:$J$131,3,0),'CFBG New Line Form'!$G$7:$EQ$7,0)),""))</f>
        <v/>
      </c>
      <c r="CH89" s="84" t="str">
        <f>IF(IFERROR(INDEX('CFBG New Line Form'!$G$9:$EQ$105,MATCH(B89,'CFBG New Line Form'!$B$9:$B$105,0),MATCH(VLOOKUP($CH$11,MAPPING!$H$3:$J$131,3,0),'CFBG New Line Form'!$G$7:$EQ$7,0)),"")=0,"",IFERROR(INDEX('CFBG New Line Form'!$G$9:$EQ$105,MATCH(B89,'CFBG New Line Form'!$B$9:$B$105,0),MATCH(VLOOKUP($CH$11,MAPPING!$H$3:$J$131,3,0),'CFBG New Line Form'!$G$7:$EQ$7,0)),""))</f>
        <v/>
      </c>
      <c r="CI89" s="84" t="str">
        <f>IF(IFERROR(INDEX('CFBG New Line Form'!$G$9:$EQ$105,MATCH(B89,'CFBG New Line Form'!$B$9:$B$105,0),MATCH(VLOOKUP($CI$11,MAPPING!$H$3:$J$131,3,0),'CFBG New Line Form'!$G$7:$EQ$7,0)),"")=0,"",IFERROR(INDEX('CFBG New Line Form'!$G$9:$EQ$105,MATCH(B89,'CFBG New Line Form'!$B$9:$B$105,0),MATCH(VLOOKUP($CI$11,MAPPING!$H$3:$J$131,3,0),'CFBG New Line Form'!$G$7:$EQ$7,0)),""))</f>
        <v/>
      </c>
      <c r="CJ89" s="84" t="str">
        <f>IF(IFERROR(INDEX('CFBG New Line Form'!$G$9:$EQ$105,MATCH(B89,'CFBG New Line Form'!$B$9:$B$105,0),MATCH(VLOOKUP($CJ$11,MAPPING!$H$3:$J$131,3,0),'CFBG New Line Form'!$G$7:$EQ$7,0)),"")=0,"",IFERROR(INDEX('CFBG New Line Form'!$G$9:$EQ$105,MATCH(B89,'CFBG New Line Form'!$B$9:$B$105,0),MATCH(VLOOKUP($CJ$11,MAPPING!$H$3:$J$131,3,0),'CFBG New Line Form'!$G$7:$EQ$7,0)),""))</f>
        <v/>
      </c>
      <c r="CK89" s="84" t="str">
        <f>IF(IFERROR(INDEX('CFBG New Line Form'!$G$9:$EQ$105,MATCH(B89,'CFBG New Line Form'!$B$9:$B$105,0),MATCH(VLOOKUP($CK$11,MAPPING!$H$3:$J$131,3,0),'CFBG New Line Form'!$G$7:$EQ$7,0)),"")=0,"",IFERROR(INDEX('CFBG New Line Form'!$G$9:$EQ$105,MATCH(B89,'CFBG New Line Form'!$B$9:$B$105,0),MATCH(VLOOKUP($CK$11,MAPPING!$H$3:$J$131,3,0),'CFBG New Line Form'!$G$7:$EQ$7,0)),""))</f>
        <v/>
      </c>
      <c r="CL89" s="84" t="str">
        <f>IF(IFERROR(INDEX('CFBG New Line Form'!$G$9:$EQ$105,MATCH(B89,'CFBG New Line Form'!$B$9:$B$105,0),MATCH(VLOOKUP($CL$11,MAPPING!$H$3:$J$131,3,0),'CFBG New Line Form'!$G$7:$EQ$7,0)),"")=0,"",IFERROR(INDEX('CFBG New Line Form'!$G$9:$EQ$105,MATCH(B89,'CFBG New Line Form'!$B$9:$B$105,0),MATCH(VLOOKUP($CL$11,MAPPING!$H$3:$J$131,3,0),'CFBG New Line Form'!$G$7:$EQ$7,0)),""))</f>
        <v/>
      </c>
      <c r="CM89" s="84" t="str">
        <f>IF(IFERROR(INDEX('CFBG New Line Form'!$G$9:$EQ$105,MATCH(B89,'CFBG New Line Form'!$B$9:$B$105,0),MATCH(VLOOKUP($CM$11,MAPPING!$H$3:$J$131,3,0),'CFBG New Line Form'!$G$7:$EQ$7,0)),"")=0,"",IFERROR(INDEX('CFBG New Line Form'!$G$9:$EQ$105,MATCH(B89,'CFBG New Line Form'!$B$9:$B$105,0),MATCH(VLOOKUP($CM$11,MAPPING!$H$3:$J$131,3,0),'CFBG New Line Form'!$G$7:$EQ$7,0)),""))</f>
        <v/>
      </c>
      <c r="CN89" s="84" t="str">
        <f>IF(IFERROR(INDEX('CFBG New Line Form'!$G$9:$EQ$105,MATCH(B89,'CFBG New Line Form'!$B$9:$B$105,0),MATCH(VLOOKUP($CN$11,MAPPING!$H$3:$J$131,3,0),'CFBG New Line Form'!$G$7:$EQ$7,0)),"")=0,"",IFERROR(INDEX('CFBG New Line Form'!$G$9:$EQ$105,MATCH(B89,'CFBG New Line Form'!$B$9:$B$105,0),MATCH(VLOOKUP($CN$11,MAPPING!$H$3:$J$131,3,0),'CFBG New Line Form'!$G$7:$EQ$7,0)),""))</f>
        <v/>
      </c>
      <c r="CO89" s="84" t="str">
        <f>IF(IFERROR(INDEX('CFBG New Line Form'!$G$9:$EQ$105,MATCH(B89,'CFBG New Line Form'!$B$9:$B$105,0),MATCH(VLOOKUP($CO$11,MAPPING!$H$3:$J$131,3,0),'CFBG New Line Form'!$G$7:$EQ$7,0)),"")=0,"",IFERROR(INDEX('CFBG New Line Form'!$G$9:$EQ$105,MATCH(B89,'CFBG New Line Form'!$B$9:$B$105,0),MATCH(VLOOKUP($CO$11,MAPPING!$H$3:$J$131,3,0),'CFBG New Line Form'!$G$7:$EQ$7,0)),""))</f>
        <v/>
      </c>
      <c r="CP89" s="84" t="str">
        <f>IF(IFERROR(INDEX('CFBG New Line Form'!$G$9:$EQ$105,MATCH(B89,'CFBG New Line Form'!$B$9:$B$105,0),MATCH(VLOOKUP($CP$11,MAPPING!$H$3:$J$131,3,0),'CFBG New Line Form'!$G$7:$EQ$7,0)),"")=0,"",IFERROR(INDEX('CFBG New Line Form'!$G$9:$EQ$105,MATCH(B89,'CFBG New Line Form'!$B$9:$B$105,0),MATCH(VLOOKUP($CP$11,MAPPING!$H$3:$J$131,3,0),'CFBG New Line Form'!$G$7:$EQ$7,0)),""))</f>
        <v/>
      </c>
      <c r="CQ89" s="84" t="str">
        <f>IF(IFERROR(INDEX('CFBG New Line Form'!$G$9:$EQ$105,MATCH(B89,'CFBG New Line Form'!$B$9:$B$105,0),MATCH(VLOOKUP($CQ$11,MAPPING!$H$3:$J$131,3,0),'CFBG New Line Form'!$G$7:$EQ$7,0)),"")=0,"",IFERROR(INDEX('CFBG New Line Form'!$G$9:$EQ$105,MATCH(B89,'CFBG New Line Form'!$B$9:$B$105,0),MATCH(VLOOKUP($CQ$11,MAPPING!$H$3:$J$131,3,0),'CFBG New Line Form'!$G$7:$EQ$7,0)),""))</f>
        <v/>
      </c>
      <c r="CR89" s="84"/>
      <c r="CS89" s="84"/>
      <c r="CT89" s="84"/>
    </row>
    <row r="90" spans="1:98" s="55" customFormat="1">
      <c r="A90" s="84" t="str">
        <f>IF(
IFERROR(INDEX('CFBG New Line Form'!$G$9:$EQ$105,MATCH(B90,'CFBG New Line Form'!$B$9:$B$105,0),MATCH(VLOOKUP($A$11,MAPPING!$H$3:$J$131,3,0),'CFBG New Line Form'!$G$7:$EQ$7,0)),"")=0,"", IFERROR(INDEX('CFBG New Line Form'!$G$9:$EQ$105,MATCH(B90,'CFBG New Line Form'!$B$9:$B$105,0),MATCH(VLOOKUP($A$11,MAPPING!$H$3:$J$131,3,0),'CFBG New Line Form'!$G$7:$EQ$7,0)),""))</f>
        <v/>
      </c>
      <c r="B90" s="84"/>
      <c r="C90" s="84" t="str">
        <f>IF(
IFERROR(INDEX('CFBG New Line Form'!$G$9:$EQ$105,MATCH(B90,'CFBG New Line Form'!$B$9:$B$105,0),MATCH(VLOOKUP($C$11,MAPPING!$H$3:$J$131,3,0),'CFBG New Line Form'!$G$7:$EQ$7,0)),"")=0,"", IFERROR(INDEX('CFBG New Line Form'!$G$9:$EQ$105,MATCH(B90,'CFBG New Line Form'!$B$9:$B$105,0),MATCH(VLOOKUP($C$11,MAPPING!$H$3:$J$131,3,0),'CFBG New Line Form'!$G$7:$EQ$7,0)),""))</f>
        <v/>
      </c>
      <c r="D90" s="84" t="str">
        <f>IF(
IFERROR(INDEX('CFBG New Line Form'!$G$9:$EQ$105,MATCH(B90,'CFBG New Line Form'!$B$9:$B$105,0),MATCH(VLOOKUP($D$11,MAPPING!$H$3:$J$131,3,0),'CFBG New Line Form'!$G$7:$EQ$7,0)),"")=0,"", IFERROR(INDEX('CFBG New Line Form'!$G$9:$EQ$105,MATCH(B90,'CFBG New Line Form'!$B$9:$B$105,0),MATCH(VLOOKUP($D$11,MAPPING!$H$3:$J$131,3,0),'CFBG New Line Form'!$G$7:$EQ$7,0)),""))</f>
        <v/>
      </c>
      <c r="E90" s="84" t="str">
        <f>IF(IFERROR(INDEX('CFBG New Line Form'!$G$9:$EQ$105,MATCH(B90,'CFBG New Line Form'!$B$9:$B$105,0),MATCH(VLOOKUP($E$11,MAPPING!$H$3:$J$131,3,0),'CFBG New Line Form'!$G$7:$EQ$7,0)),"")=0,"",IFERROR(INDEX('CFBG New Line Form'!$G$9:$EQ$105,MATCH(B90,'CFBG New Line Form'!$B$9:$B$105,0),MATCH(VLOOKUP($E$11,MAPPING!$H$3:$J$131,3,0),'CFBG New Line Form'!$G$7:$EQ$7,0)),""))</f>
        <v/>
      </c>
      <c r="F90" s="84" t="str">
        <f>IF(IFERROR(INDEX('CFBG New Line Form'!$G$9:$EQ$105,MATCH(B90,'CFBG New Line Form'!$B$9:$B$105,0),MATCH(VLOOKUP($F$11,MAPPING!$H$3:$J$131,3,0),'CFBG New Line Form'!$G$7:$EQ$7,0)),"")=0,"",IFERROR(INDEX('CFBG New Line Form'!$G$9:$EQ$105,MATCH(B90,'CFBG New Line Form'!$B$9:$B$105,0),MATCH(VLOOKUP($F$11,MAPPING!$H$3:$J$131,3,0),'CFBG New Line Form'!$G$7:$EQ$7,0)),""))</f>
        <v/>
      </c>
      <c r="G90" s="130" t="str">
        <f>IF(IFERROR(INDEX('CFBG New Line Form'!$G$9:$EQ$105,MATCH(B90,'CFBG New Line Form'!$B$9:$B$105,0),MATCH(VLOOKUP($G$11,MAPPING!$H$3:$J$131,3,0),'CFBG New Line Form'!$G$7:$EQ$7,0)),"")=0,"",IFERROR(INDEX('CFBG New Line Form'!$G$9:$EQ$105,MATCH(B90,'CFBG New Line Form'!$B$9:$B$105,0),MATCH(VLOOKUP($G$11,MAPPING!$H$3:$J$131,3,0),'CFBG New Line Form'!$G$7:$EQ$7,0)),""))</f>
        <v/>
      </c>
      <c r="H90" s="160" t="str">
        <f>IF(IFERROR(INDEX('CFBG New Line Form'!$G$9:$EQ$105,MATCH(B90,'CFBG New Line Form'!$B$9:$B$105,0),MATCH(VLOOKUP($H$11,MAPPING!$H$3:$J$131,3,0),'CFBG New Line Form'!$G$7:$EQ$7,0)),"")=0,"",IFERROR(INDEX('CFBG New Line Form'!$G$9:$EQ$105,MATCH(B90,'CFBG New Line Form'!$B$9:$B$105,0),MATCH(VLOOKUP($H$11,MAPPING!$H$3:$J$131,3,0),'CFBG New Line Form'!$G$7:$EQ$7,0)),""))</f>
        <v/>
      </c>
      <c r="I90" s="161" t="str">
        <f>IF(IFERROR(INDEX('CFBG New Line Form'!$G$9:$EQ$105,MATCH(B90,'CFBG New Line Form'!$B$9:$B$105,0),MATCH(VLOOKUP($I$11,MAPPING!$H$3:$J$131,3,0),'CFBG New Line Form'!$G$7:$EQ$7,0)),"")=0,"",IFERROR(INDEX('CFBG New Line Form'!$G$9:$EQ$105,MATCH(B90,'CFBG New Line Form'!$B$9:$B$105,0),MATCH(VLOOKUP($I$11,MAPPING!$H$3:$J$131,3,0),'CFBG New Line Form'!$G$7:$EQ$7,0)),""))</f>
        <v/>
      </c>
      <c r="J90" s="84" t="str">
        <f>IF(IFERROR(INDEX('CFBG New Line Form'!$G$9:$EQ$105,MATCH(B90,'CFBG New Line Form'!$B$9:$B$105,0),MATCH(VLOOKUP($J$11,MAPPING!$H$3:$J$131,3,0),'CFBG New Line Form'!$G$7:$EQ$7,0)),"")=0,"",IFERROR(INDEX('CFBG New Line Form'!$G$9:$EQ$105,MATCH(B90,'CFBG New Line Form'!$B$9:$B$105,0),MATCH(VLOOKUP($J$11,MAPPING!$H$3:$J$131,3,0),'CFBG New Line Form'!$G$7:$EQ$7,0)),""))</f>
        <v/>
      </c>
      <c r="K90" s="84" t="e">
        <v>#N/A</v>
      </c>
      <c r="L90" s="84" t="e">
        <v>#N/A</v>
      </c>
      <c r="M90" s="84" t="e">
        <v>#N/A</v>
      </c>
      <c r="N90" s="84" t="e">
        <v>#N/A</v>
      </c>
      <c r="O90" s="84" t="e">
        <v>#N/A</v>
      </c>
      <c r="P90" s="84" t="e">
        <v>#N/A</v>
      </c>
      <c r="Q90" s="84" t="e">
        <v>#N/A</v>
      </c>
      <c r="R90" s="162" t="str">
        <f>IF(IFERROR(INDEX('CFBG New Line Form'!$G$9:$EQ$105,MATCH(B90,'CFBG New Line Form'!$B$9:$B$105,0),MATCH(VLOOKUP($R$11,MAPPING!$H$3:$J$131,3,0),'CFBG New Line Form'!$G$7:$EQ$7,0)),"")=0,"",IFERROR(INDEX('CFBG New Line Form'!$G$9:$EQ$105,MATCH(B90,'CFBG New Line Form'!$B$9:$B$105,0),MATCH(VLOOKUP($R$11,MAPPING!$H$3:$J$131,3,0),'CFBG New Line Form'!$G$7:$EQ$7,0)),""))</f>
        <v/>
      </c>
      <c r="S90" s="84" t="str">
        <f>IF(IFERROR(INDEX('CFBG New Line Form'!$G$9:$EQ$105,MATCH(B90,'CFBG New Line Form'!$B$9:$B$105,0),MATCH(VLOOKUP($S$11,MAPPING!$H$3:$J$131,3,0),'CFBG New Line Form'!$G$7:$EQ$7,0)),"")=0,"",IFERROR(INDEX('CFBG New Line Form'!$G$9:$EQ$105,MATCH(B90,'CFBG New Line Form'!$B$9:$B$105,0),MATCH(VLOOKUP($S$11,MAPPING!$H$3:$J$131,3,0),'CFBG New Line Form'!$G$7:$EQ$7,0)),""))</f>
        <v/>
      </c>
      <c r="T90" s="84" t="e">
        <v>#N/A</v>
      </c>
      <c r="U90" s="84" t="e">
        <v>#N/A</v>
      </c>
      <c r="V90" s="84" t="e">
        <v>#N/A</v>
      </c>
      <c r="W90" s="84" t="e">
        <v>#N/A</v>
      </c>
      <c r="X90" s="84" t="e">
        <v>#N/A</v>
      </c>
      <c r="Y90" s="84" t="e">
        <v>#N/A</v>
      </c>
      <c r="Z90" s="84" t="e">
        <v>#N/A</v>
      </c>
      <c r="AA90" s="84" t="e">
        <v>#N/A</v>
      </c>
      <c r="AB90" s="84" t="e">
        <v>#N/A</v>
      </c>
      <c r="AC90" s="84" t="e">
        <v>#N/A</v>
      </c>
      <c r="AD90" s="84" t="e">
        <v>#N/A</v>
      </c>
      <c r="AE90" s="160" t="str">
        <f>IF(IFERROR(INDEX('CFBG New Line Form'!$G$9:$EQ$105,MATCH(B90,'CFBG New Line Form'!$B$9:$B$105,0),MATCH(VLOOKUP($AE$11,MAPPING!$H$3:$J$131,3,0),'CFBG New Line Form'!$G$7:$EQ$7,0)),"")=0,"",IFERROR(INDEX('CFBG New Line Form'!$G$9:$EQ$105,MATCH(B90,'CFBG New Line Form'!$B$9:$B$105,0),MATCH(VLOOKUP($AE$11,MAPPING!$H$3:$J$131,3,0),'CFBG New Line Form'!$G$7:$EQ$7,0)),""))</f>
        <v/>
      </c>
      <c r="AF90" s="84" t="e">
        <v>#N/A</v>
      </c>
      <c r="AG90" s="84" t="e">
        <v>#N/A</v>
      </c>
      <c r="AH90" s="84" t="str">
        <f>IF(IFERROR(INDEX('CFBG New Line Form'!$G$9:$EQ$105,MATCH(B90,'CFBG New Line Form'!$B$9:$B$105,0),MATCH(VLOOKUP($AH$11,MAPPING!$H$3:$J$131,3,0),'CFBG New Line Form'!$G$7:$EQ$7,0)),"")=0,"",IFERROR(INDEX('CFBG New Line Form'!$G$9:$EQ$105,MATCH(B90,'CFBG New Line Form'!$B$9:$B$105,0),MATCH(VLOOKUP($AH$11,MAPPING!$H$3:$J$131,3,0),'CFBG New Line Form'!$G$7:$EQ$7,0)),""))</f>
        <v/>
      </c>
      <c r="AI90" s="84" t="str">
        <f>IF(IFERROR(INDEX('CFBG New Line Form'!$G$9:$EQ$105,MATCH(B90,'CFBG New Line Form'!$B$9:$B$105,0),MATCH(VLOOKUP($AI$11,MAPPING!$H$3:$J$131,3,0),'CFBG New Line Form'!$G$7:$EQ$7,0)),"")=0,"",IFERROR(INDEX('CFBG New Line Form'!$G$9:$EQ$105,MATCH(B90,'CFBG New Line Form'!$B$9:$B$105,0),MATCH(VLOOKUP($AI$11,MAPPING!$H$3:$J$131,3,0),'CFBG New Line Form'!$G$7:$EQ$7,0)),""))</f>
        <v/>
      </c>
      <c r="AJ90" s="84" t="str">
        <f>IF(IFERROR(INDEX('CFBG New Line Form'!$G$9:$EQ$105,MATCH(B90,'CFBG New Line Form'!$B$9:$B$105,0),MATCH(VLOOKUP($AJ$11,MAPPING!$H$3:$J$131,3,0),'CFBG New Line Form'!$G$7:$EQ$7,0)),"")=0,"",IFERROR(INDEX('CFBG New Line Form'!$G$9:$EQ$105,MATCH(B90,'CFBG New Line Form'!$B$9:$B$105,0),MATCH(VLOOKUP($AJ$11,MAPPING!$H$3:$J$131,3,0),'CFBG New Line Form'!$G$7:$EQ$7,0)),""))</f>
        <v/>
      </c>
      <c r="AK90" s="84" t="str">
        <f>IF(IFERROR(INDEX('CFBG New Line Form'!$G$9:$EQ$105,MATCH(B90,'CFBG New Line Form'!$B$9:$B$105,0),MATCH(VLOOKUP($AK$11,MAPPING!$H$3:$J$131,3,0),'CFBG New Line Form'!$G$7:$EQ$7,0)),"")=0,"",IFERROR(INDEX('CFBG New Line Form'!$G$9:$EQ$105,MATCH(B90,'CFBG New Line Form'!$B$9:$B$105,0),MATCH(VLOOKUP($AK$11,MAPPING!$H$3:$J$131,3,0),'CFBG New Line Form'!$G$7:$EQ$7,0)),""))</f>
        <v/>
      </c>
      <c r="AL90" s="84" t="str">
        <f>IF(IFERROR(INDEX('CFBG New Line Form'!$G$9:$EQ$105,MATCH(B90,'CFBG New Line Form'!$B$9:$B$105,0),MATCH(VLOOKUP($AL$11,MAPPING!$H$3:$J$131,3,0),'CFBG New Line Form'!$G$7:$EQ$7,0)),"")=0,"",IFERROR(INDEX('CFBG New Line Form'!$G$9:$EQ$105,MATCH(B90,'CFBG New Line Form'!$B$9:$B$105,0),MATCH(VLOOKUP($AL$11,MAPPING!$H$3:$J$131,3,0),'CFBG New Line Form'!$G$7:$EQ$7,0)),""))</f>
        <v/>
      </c>
      <c r="AM90" s="84" t="str">
        <f>IF(IFERROR(INDEX('CFBG New Line Form'!$G$9:$EQ$105,MATCH(B90,'CFBG New Line Form'!$B$9:$B$105,0),MATCH(VLOOKUP($AM$11,MAPPING!$H$3:$J$131,3,0),'CFBG New Line Form'!$G$7:$EQ$7,0)),"")=0,"",IFERROR(INDEX('CFBG New Line Form'!$G$9:$EQ$105,MATCH(B90,'CFBG New Line Form'!$B$9:$B$105,0),MATCH(VLOOKUP($AM$11,MAPPING!$H$3:$J$131,3,0),'CFBG New Line Form'!$G$7:$EQ$7,0)),""))</f>
        <v/>
      </c>
      <c r="AN90" s="84" t="str">
        <f>IF(IFERROR(INDEX('CFBG New Line Form'!$G$9:$EQ$105,MATCH(B90,'CFBG New Line Form'!$B$9:$B$105,0),MATCH(VLOOKUP($AN$11,MAPPING!$H$3:$J$131,3,0),'CFBG New Line Form'!$G$7:$EQ$7,0)),"")=0,"",IFERROR(INDEX('CFBG New Line Form'!$G$9:$EQ$105,MATCH(B90,'CFBG New Line Form'!$B$9:$B$105,0),MATCH(VLOOKUP($AN$11,MAPPING!$H$3:$J$131,3,0),'CFBG New Line Form'!$G$7:$EQ$7,0)),""))</f>
        <v/>
      </c>
      <c r="AO90" s="84" t="str">
        <f>IF(IFERROR(INDEX('CFBG New Line Form'!$G$9:$EQ$105,MATCH(B90,'CFBG New Line Form'!$B$9:$B$105,0),MATCH(VLOOKUP($AO$11,MAPPING!$H$3:$J$131,3,0),'CFBG New Line Form'!$G$7:$EQ$7,0)),"")=0,"",IFERROR(INDEX('CFBG New Line Form'!$G$9:$EQ$105,MATCH(B90,'CFBG New Line Form'!$B$9:$B$105,0),MATCH(VLOOKUP($AO$11,MAPPING!$H$3:$J$131,3,0),'CFBG New Line Form'!$G$7:$EQ$7,0)),""))</f>
        <v/>
      </c>
      <c r="AP90" s="84" t="str">
        <f>IF(IFERROR(INDEX('CFBG New Line Form'!$G$9:$EQ$105,MATCH(B90,'CFBG New Line Form'!$B$9:$B$105,0),MATCH(VLOOKUP($AP$11,MAPPING!$H$3:$J$131,3,0),'CFBG New Line Form'!$G$7:$EQ$7,0)),"")=0,"",IFERROR(INDEX('CFBG New Line Form'!$G$9:$EQ$105,MATCH(B90,'CFBG New Line Form'!$B$9:$B$105,0),MATCH(VLOOKUP($AP$11,MAPPING!$H$3:$J$131,3,0),'CFBG New Line Form'!$G$7:$EQ$7,0)),""))</f>
        <v/>
      </c>
      <c r="AQ90" s="84" t="str">
        <f>IF(IFERROR(INDEX('CFBG New Line Form'!$G$9:$EQ$105,MATCH(B90,'CFBG New Line Form'!$B$9:$B$105,0),MATCH(VLOOKUP($AQ$11,MAPPING!$H$3:$J$131,3,0),'CFBG New Line Form'!$G$7:$EQ$7,0)),"")=0,"",IFERROR(INDEX('CFBG New Line Form'!$G$9:$EQ$105,MATCH(B90,'CFBG New Line Form'!$B$9:$B$105,0),MATCH(VLOOKUP($AQ$11,MAPPING!$H$3:$J$131,3,0),'CFBG New Line Form'!$G$7:$EQ$7,0)),""))</f>
        <v/>
      </c>
      <c r="AR90" s="84" t="str">
        <f>IF(IFERROR(INDEX('CFBG New Line Form'!$G$9:$EQ$105,MATCH(B90,'CFBG New Line Form'!$B$9:$B$105,0),MATCH(VLOOKUP($AR$11,MAPPING!$H$3:$J$131,3,0),'CFBG New Line Form'!$G$7:$EQ$7,0)),"")=0,"",IFERROR(INDEX('CFBG New Line Form'!$G$9:$EQ$105,MATCH(B90,'CFBG New Line Form'!$B$9:$B$105,0),MATCH(VLOOKUP($AR$11,MAPPING!$H$3:$J$131,3,0),'CFBG New Line Form'!$G$7:$EQ$7,0)),""))</f>
        <v/>
      </c>
      <c r="AS90" s="84" t="str">
        <f>IF(IFERROR(INDEX('CFBG New Line Form'!$G$9:$EQ$105,MATCH(B90,'CFBG New Line Form'!$B$9:$B$105,0),MATCH(VLOOKUP($AS$11,MAPPING!$H$3:$J$131,3,0),'CFBG New Line Form'!$G$7:$EQ$7,0)),"")=0,"",IFERROR(INDEX('CFBG New Line Form'!$G$9:$EQ$105,MATCH(B90,'CFBG New Line Form'!$B$9:$B$105,0),MATCH(VLOOKUP($AS$11,MAPPING!$H$3:$J$131,3,0),'CFBG New Line Form'!$G$7:$EQ$7,0)),""))</f>
        <v/>
      </c>
      <c r="AT90" s="84" t="str">
        <f>IF(IFERROR(INDEX('CFBG New Line Form'!$G$9:$EQ$105,MATCH(B90,'CFBG New Line Form'!$B$9:$B$105,0),MATCH(VLOOKUP($AT$11,MAPPING!$H$3:$J$131,3,0),'CFBG New Line Form'!$G$7:$EQ$7,0)),"")=0,"",IFERROR(INDEX('CFBG New Line Form'!$G$9:$EQ$105,MATCH(B90,'CFBG New Line Form'!$B$9:$B$105,0),MATCH(VLOOKUP($AT$11,MAPPING!$H$3:$J$131,3,0),'CFBG New Line Form'!$G$7:$EQ$7,0)),""))</f>
        <v/>
      </c>
      <c r="AU90" s="84" t="str">
        <f>IF(IFERROR(INDEX('CFBG New Line Form'!$G$9:$EQ$105,MATCH(B90,'CFBG New Line Form'!$B$9:$B$105,0),MATCH(VLOOKUP($AU$11,MAPPING!$H$3:$J$131,3,0),'CFBG New Line Form'!$G$7:$EQ$7,0)),"")=0,"",IFERROR(INDEX('CFBG New Line Form'!$G$9:$EQ$105,MATCH(B90,'CFBG New Line Form'!$B$9:$B$105,0),MATCH(VLOOKUP($AU$11,MAPPING!$H$3:$J$131,3,0),'CFBG New Line Form'!$G$7:$EQ$7,0)),""))</f>
        <v/>
      </c>
      <c r="AV90" s="84" t="str">
        <f>IF(IFERROR(INDEX('CFBG New Line Form'!$G$9:$EQ$105,MATCH(B90,'CFBG New Line Form'!$B$9:$B$105,0),MATCH(VLOOKUP($AV$11,MAPPING!$H$3:$J$131,3,0),'CFBG New Line Form'!$G$7:$EQ$7,0)),"")=0,"",IFERROR(INDEX('CFBG New Line Form'!$G$9:$EQ$105,MATCH(B90,'CFBG New Line Form'!$B$9:$B$105,0),MATCH(VLOOKUP($AV$11,MAPPING!$H$3:$J$131,3,0),'CFBG New Line Form'!$G$7:$EQ$7,0)),""))</f>
        <v/>
      </c>
      <c r="AW90" s="84" t="str">
        <f>IF(IFERROR(INDEX('CFBG New Line Form'!$G$9:$EQ$105,MATCH(B90,'CFBG New Line Form'!$B$9:$B$105,0),MATCH(VLOOKUP($AW$11,MAPPING!$H$3:$J$131,3,0),'CFBG New Line Form'!$G$7:$EQ$7,0)),"")=0,"",IFERROR(INDEX('CFBG New Line Form'!$G$9:$EQ$105,MATCH(B90,'CFBG New Line Form'!$B$9:$B$105,0),MATCH(VLOOKUP($AW$11,MAPPING!$H$3:$J$131,3,0),'CFBG New Line Form'!$G$7:$EQ$7,0)),""))</f>
        <v/>
      </c>
      <c r="AX90" s="84" t="str">
        <f>IF(IFERROR(INDEX('CFBG New Line Form'!$G$9:$EQ$105,MATCH(B90,'CFBG New Line Form'!$B$9:$B$105,0),MATCH(VLOOKUP($AX$11,MAPPING!$H$3:$J$131,3,0),'CFBG New Line Form'!$G$7:$EQ$7,0)),"")=0,"",IFERROR(INDEX('CFBG New Line Form'!$G$9:$EQ$105,MATCH(B90,'CFBG New Line Form'!$B$9:$B$105,0),MATCH(VLOOKUP($AX$11,MAPPING!$H$3:$J$131,3,0),'CFBG New Line Form'!$G$7:$EQ$7,0)),""))</f>
        <v/>
      </c>
      <c r="AY90" s="84" t="str">
        <f>IF(IFERROR(INDEX('CFBG New Line Form'!$G$9:$EQ$105,MATCH(B90,'CFBG New Line Form'!$B$9:$B$105,0),MATCH(VLOOKUP($AY$11,MAPPING!$H$3:$J$131,3,0),'CFBG New Line Form'!$G$7:$EQ$7,0)),"")=0,"",IFERROR(INDEX('CFBG New Line Form'!$G$9:$EQ$105,MATCH(B90,'CFBG New Line Form'!$B$9:$B$105,0),MATCH(VLOOKUP($AY$11,MAPPING!$H$3:$J$131,3,0),'CFBG New Line Form'!$G$7:$EQ$7,0)),""))</f>
        <v/>
      </c>
      <c r="AZ90" s="84" t="str">
        <f>IF(IFERROR(INDEX('CFBG New Line Form'!$G$9:$EQ$105,MATCH(B90,'CFBG New Line Form'!$B$9:$B$105,0),MATCH(VLOOKUP($AZ$11,MAPPING!$H$3:$J$131,3,0),'CFBG New Line Form'!$G$7:$EQ$7,0)),"")=0,"",IFERROR(INDEX('CFBG New Line Form'!$G$9:$EQ$105,MATCH(B90,'CFBG New Line Form'!$B$9:$B$105,0),MATCH(VLOOKUP($AZ$11,MAPPING!$H$3:$J$131,3,0),'CFBG New Line Form'!$G$7:$EQ$7,0)),""))</f>
        <v/>
      </c>
      <c r="BA90" s="84" t="str">
        <f>IF(IFERROR(INDEX('CFBG New Line Form'!$G$9:$EQ$105,MATCH(B90,'CFBG New Line Form'!$B$9:$B$105,0),MATCH(VLOOKUP($BA$11,MAPPING!$H$3:$J$131,3,0),'CFBG New Line Form'!$G$7:$EQ$7,0)),"")=0,"",IFERROR(INDEX('CFBG New Line Form'!$G$9:$EQ$105,MATCH(B90,'CFBG New Line Form'!$B$9:$B$105,0),MATCH(VLOOKUP($BA$11,MAPPING!$H$3:$J$131,3,0),'CFBG New Line Form'!$G$7:$EQ$7,0)),""))</f>
        <v/>
      </c>
      <c r="BB90" s="84" t="str">
        <f>IF(IFERROR(INDEX('CFBG New Line Form'!$G$9:$EQ$105,MATCH(B90,'CFBG New Line Form'!$B$9:$B$105,0),MATCH(VLOOKUP($BB$11,MAPPING!$H$3:$J$131,3,0),'CFBG New Line Form'!$G$7:$EQ$7,0)),"")=0,"",IFERROR(INDEX('CFBG New Line Form'!$G$9:$EQ$105,MATCH(B90,'CFBG New Line Form'!$B$9:$B$105,0),MATCH(VLOOKUP($BB$11,MAPPING!$H$3:$J$131,3,0),'CFBG New Line Form'!$G$7:$EQ$7,0)),""))</f>
        <v/>
      </c>
      <c r="BC90" s="84" t="str">
        <f>IF(IFERROR(INDEX('CFBG New Line Form'!$G$9:$EQ$105,MATCH(B90,'CFBG New Line Form'!$B$9:$B$105,0),MATCH(VLOOKUP($BC$11,MAPPING!$H$3:$J$131,3,0),'CFBG New Line Form'!$G$7:$EQ$7,0)),"")=0,"",IFERROR(INDEX('CFBG New Line Form'!$G$9:$EQ$105,MATCH(B90,'CFBG New Line Form'!$B$9:$B$105,0),MATCH(VLOOKUP($BC$11,MAPPING!$H$3:$J$131,3,0),'CFBG New Line Form'!$G$7:$EQ$7,0)),""))</f>
        <v/>
      </c>
      <c r="BD90" s="84" t="str">
        <f>IF(IFERROR(INDEX('CFBG New Line Form'!$G$9:$EQ$105,MATCH(B90,'CFBG New Line Form'!$B$9:$B$105,0),MATCH(VLOOKUP($BD$11,MAPPING!$H$3:$J$131,3,0),'CFBG New Line Form'!$G$7:$EQ$7,0)),"")=0,"",IFERROR(INDEX('CFBG New Line Form'!$G$9:$EQ$105,MATCH(B90,'CFBG New Line Form'!$B$9:$B$105,0),MATCH(VLOOKUP($BD$11,MAPPING!$H$3:$J$131,3,0),'CFBG New Line Form'!$G$7:$EQ$7,0)),""))</f>
        <v/>
      </c>
      <c r="BE90" s="84" t="str">
        <f>IF(IFERROR(INDEX('CFBG New Line Form'!$G$9:$EQ$105,MATCH(B90,'CFBG New Line Form'!$B$9:$B$105,0),MATCH(VLOOKUP($BE$11,MAPPING!$H$3:$J$131,3,0),'CFBG New Line Form'!$G$7:$EQ$7,0)),"")=0,"",IFERROR(INDEX('CFBG New Line Form'!$G$9:$EQ$105,MATCH(B90,'CFBG New Line Form'!$B$9:$B$105,0),MATCH(VLOOKUP($BE$11,MAPPING!$H$3:$J$131,3,0),'CFBG New Line Form'!$G$7:$EQ$7,0)),""))</f>
        <v/>
      </c>
      <c r="BF90" s="84" t="str">
        <f>IF(IFERROR(INDEX('CFBG New Line Form'!$G$9:$EQ$105,MATCH(B90,'CFBG New Line Form'!$B$9:$B$105,0),MATCH(VLOOKUP($BE$11,MAPPING!$H$3:$J$131,3,0),'CFBG New Line Form'!$G$7:$EQ$7,0)),"")=0,"",IFERROR(INDEX('CFBG New Line Form'!$G$9:$EQ$105,MATCH(B90,'CFBG New Line Form'!$B$9:$B$105,0),MATCH(VLOOKUP($BE$11,MAPPING!$H$3:$J$131,3,0),'CFBG New Line Form'!$G$7:$EQ$7,0)),""))</f>
        <v/>
      </c>
      <c r="BG90" s="84" t="str">
        <f>IF(IFERROR(INDEX('CFBG New Line Form'!$G$9:$EQ$105,MATCH(B90,'CFBG New Line Form'!$B$9:$B$105,0),MATCH(VLOOKUP($BG$11,MAPPING!$H$3:$J$131,3,0),'CFBG New Line Form'!$G$7:$EQ$7,0)),"")=0,"",IFERROR(INDEX('CFBG New Line Form'!$G$9:$EQ$105,MATCH(B90,'CFBG New Line Form'!$B$9:$B$105,0),MATCH(VLOOKUP($BG$11,MAPPING!$H$3:$J$131,3,0),'CFBG New Line Form'!$G$7:$EQ$7,0)),""))</f>
        <v/>
      </c>
      <c r="BH90" s="84" t="str">
        <f>IF(IFERROR(INDEX('CFBG New Line Form'!$G$9:$EQ$105,MATCH(B90,'CFBG New Line Form'!$B$9:$B$105,0),MATCH(VLOOKUP($BH$11,MAPPING!$H$3:$J$131,3,0),'CFBG New Line Form'!$G$7:$EQ$7,0)),"")=0,"",IFERROR(INDEX('CFBG New Line Form'!$G$9:$EQ$105,MATCH(B90,'CFBG New Line Form'!$B$9:$B$105,0),MATCH(VLOOKUP($BH$11,MAPPING!$H$3:$J$131,3,0),'CFBG New Line Form'!$G$7:$EQ$7,0)),""))</f>
        <v/>
      </c>
      <c r="BI90" s="84" t="str">
        <f>IF(IFERROR(INDEX('CFBG New Line Form'!$G$9:$EQ$105,MATCH(B90,'CFBG New Line Form'!$B$9:$B$105,0),MATCH(VLOOKUP($BI$11,MAPPING!$H$3:$J$131,3,0),'CFBG New Line Form'!$G$7:$EQ$7,0)),"")=0,"",IFERROR(INDEX('CFBG New Line Form'!$G$9:$EQ$105,MATCH(B90,'CFBG New Line Form'!$B$9:$B$105,0),MATCH(VLOOKUP($BI$11,MAPPING!$H$3:$J$131,3,0),'CFBG New Line Form'!$G$7:$EQ$7,0)),""))</f>
        <v/>
      </c>
      <c r="BJ90" s="84" t="str">
        <f>IF(IFERROR(INDEX('CFBG New Line Form'!$G$9:$EQ$105,MATCH(B90,'CFBG New Line Form'!$B$9:$B$105,0),MATCH(VLOOKUP($BJ$11,MAPPING!$H$3:$J$131,3,0),'CFBG New Line Form'!$G$7:$EQ$7,0)),"")=0,"",IFERROR(INDEX('CFBG New Line Form'!$G$9:$EQ$105,MATCH(B90,'CFBG New Line Form'!$B$9:$B$105,0),MATCH(VLOOKUP($BJ$11,MAPPING!$H$3:$J$131,3,0),'CFBG New Line Form'!$G$7:$EQ$7,0)),""))</f>
        <v/>
      </c>
      <c r="BK90" s="84" t="str">
        <f>IF(IFERROR(INDEX('CFBG New Line Form'!$G$9:$EQ$105,MATCH(B90,'CFBG New Line Form'!$B$9:$B$105,0),MATCH(VLOOKUP($BK$11,MAPPING!$H$3:$J$131,3,0),'CFBG New Line Form'!$G$7:$EQ$7,0)),"")=0,"",IFERROR(INDEX('CFBG New Line Form'!$G$9:$EQ$105,MATCH(B90,'CFBG New Line Form'!$B$9:$B$105,0),MATCH(VLOOKUP($BK$11,MAPPING!$H$3:$J$131,3,0),'CFBG New Line Form'!$G$7:$EQ$7,0)),""))</f>
        <v/>
      </c>
      <c r="BL90" s="84" t="str">
        <f>IF(IFERROR(INDEX('CFBG New Line Form'!$G$9:$EQ$105,MATCH(B90,'CFBG New Line Form'!$B$9:$B$105,0),MATCH(VLOOKUP($BL$11,MAPPING!$H$3:$J$131,3,0),'CFBG New Line Form'!$G$7:$EQ$7,0)),"")=0,"",IFERROR(INDEX('CFBG New Line Form'!$G$9:$EQ$105,MATCH(B90,'CFBG New Line Form'!$B$9:$B$105,0),MATCH(VLOOKUP($BL$11,MAPPING!$H$3:$J$131,3,0),'CFBG New Line Form'!$G$7:$EQ$7,0)),""))</f>
        <v/>
      </c>
      <c r="BM90" s="84" t="str">
        <f>IF(IFERROR(INDEX('CFBG New Line Form'!$G$9:$EQ$105,MATCH(B90,'CFBG New Line Form'!$B$9:$B$105,0),MATCH(VLOOKUP($BM$11,MAPPING!$H$3:$J$131,3,0),'CFBG New Line Form'!$G$7:$EQ$7,0)),"")=0,"",IFERROR(INDEX('CFBG New Line Form'!$G$9:$EQ$105,MATCH(B90,'CFBG New Line Form'!$B$9:$B$105,0),MATCH(VLOOKUP($BM$11,MAPPING!$H$3:$J$131,3,0),'CFBG New Line Form'!$G$7:$EQ$7,0)),""))</f>
        <v/>
      </c>
      <c r="BN90" s="84" t="str">
        <f>IF(IFERROR(INDEX('CFBG New Line Form'!$G$9:$EQ$105,MATCH(B90,'CFBG New Line Form'!$B$9:$B$105,0),MATCH(VLOOKUP($BN$11,MAPPING!$H$3:$J$131,3,0),'CFBG New Line Form'!$G$7:$EQ$7,0)),"")=0,"",IFERROR(INDEX('CFBG New Line Form'!$G$9:$EQ$105,MATCH(B90,'CFBG New Line Form'!$B$9:$B$105,0),MATCH(VLOOKUP($BN$11,MAPPING!$H$3:$J$131,3,0),'CFBG New Line Form'!$G$7:$EQ$7,0)),""))</f>
        <v/>
      </c>
      <c r="BO90" s="84" t="str">
        <f>IF(IFERROR(INDEX('CFBG New Line Form'!$G$9:$EQ$105,MATCH(B90,'CFBG New Line Form'!$B$9:$B$105,0),MATCH(VLOOKUP($BO$11,MAPPING!$H$3:$J$131,3,0),'CFBG New Line Form'!$G$7:$EQ$7,0)),"")=0,"",IFERROR(INDEX('CFBG New Line Form'!$G$9:$EQ$105,MATCH(B90,'CFBG New Line Form'!$B$9:$B$105,0),MATCH(VLOOKUP($BO$11,MAPPING!$H$3:$J$131,3,0),'CFBG New Line Form'!$G$7:$EQ$7,0)),""))</f>
        <v/>
      </c>
      <c r="BP90" s="84" t="str">
        <f>IF(IFERROR(INDEX('CFBG New Line Form'!$G$9:$EQ$105,MATCH(B90,'CFBG New Line Form'!$B$9:$B$105,0),MATCH(VLOOKUP($BP$11,MAPPING!$H$3:$J$131,3,0),'CFBG New Line Form'!$G$7:$EQ$7,0)),"")=0,"",IFERROR(INDEX('CFBG New Line Form'!$G$9:$EQ$105,MATCH(B90,'CFBG New Line Form'!$B$9:$B$105,0),MATCH(VLOOKUP($BP$11,MAPPING!$H$3:$J$131,3,0),'CFBG New Line Form'!$G$7:$EQ$7,0)),""))</f>
        <v/>
      </c>
      <c r="BQ90" s="84" t="str">
        <f>IF(IFERROR(INDEX('CFBG New Line Form'!$G$9:$EQ$105,MATCH(B90,'CFBG New Line Form'!$B$9:$B$105,0),MATCH(VLOOKUP($BQ$11,MAPPING!$H$3:$J$131,3,0),'CFBG New Line Form'!$G$7:$EQ$7,0)),"")=0,"",IFERROR(INDEX('CFBG New Line Form'!$G$9:$EQ$105,MATCH(B90,'CFBG New Line Form'!$B$9:$B$105,0),MATCH(VLOOKUP($BQ$11,MAPPING!$H$3:$J$131,3,0),'CFBG New Line Form'!$G$7:$EQ$7,0)),""))</f>
        <v/>
      </c>
      <c r="BR90" s="84" t="str">
        <f>IF(IFERROR(INDEX('CFBG New Line Form'!$G$9:$EQ$105,MATCH(B90,'CFBG New Line Form'!$B$9:$B$105,0),MATCH(VLOOKUP($BR$11,MAPPING!$H$3:$J$131,3,0),'CFBG New Line Form'!$G$7:$EQ$7,0)),"")=0,"",IFERROR(INDEX('CFBG New Line Form'!$G$9:$EQ$105,MATCH(B90,'CFBG New Line Form'!$B$9:$B$105,0),MATCH(VLOOKUP($BR$11,MAPPING!$H$3:$J$131,3,0),'CFBG New Line Form'!$G$7:$EQ$7,0)),""))</f>
        <v/>
      </c>
      <c r="BS90" s="84" t="str">
        <f>IF(IFERROR(INDEX('CFBG New Line Form'!$G$9:$EQ$105,MATCH(B90,'CFBG New Line Form'!$B$9:$B$105,0),MATCH(VLOOKUP($BS$11,MAPPING!$H$3:$J$131,3,0),'CFBG New Line Form'!$G$7:$EQ$7,0)),"")=0,"",IFERROR(INDEX('CFBG New Line Form'!$G$9:$EQ$105,MATCH(B90,'CFBG New Line Form'!$B$9:$B$105,0),MATCH(VLOOKUP($BS$11,MAPPING!$H$3:$J$131,3,0),'CFBG New Line Form'!$G$7:$EQ$7,0)),""))</f>
        <v/>
      </c>
      <c r="BT90" s="84" t="str">
        <f>IF(IFERROR(INDEX('CFBG New Line Form'!$G$9:$EQ$105,MATCH(B90,'CFBG New Line Form'!$B$9:$B$105,0),MATCH(VLOOKUP($BT$11,MAPPING!$H$3:$J$131,3,0),'CFBG New Line Form'!$G$7:$EQ$7,0)),"")=0,"",IFERROR(INDEX('CFBG New Line Form'!$G$9:$EQ$105,MATCH(B90,'CFBG New Line Form'!$B$9:$B$105,0),MATCH(VLOOKUP($BT$11,MAPPING!$H$3:$J$131,3,0),'CFBG New Line Form'!$G$7:$EQ$7,0)),""))</f>
        <v/>
      </c>
      <c r="BU90" s="84" t="str">
        <f>IF(IFERROR(INDEX('CFBG New Line Form'!$G$9:$EQ$105,MATCH(B90,'CFBG New Line Form'!$B$9:$B$105,0),MATCH(VLOOKUP($BU$11,MAPPING!$H$3:$J$131,3,0),'CFBG New Line Form'!$G$7:$EQ$7,0)),"")=0,"",IFERROR(INDEX('CFBG New Line Form'!$G$9:$EQ$105,MATCH(B90,'CFBG New Line Form'!$B$9:$B$105,0),MATCH(VLOOKUP($BU$11,MAPPING!$H$3:$J$131,3,0),'CFBG New Line Form'!$G$7:$EQ$7,0)),""))</f>
        <v/>
      </c>
      <c r="BV90" s="84" t="str">
        <f>IF(IFERROR(INDEX('CFBG New Line Form'!$G$9:$EQ$105,MATCH(B90,'CFBG New Line Form'!$B$9:$B$105,0),MATCH(VLOOKUP($BV$11,MAPPING!$H$3:$J$131,3,0),'CFBG New Line Form'!$G$7:$EQ$7,0)),"")=0,"",IFERROR(INDEX('CFBG New Line Form'!$G$9:$EQ$105,MATCH(B90,'CFBG New Line Form'!$B$9:$B$105,0),MATCH(VLOOKUP($BV$11,MAPPING!$H$3:$J$131,3,0),'CFBG New Line Form'!$G$7:$EQ$7,0)),""))</f>
        <v/>
      </c>
      <c r="BW90" s="84" t="str">
        <f>IF(IFERROR(INDEX('CFBG New Line Form'!$G$9:$EQ$105,MATCH(B90,'CFBG New Line Form'!$B$9:$B$105,0),MATCH(VLOOKUP($BW$11,MAPPING!$H$3:$J$131,3,0),'CFBG New Line Form'!$G$7:$EQ$7,0)),"")=0,"",IFERROR(INDEX('CFBG New Line Form'!$G$9:$EQ$105,MATCH(B90,'CFBG New Line Form'!$B$9:$B$105,0),MATCH(VLOOKUP($BW$11,MAPPING!$H$3:$J$131,3,0),'CFBG New Line Form'!$G$7:$EQ$7,0)),""))</f>
        <v/>
      </c>
      <c r="BX90" s="84" t="str">
        <f>IF(IFERROR(INDEX('CFBG New Line Form'!$G$9:$EQ$105,MATCH(B90,'CFBG New Line Form'!$B$9:$B$105,0),MATCH(VLOOKUP($BX$11,MAPPING!$H$3:$J$131,3,0),'CFBG New Line Form'!$G$7:$EQ$7,0)),"")=0,"",IFERROR(INDEX('CFBG New Line Form'!$G$9:$EQ$105,MATCH(B90,'CFBG New Line Form'!$B$9:$B$105,0),MATCH(VLOOKUP($BX$11,MAPPING!$H$3:$J$131,3,0),'CFBG New Line Form'!$G$7:$EQ$7,0)),""))</f>
        <v/>
      </c>
      <c r="BY90" s="84" t="str">
        <f>IF(IFERROR(INDEX('CFBG New Line Form'!$G$9:$EQ$105,MATCH(B90,'CFBG New Line Form'!$B$9:$B$105,0),MATCH(VLOOKUP($BY$11,MAPPING!$H$3:$J$131,3,0),'CFBG New Line Form'!$G$7:$EQ$7,0)),"")=0,"",IFERROR(INDEX('CFBG New Line Form'!$G$9:$EQ$105,MATCH(B90,'CFBG New Line Form'!$B$9:$B$105,0),MATCH(VLOOKUP($BY$11,MAPPING!$H$3:$J$131,3,0),'CFBG New Line Form'!$G$7:$EQ$7,0)),""))</f>
        <v/>
      </c>
      <c r="BZ90" s="84" t="str">
        <f>IF(IFERROR(INDEX('CFBG New Line Form'!$G$9:$EQ$105,MATCH(B90,'CFBG New Line Form'!$B$9:$B$105,0),MATCH(VLOOKUP($BZ$11,MAPPING!$H$3:$J$131,3,0),'CFBG New Line Form'!$G$7:$EQ$7,0)),"")=0,"",IFERROR(INDEX('CFBG New Line Form'!$G$9:$EQ$105,MATCH(B90,'CFBG New Line Form'!$B$9:$B$105,0),MATCH(VLOOKUP($BZ$11,MAPPING!$H$3:$J$131,3,0),'CFBG New Line Form'!$G$7:$EQ$7,0)),""))</f>
        <v/>
      </c>
      <c r="CA90" s="84" t="str">
        <f>IF(IFERROR(INDEX('CFBG New Line Form'!$G$9:$EQ$105,MATCH(B90,'CFBG New Line Form'!$B$9:$B$105,0),MATCH(VLOOKUP($CA$11,MAPPING!$H$3:$J$131,3,0),'CFBG New Line Form'!$G$7:$EQ$7,0)),"")=0,"",IFERROR(INDEX('CFBG New Line Form'!$G$9:$EQ$105,MATCH(B90,'CFBG New Line Form'!$B$9:$B$105,0),MATCH(VLOOKUP($CA$11,MAPPING!$H$3:$J$131,3,0),'CFBG New Line Form'!$G$7:$EQ$7,0)),""))</f>
        <v/>
      </c>
      <c r="CB90" s="84" t="str">
        <f>IF(IFERROR(INDEX('CFBG New Line Form'!$G$9:$EQ$105,MATCH(B90,'CFBG New Line Form'!$B$9:$B$105,0),MATCH(VLOOKUP($CB$11,MAPPING!$H$3:$J$131,3,0),'CFBG New Line Form'!$G$7:$EQ$7,0)),"")=0,"",IFERROR(INDEX('CFBG New Line Form'!$G$9:$EQ$105,MATCH(B90,'CFBG New Line Form'!$B$9:$B$105,0),MATCH(VLOOKUP($CB$11,MAPPING!$H$3:$J$131,3,0),'CFBG New Line Form'!$G$7:$EQ$7,0)),""))</f>
        <v/>
      </c>
      <c r="CC90" s="84" t="str">
        <f>IF(IFERROR(INDEX('CFBG New Line Form'!$G$9:$EQ$105,MATCH(B90,'CFBG New Line Form'!$B$9:$B$105,0),MATCH(VLOOKUP($CC$11,MAPPING!$H$3:$J$131,3,0),'CFBG New Line Form'!$G$7:$EQ$7,0)),"")=0,"",IFERROR(INDEX('CFBG New Line Form'!$G$9:$EQ$105,MATCH(B90,'CFBG New Line Form'!$B$9:$B$105,0),MATCH(VLOOKUP($CC$11,MAPPING!$H$3:$J$131,3,0),'CFBG New Line Form'!$G$7:$EQ$7,0)),""))</f>
        <v/>
      </c>
      <c r="CD90" s="84" t="str">
        <f>IF(IFERROR(INDEX('CFBG New Line Form'!$G$9:$EQ$105,MATCH(B90,'CFBG New Line Form'!$B$9:$B$105,0),MATCH(VLOOKUP($CD$11,MAPPING!$H$3:$J$131,3,0),'CFBG New Line Form'!$G$7:$EQ$7,0)),"")=0,"",IFERROR(INDEX('CFBG New Line Form'!$G$9:$EQ$105,MATCH(B90,'CFBG New Line Form'!$B$9:$B$105,0),MATCH(VLOOKUP($CD$11,MAPPING!$H$3:$J$131,3,0),'CFBG New Line Form'!$G$7:$EQ$7,0)),""))</f>
        <v/>
      </c>
      <c r="CE90" s="84" t="str">
        <f>IF(IFERROR(INDEX('CFBG New Line Form'!$G$9:$EQ$105,MATCH(B90,'CFBG New Line Form'!$B$9:$B$105,0),MATCH(VLOOKUP($CE$11,MAPPING!$H$3:$J$131,3,0),'CFBG New Line Form'!$G$7:$EQ$7,0)),"")=0,"",IFERROR(INDEX('CFBG New Line Form'!$G$9:$EQ$105,MATCH(B90,'CFBG New Line Form'!$B$9:$B$105,0),MATCH(VLOOKUP($CE$11,MAPPING!$H$3:$J$131,3,0),'CFBG New Line Form'!$G$7:$EQ$7,0)),""))</f>
        <v/>
      </c>
      <c r="CF90" s="84" t="str">
        <f>IF(IFERROR(INDEX('CFBG New Line Form'!$G$9:$EQ$105,MATCH(B90,'CFBG New Line Form'!$B$9:$B$105,0),MATCH(VLOOKUP($CF$11,MAPPING!$H$3:$J$131,3,0),'CFBG New Line Form'!$G$7:$EQ$7,0)),"")=0,"",IFERROR(INDEX('CFBG New Line Form'!$G$9:$EQ$105,MATCH(B90,'CFBG New Line Form'!$B$9:$B$105,0),MATCH(VLOOKUP($CF$11,MAPPING!$H$3:$J$131,3,0),'CFBG New Line Form'!$G$7:$EQ$7,0)),""))</f>
        <v/>
      </c>
      <c r="CG90" s="84" t="str">
        <f>IF(IFERROR(INDEX('CFBG New Line Form'!$G$9:$EQ$105,MATCH(B90,'CFBG New Line Form'!$B$9:$B$105,0),MATCH(VLOOKUP($CG$11,MAPPING!$H$3:$J$131,3,0),'CFBG New Line Form'!$G$7:$EQ$7,0)),"")=0,"",IFERROR(INDEX('CFBG New Line Form'!$G$9:$EQ$105,MATCH(B90,'CFBG New Line Form'!$B$9:$B$105,0),MATCH(VLOOKUP($CG$11,MAPPING!$H$3:$J$131,3,0),'CFBG New Line Form'!$G$7:$EQ$7,0)),""))</f>
        <v/>
      </c>
      <c r="CH90" s="84" t="str">
        <f>IF(IFERROR(INDEX('CFBG New Line Form'!$G$9:$EQ$105,MATCH(B90,'CFBG New Line Form'!$B$9:$B$105,0),MATCH(VLOOKUP($CH$11,MAPPING!$H$3:$J$131,3,0),'CFBG New Line Form'!$G$7:$EQ$7,0)),"")=0,"",IFERROR(INDEX('CFBG New Line Form'!$G$9:$EQ$105,MATCH(B90,'CFBG New Line Form'!$B$9:$B$105,0),MATCH(VLOOKUP($CH$11,MAPPING!$H$3:$J$131,3,0),'CFBG New Line Form'!$G$7:$EQ$7,0)),""))</f>
        <v/>
      </c>
      <c r="CI90" s="84" t="str">
        <f>IF(IFERROR(INDEX('CFBG New Line Form'!$G$9:$EQ$105,MATCH(B90,'CFBG New Line Form'!$B$9:$B$105,0),MATCH(VLOOKUP($CI$11,MAPPING!$H$3:$J$131,3,0),'CFBG New Line Form'!$G$7:$EQ$7,0)),"")=0,"",IFERROR(INDEX('CFBG New Line Form'!$G$9:$EQ$105,MATCH(B90,'CFBG New Line Form'!$B$9:$B$105,0),MATCH(VLOOKUP($CI$11,MAPPING!$H$3:$J$131,3,0),'CFBG New Line Form'!$G$7:$EQ$7,0)),""))</f>
        <v/>
      </c>
      <c r="CJ90" s="84" t="str">
        <f>IF(IFERROR(INDEX('CFBG New Line Form'!$G$9:$EQ$105,MATCH(B90,'CFBG New Line Form'!$B$9:$B$105,0),MATCH(VLOOKUP($CJ$11,MAPPING!$H$3:$J$131,3,0),'CFBG New Line Form'!$G$7:$EQ$7,0)),"")=0,"",IFERROR(INDEX('CFBG New Line Form'!$G$9:$EQ$105,MATCH(B90,'CFBG New Line Form'!$B$9:$B$105,0),MATCH(VLOOKUP($CJ$11,MAPPING!$H$3:$J$131,3,0),'CFBG New Line Form'!$G$7:$EQ$7,0)),""))</f>
        <v/>
      </c>
      <c r="CK90" s="84" t="str">
        <f>IF(IFERROR(INDEX('CFBG New Line Form'!$G$9:$EQ$105,MATCH(B90,'CFBG New Line Form'!$B$9:$B$105,0),MATCH(VLOOKUP($CK$11,MAPPING!$H$3:$J$131,3,0),'CFBG New Line Form'!$G$7:$EQ$7,0)),"")=0,"",IFERROR(INDEX('CFBG New Line Form'!$G$9:$EQ$105,MATCH(B90,'CFBG New Line Form'!$B$9:$B$105,0),MATCH(VLOOKUP($CK$11,MAPPING!$H$3:$J$131,3,0),'CFBG New Line Form'!$G$7:$EQ$7,0)),""))</f>
        <v/>
      </c>
      <c r="CL90" s="84" t="str">
        <f>IF(IFERROR(INDEX('CFBG New Line Form'!$G$9:$EQ$105,MATCH(B90,'CFBG New Line Form'!$B$9:$B$105,0),MATCH(VLOOKUP($CL$11,MAPPING!$H$3:$J$131,3,0),'CFBG New Line Form'!$G$7:$EQ$7,0)),"")=0,"",IFERROR(INDEX('CFBG New Line Form'!$G$9:$EQ$105,MATCH(B90,'CFBG New Line Form'!$B$9:$B$105,0),MATCH(VLOOKUP($CL$11,MAPPING!$H$3:$J$131,3,0),'CFBG New Line Form'!$G$7:$EQ$7,0)),""))</f>
        <v/>
      </c>
      <c r="CM90" s="84" t="str">
        <f>IF(IFERROR(INDEX('CFBG New Line Form'!$G$9:$EQ$105,MATCH(B90,'CFBG New Line Form'!$B$9:$B$105,0),MATCH(VLOOKUP($CM$11,MAPPING!$H$3:$J$131,3,0),'CFBG New Line Form'!$G$7:$EQ$7,0)),"")=0,"",IFERROR(INDEX('CFBG New Line Form'!$G$9:$EQ$105,MATCH(B90,'CFBG New Line Form'!$B$9:$B$105,0),MATCH(VLOOKUP($CM$11,MAPPING!$H$3:$J$131,3,0),'CFBG New Line Form'!$G$7:$EQ$7,0)),""))</f>
        <v/>
      </c>
      <c r="CN90" s="84" t="str">
        <f>IF(IFERROR(INDEX('CFBG New Line Form'!$G$9:$EQ$105,MATCH(B90,'CFBG New Line Form'!$B$9:$B$105,0),MATCH(VLOOKUP($CN$11,MAPPING!$H$3:$J$131,3,0),'CFBG New Line Form'!$G$7:$EQ$7,0)),"")=0,"",IFERROR(INDEX('CFBG New Line Form'!$G$9:$EQ$105,MATCH(B90,'CFBG New Line Form'!$B$9:$B$105,0),MATCH(VLOOKUP($CN$11,MAPPING!$H$3:$J$131,3,0),'CFBG New Line Form'!$G$7:$EQ$7,0)),""))</f>
        <v/>
      </c>
      <c r="CO90" s="84" t="str">
        <f>IF(IFERROR(INDEX('CFBG New Line Form'!$G$9:$EQ$105,MATCH(B90,'CFBG New Line Form'!$B$9:$B$105,0),MATCH(VLOOKUP($CO$11,MAPPING!$H$3:$J$131,3,0),'CFBG New Line Form'!$G$7:$EQ$7,0)),"")=0,"",IFERROR(INDEX('CFBG New Line Form'!$G$9:$EQ$105,MATCH(B90,'CFBG New Line Form'!$B$9:$B$105,0),MATCH(VLOOKUP($CO$11,MAPPING!$H$3:$J$131,3,0),'CFBG New Line Form'!$G$7:$EQ$7,0)),""))</f>
        <v/>
      </c>
      <c r="CP90" s="84" t="str">
        <f>IF(IFERROR(INDEX('CFBG New Line Form'!$G$9:$EQ$105,MATCH(B90,'CFBG New Line Form'!$B$9:$B$105,0),MATCH(VLOOKUP($CP$11,MAPPING!$H$3:$J$131,3,0),'CFBG New Line Form'!$G$7:$EQ$7,0)),"")=0,"",IFERROR(INDEX('CFBG New Line Form'!$G$9:$EQ$105,MATCH(B90,'CFBG New Line Form'!$B$9:$B$105,0),MATCH(VLOOKUP($CP$11,MAPPING!$H$3:$J$131,3,0),'CFBG New Line Form'!$G$7:$EQ$7,0)),""))</f>
        <v/>
      </c>
      <c r="CQ90" s="84" t="str">
        <f>IF(IFERROR(INDEX('CFBG New Line Form'!$G$9:$EQ$105,MATCH(B90,'CFBG New Line Form'!$B$9:$B$105,0),MATCH(VLOOKUP($CQ$11,MAPPING!$H$3:$J$131,3,0),'CFBG New Line Form'!$G$7:$EQ$7,0)),"")=0,"",IFERROR(INDEX('CFBG New Line Form'!$G$9:$EQ$105,MATCH(B90,'CFBG New Line Form'!$B$9:$B$105,0),MATCH(VLOOKUP($CQ$11,MAPPING!$H$3:$J$131,3,0),'CFBG New Line Form'!$G$7:$EQ$7,0)),""))</f>
        <v/>
      </c>
      <c r="CR90" s="84"/>
      <c r="CS90" s="84"/>
      <c r="CT90" s="84"/>
    </row>
    <row r="91" spans="1:98" s="55" customFormat="1">
      <c r="A91" s="84" t="str">
        <f>IF(
IFERROR(INDEX('CFBG New Line Form'!$G$9:$EQ$105,MATCH(B91,'CFBG New Line Form'!$B$9:$B$105,0),MATCH(VLOOKUP($A$11,MAPPING!$H$3:$J$131,3,0),'CFBG New Line Form'!$G$7:$EQ$7,0)),"")=0,"", IFERROR(INDEX('CFBG New Line Form'!$G$9:$EQ$105,MATCH(B91,'CFBG New Line Form'!$B$9:$B$105,0),MATCH(VLOOKUP($A$11,MAPPING!$H$3:$J$131,3,0),'CFBG New Line Form'!$G$7:$EQ$7,0)),""))</f>
        <v/>
      </c>
      <c r="B91" s="84"/>
      <c r="C91" s="84" t="str">
        <f>IF(
IFERROR(INDEX('CFBG New Line Form'!$G$9:$EQ$105,MATCH(B91,'CFBG New Line Form'!$B$9:$B$105,0),MATCH(VLOOKUP($C$11,MAPPING!$H$3:$J$131,3,0),'CFBG New Line Form'!$G$7:$EQ$7,0)),"")=0,"", IFERROR(INDEX('CFBG New Line Form'!$G$9:$EQ$105,MATCH(B91,'CFBG New Line Form'!$B$9:$B$105,0),MATCH(VLOOKUP($C$11,MAPPING!$H$3:$J$131,3,0),'CFBG New Line Form'!$G$7:$EQ$7,0)),""))</f>
        <v/>
      </c>
      <c r="D91" s="84" t="str">
        <f>IF(
IFERROR(INDEX('CFBG New Line Form'!$G$9:$EQ$105,MATCH(B91,'CFBG New Line Form'!$B$9:$B$105,0),MATCH(VLOOKUP($D$11,MAPPING!$H$3:$J$131,3,0),'CFBG New Line Form'!$G$7:$EQ$7,0)),"")=0,"", IFERROR(INDEX('CFBG New Line Form'!$G$9:$EQ$105,MATCH(B91,'CFBG New Line Form'!$B$9:$B$105,0),MATCH(VLOOKUP($D$11,MAPPING!$H$3:$J$131,3,0),'CFBG New Line Form'!$G$7:$EQ$7,0)),""))</f>
        <v/>
      </c>
      <c r="E91" s="84" t="str">
        <f>IF(IFERROR(INDEX('CFBG New Line Form'!$G$9:$EQ$105,MATCH(B91,'CFBG New Line Form'!$B$9:$B$105,0),MATCH(VLOOKUP($E$11,MAPPING!$H$3:$J$131,3,0),'CFBG New Line Form'!$G$7:$EQ$7,0)),"")=0,"",IFERROR(INDEX('CFBG New Line Form'!$G$9:$EQ$105,MATCH(B91,'CFBG New Line Form'!$B$9:$B$105,0),MATCH(VLOOKUP($E$11,MAPPING!$H$3:$J$131,3,0),'CFBG New Line Form'!$G$7:$EQ$7,0)),""))</f>
        <v/>
      </c>
      <c r="F91" s="84" t="str">
        <f>IF(IFERROR(INDEX('CFBG New Line Form'!$G$9:$EQ$105,MATCH(B91,'CFBG New Line Form'!$B$9:$B$105,0),MATCH(VLOOKUP($F$11,MAPPING!$H$3:$J$131,3,0),'CFBG New Line Form'!$G$7:$EQ$7,0)),"")=0,"",IFERROR(INDEX('CFBG New Line Form'!$G$9:$EQ$105,MATCH(B91,'CFBG New Line Form'!$B$9:$B$105,0),MATCH(VLOOKUP($F$11,MAPPING!$H$3:$J$131,3,0),'CFBG New Line Form'!$G$7:$EQ$7,0)),""))</f>
        <v/>
      </c>
      <c r="G91" s="130" t="str">
        <f>IF(IFERROR(INDEX('CFBG New Line Form'!$G$9:$EQ$105,MATCH(B91,'CFBG New Line Form'!$B$9:$B$105,0),MATCH(VLOOKUP($G$11,MAPPING!$H$3:$J$131,3,0),'CFBG New Line Form'!$G$7:$EQ$7,0)),"")=0,"",IFERROR(INDEX('CFBG New Line Form'!$G$9:$EQ$105,MATCH(B91,'CFBG New Line Form'!$B$9:$B$105,0),MATCH(VLOOKUP($G$11,MAPPING!$H$3:$J$131,3,0),'CFBG New Line Form'!$G$7:$EQ$7,0)),""))</f>
        <v/>
      </c>
      <c r="H91" s="160" t="str">
        <f>IF(IFERROR(INDEX('CFBG New Line Form'!$G$9:$EQ$105,MATCH(B91,'CFBG New Line Form'!$B$9:$B$105,0),MATCH(VLOOKUP($H$11,MAPPING!$H$3:$J$131,3,0),'CFBG New Line Form'!$G$7:$EQ$7,0)),"")=0,"",IFERROR(INDEX('CFBG New Line Form'!$G$9:$EQ$105,MATCH(B91,'CFBG New Line Form'!$B$9:$B$105,0),MATCH(VLOOKUP($H$11,MAPPING!$H$3:$J$131,3,0),'CFBG New Line Form'!$G$7:$EQ$7,0)),""))</f>
        <v/>
      </c>
      <c r="I91" s="161" t="str">
        <f>IF(IFERROR(INDEX('CFBG New Line Form'!$G$9:$EQ$105,MATCH(B91,'CFBG New Line Form'!$B$9:$B$105,0),MATCH(VLOOKUP($I$11,MAPPING!$H$3:$J$131,3,0),'CFBG New Line Form'!$G$7:$EQ$7,0)),"")=0,"",IFERROR(INDEX('CFBG New Line Form'!$G$9:$EQ$105,MATCH(B91,'CFBG New Line Form'!$B$9:$B$105,0),MATCH(VLOOKUP($I$11,MAPPING!$H$3:$J$131,3,0),'CFBG New Line Form'!$G$7:$EQ$7,0)),""))</f>
        <v/>
      </c>
      <c r="J91" s="84" t="str">
        <f>IF(IFERROR(INDEX('CFBG New Line Form'!$G$9:$EQ$105,MATCH(B91,'CFBG New Line Form'!$B$9:$B$105,0),MATCH(VLOOKUP($J$11,MAPPING!$H$3:$J$131,3,0),'CFBG New Line Form'!$G$7:$EQ$7,0)),"")=0,"",IFERROR(INDEX('CFBG New Line Form'!$G$9:$EQ$105,MATCH(B91,'CFBG New Line Form'!$B$9:$B$105,0),MATCH(VLOOKUP($J$11,MAPPING!$H$3:$J$131,3,0),'CFBG New Line Form'!$G$7:$EQ$7,0)),""))</f>
        <v/>
      </c>
      <c r="K91" s="84" t="e">
        <v>#N/A</v>
      </c>
      <c r="L91" s="84" t="e">
        <v>#N/A</v>
      </c>
      <c r="M91" s="84" t="e">
        <v>#N/A</v>
      </c>
      <c r="N91" s="84" t="e">
        <v>#N/A</v>
      </c>
      <c r="O91" s="84" t="e">
        <v>#N/A</v>
      </c>
      <c r="P91" s="84" t="e">
        <v>#N/A</v>
      </c>
      <c r="Q91" s="84" t="e">
        <v>#N/A</v>
      </c>
      <c r="R91" s="162" t="str">
        <f>IF(IFERROR(INDEX('CFBG New Line Form'!$G$9:$EQ$105,MATCH(B91,'CFBG New Line Form'!$B$9:$B$105,0),MATCH(VLOOKUP($R$11,MAPPING!$H$3:$J$131,3,0),'CFBG New Line Form'!$G$7:$EQ$7,0)),"")=0,"",IFERROR(INDEX('CFBG New Line Form'!$G$9:$EQ$105,MATCH(B91,'CFBG New Line Form'!$B$9:$B$105,0),MATCH(VLOOKUP($R$11,MAPPING!$H$3:$J$131,3,0),'CFBG New Line Form'!$G$7:$EQ$7,0)),""))</f>
        <v/>
      </c>
      <c r="S91" s="84" t="str">
        <f>IF(IFERROR(INDEX('CFBG New Line Form'!$G$9:$EQ$105,MATCH(B91,'CFBG New Line Form'!$B$9:$B$105,0),MATCH(VLOOKUP($S$11,MAPPING!$H$3:$J$131,3,0),'CFBG New Line Form'!$G$7:$EQ$7,0)),"")=0,"",IFERROR(INDEX('CFBG New Line Form'!$G$9:$EQ$105,MATCH(B91,'CFBG New Line Form'!$B$9:$B$105,0),MATCH(VLOOKUP($S$11,MAPPING!$H$3:$J$131,3,0),'CFBG New Line Form'!$G$7:$EQ$7,0)),""))</f>
        <v/>
      </c>
      <c r="T91" s="84" t="e">
        <v>#N/A</v>
      </c>
      <c r="U91" s="84" t="e">
        <v>#N/A</v>
      </c>
      <c r="V91" s="84" t="e">
        <v>#N/A</v>
      </c>
      <c r="W91" s="84" t="e">
        <v>#N/A</v>
      </c>
      <c r="X91" s="84" t="e">
        <v>#N/A</v>
      </c>
      <c r="Y91" s="84" t="e">
        <v>#N/A</v>
      </c>
      <c r="Z91" s="84" t="e">
        <v>#N/A</v>
      </c>
      <c r="AA91" s="84" t="e">
        <v>#N/A</v>
      </c>
      <c r="AB91" s="84" t="e">
        <v>#N/A</v>
      </c>
      <c r="AC91" s="84" t="e">
        <v>#N/A</v>
      </c>
      <c r="AD91" s="84" t="e">
        <v>#N/A</v>
      </c>
      <c r="AE91" s="160" t="str">
        <f>IF(IFERROR(INDEX('CFBG New Line Form'!$G$9:$EQ$105,MATCH(B91,'CFBG New Line Form'!$B$9:$B$105,0),MATCH(VLOOKUP($AE$11,MAPPING!$H$3:$J$131,3,0),'CFBG New Line Form'!$G$7:$EQ$7,0)),"")=0,"",IFERROR(INDEX('CFBG New Line Form'!$G$9:$EQ$105,MATCH(B91,'CFBG New Line Form'!$B$9:$B$105,0),MATCH(VLOOKUP($AE$11,MAPPING!$H$3:$J$131,3,0),'CFBG New Line Form'!$G$7:$EQ$7,0)),""))</f>
        <v/>
      </c>
      <c r="AF91" s="84" t="e">
        <v>#N/A</v>
      </c>
      <c r="AG91" s="84" t="e">
        <v>#N/A</v>
      </c>
      <c r="AH91" s="84" t="str">
        <f>IF(IFERROR(INDEX('CFBG New Line Form'!$G$9:$EQ$105,MATCH(B91,'CFBG New Line Form'!$B$9:$B$105,0),MATCH(VLOOKUP($AH$11,MAPPING!$H$3:$J$131,3,0),'CFBG New Line Form'!$G$7:$EQ$7,0)),"")=0,"",IFERROR(INDEX('CFBG New Line Form'!$G$9:$EQ$105,MATCH(B91,'CFBG New Line Form'!$B$9:$B$105,0),MATCH(VLOOKUP($AH$11,MAPPING!$H$3:$J$131,3,0),'CFBG New Line Form'!$G$7:$EQ$7,0)),""))</f>
        <v/>
      </c>
      <c r="AI91" s="84" t="str">
        <f>IF(IFERROR(INDEX('CFBG New Line Form'!$G$9:$EQ$105,MATCH(B91,'CFBG New Line Form'!$B$9:$B$105,0),MATCH(VLOOKUP($AI$11,MAPPING!$H$3:$J$131,3,0),'CFBG New Line Form'!$G$7:$EQ$7,0)),"")=0,"",IFERROR(INDEX('CFBG New Line Form'!$G$9:$EQ$105,MATCH(B91,'CFBG New Line Form'!$B$9:$B$105,0),MATCH(VLOOKUP($AI$11,MAPPING!$H$3:$J$131,3,0),'CFBG New Line Form'!$G$7:$EQ$7,0)),""))</f>
        <v/>
      </c>
      <c r="AJ91" s="84" t="str">
        <f>IF(IFERROR(INDEX('CFBG New Line Form'!$G$9:$EQ$105,MATCH(B91,'CFBG New Line Form'!$B$9:$B$105,0),MATCH(VLOOKUP($AJ$11,MAPPING!$H$3:$J$131,3,0),'CFBG New Line Form'!$G$7:$EQ$7,0)),"")=0,"",IFERROR(INDEX('CFBG New Line Form'!$G$9:$EQ$105,MATCH(B91,'CFBG New Line Form'!$B$9:$B$105,0),MATCH(VLOOKUP($AJ$11,MAPPING!$H$3:$J$131,3,0),'CFBG New Line Form'!$G$7:$EQ$7,0)),""))</f>
        <v/>
      </c>
      <c r="AK91" s="84" t="str">
        <f>IF(IFERROR(INDEX('CFBG New Line Form'!$G$9:$EQ$105,MATCH(B91,'CFBG New Line Form'!$B$9:$B$105,0),MATCH(VLOOKUP($AK$11,MAPPING!$H$3:$J$131,3,0),'CFBG New Line Form'!$G$7:$EQ$7,0)),"")=0,"",IFERROR(INDEX('CFBG New Line Form'!$G$9:$EQ$105,MATCH(B91,'CFBG New Line Form'!$B$9:$B$105,0),MATCH(VLOOKUP($AK$11,MAPPING!$H$3:$J$131,3,0),'CFBG New Line Form'!$G$7:$EQ$7,0)),""))</f>
        <v/>
      </c>
      <c r="AL91" s="84" t="str">
        <f>IF(IFERROR(INDEX('CFBG New Line Form'!$G$9:$EQ$105,MATCH(B91,'CFBG New Line Form'!$B$9:$B$105,0),MATCH(VLOOKUP($AL$11,MAPPING!$H$3:$J$131,3,0),'CFBG New Line Form'!$G$7:$EQ$7,0)),"")=0,"",IFERROR(INDEX('CFBG New Line Form'!$G$9:$EQ$105,MATCH(B91,'CFBG New Line Form'!$B$9:$B$105,0),MATCH(VLOOKUP($AL$11,MAPPING!$H$3:$J$131,3,0),'CFBG New Line Form'!$G$7:$EQ$7,0)),""))</f>
        <v/>
      </c>
      <c r="AM91" s="84" t="str">
        <f>IF(IFERROR(INDEX('CFBG New Line Form'!$G$9:$EQ$105,MATCH(B91,'CFBG New Line Form'!$B$9:$B$105,0),MATCH(VLOOKUP($AM$11,MAPPING!$H$3:$J$131,3,0),'CFBG New Line Form'!$G$7:$EQ$7,0)),"")=0,"",IFERROR(INDEX('CFBG New Line Form'!$G$9:$EQ$105,MATCH(B91,'CFBG New Line Form'!$B$9:$B$105,0),MATCH(VLOOKUP($AM$11,MAPPING!$H$3:$J$131,3,0),'CFBG New Line Form'!$G$7:$EQ$7,0)),""))</f>
        <v/>
      </c>
      <c r="AN91" s="84" t="str">
        <f>IF(IFERROR(INDEX('CFBG New Line Form'!$G$9:$EQ$105,MATCH(B91,'CFBG New Line Form'!$B$9:$B$105,0),MATCH(VLOOKUP($AN$11,MAPPING!$H$3:$J$131,3,0),'CFBG New Line Form'!$G$7:$EQ$7,0)),"")=0,"",IFERROR(INDEX('CFBG New Line Form'!$G$9:$EQ$105,MATCH(B91,'CFBG New Line Form'!$B$9:$B$105,0),MATCH(VLOOKUP($AN$11,MAPPING!$H$3:$J$131,3,0),'CFBG New Line Form'!$G$7:$EQ$7,0)),""))</f>
        <v/>
      </c>
      <c r="AO91" s="84" t="str">
        <f>IF(IFERROR(INDEX('CFBG New Line Form'!$G$9:$EQ$105,MATCH(B91,'CFBG New Line Form'!$B$9:$B$105,0),MATCH(VLOOKUP($AO$11,MAPPING!$H$3:$J$131,3,0),'CFBG New Line Form'!$G$7:$EQ$7,0)),"")=0,"",IFERROR(INDEX('CFBG New Line Form'!$G$9:$EQ$105,MATCH(B91,'CFBG New Line Form'!$B$9:$B$105,0),MATCH(VLOOKUP($AO$11,MAPPING!$H$3:$J$131,3,0),'CFBG New Line Form'!$G$7:$EQ$7,0)),""))</f>
        <v/>
      </c>
      <c r="AP91" s="84" t="str">
        <f>IF(IFERROR(INDEX('CFBG New Line Form'!$G$9:$EQ$105,MATCH(B91,'CFBG New Line Form'!$B$9:$B$105,0),MATCH(VLOOKUP($AP$11,MAPPING!$H$3:$J$131,3,0),'CFBG New Line Form'!$G$7:$EQ$7,0)),"")=0,"",IFERROR(INDEX('CFBG New Line Form'!$G$9:$EQ$105,MATCH(B91,'CFBG New Line Form'!$B$9:$B$105,0),MATCH(VLOOKUP($AP$11,MAPPING!$H$3:$J$131,3,0),'CFBG New Line Form'!$G$7:$EQ$7,0)),""))</f>
        <v/>
      </c>
      <c r="AQ91" s="84" t="str">
        <f>IF(IFERROR(INDEX('CFBG New Line Form'!$G$9:$EQ$105,MATCH(B91,'CFBG New Line Form'!$B$9:$B$105,0),MATCH(VLOOKUP($AQ$11,MAPPING!$H$3:$J$131,3,0),'CFBG New Line Form'!$G$7:$EQ$7,0)),"")=0,"",IFERROR(INDEX('CFBG New Line Form'!$G$9:$EQ$105,MATCH(B91,'CFBG New Line Form'!$B$9:$B$105,0),MATCH(VLOOKUP($AQ$11,MAPPING!$H$3:$J$131,3,0),'CFBG New Line Form'!$G$7:$EQ$7,0)),""))</f>
        <v/>
      </c>
      <c r="AR91" s="84" t="str">
        <f>IF(IFERROR(INDEX('CFBG New Line Form'!$G$9:$EQ$105,MATCH(B91,'CFBG New Line Form'!$B$9:$B$105,0),MATCH(VLOOKUP($AR$11,MAPPING!$H$3:$J$131,3,0),'CFBG New Line Form'!$G$7:$EQ$7,0)),"")=0,"",IFERROR(INDEX('CFBG New Line Form'!$G$9:$EQ$105,MATCH(B91,'CFBG New Line Form'!$B$9:$B$105,0),MATCH(VLOOKUP($AR$11,MAPPING!$H$3:$J$131,3,0),'CFBG New Line Form'!$G$7:$EQ$7,0)),""))</f>
        <v/>
      </c>
      <c r="AS91" s="84" t="str">
        <f>IF(IFERROR(INDEX('CFBG New Line Form'!$G$9:$EQ$105,MATCH(B91,'CFBG New Line Form'!$B$9:$B$105,0),MATCH(VLOOKUP($AS$11,MAPPING!$H$3:$J$131,3,0),'CFBG New Line Form'!$G$7:$EQ$7,0)),"")=0,"",IFERROR(INDEX('CFBG New Line Form'!$G$9:$EQ$105,MATCH(B91,'CFBG New Line Form'!$B$9:$B$105,0),MATCH(VLOOKUP($AS$11,MAPPING!$H$3:$J$131,3,0),'CFBG New Line Form'!$G$7:$EQ$7,0)),""))</f>
        <v/>
      </c>
      <c r="AT91" s="84" t="str">
        <f>IF(IFERROR(INDEX('CFBG New Line Form'!$G$9:$EQ$105,MATCH(B91,'CFBG New Line Form'!$B$9:$B$105,0),MATCH(VLOOKUP($AT$11,MAPPING!$H$3:$J$131,3,0),'CFBG New Line Form'!$G$7:$EQ$7,0)),"")=0,"",IFERROR(INDEX('CFBG New Line Form'!$G$9:$EQ$105,MATCH(B91,'CFBG New Line Form'!$B$9:$B$105,0),MATCH(VLOOKUP($AT$11,MAPPING!$H$3:$J$131,3,0),'CFBG New Line Form'!$G$7:$EQ$7,0)),""))</f>
        <v/>
      </c>
      <c r="AU91" s="84" t="str">
        <f>IF(IFERROR(INDEX('CFBG New Line Form'!$G$9:$EQ$105,MATCH(B91,'CFBG New Line Form'!$B$9:$B$105,0),MATCH(VLOOKUP($AU$11,MAPPING!$H$3:$J$131,3,0),'CFBG New Line Form'!$G$7:$EQ$7,0)),"")=0,"",IFERROR(INDEX('CFBG New Line Form'!$G$9:$EQ$105,MATCH(B91,'CFBG New Line Form'!$B$9:$B$105,0),MATCH(VLOOKUP($AU$11,MAPPING!$H$3:$J$131,3,0),'CFBG New Line Form'!$G$7:$EQ$7,0)),""))</f>
        <v/>
      </c>
      <c r="AV91" s="84" t="str">
        <f>IF(IFERROR(INDEX('CFBG New Line Form'!$G$9:$EQ$105,MATCH(B91,'CFBG New Line Form'!$B$9:$B$105,0),MATCH(VLOOKUP($AV$11,MAPPING!$H$3:$J$131,3,0),'CFBG New Line Form'!$G$7:$EQ$7,0)),"")=0,"",IFERROR(INDEX('CFBG New Line Form'!$G$9:$EQ$105,MATCH(B91,'CFBG New Line Form'!$B$9:$B$105,0),MATCH(VLOOKUP($AV$11,MAPPING!$H$3:$J$131,3,0),'CFBG New Line Form'!$G$7:$EQ$7,0)),""))</f>
        <v/>
      </c>
      <c r="AW91" s="84" t="str">
        <f>IF(IFERROR(INDEX('CFBG New Line Form'!$G$9:$EQ$105,MATCH(B91,'CFBG New Line Form'!$B$9:$B$105,0),MATCH(VLOOKUP($AW$11,MAPPING!$H$3:$J$131,3,0),'CFBG New Line Form'!$G$7:$EQ$7,0)),"")=0,"",IFERROR(INDEX('CFBG New Line Form'!$G$9:$EQ$105,MATCH(B91,'CFBG New Line Form'!$B$9:$B$105,0),MATCH(VLOOKUP($AW$11,MAPPING!$H$3:$J$131,3,0),'CFBG New Line Form'!$G$7:$EQ$7,0)),""))</f>
        <v/>
      </c>
      <c r="AX91" s="84" t="str">
        <f>IF(IFERROR(INDEX('CFBG New Line Form'!$G$9:$EQ$105,MATCH(B91,'CFBG New Line Form'!$B$9:$B$105,0),MATCH(VLOOKUP($AX$11,MAPPING!$H$3:$J$131,3,0),'CFBG New Line Form'!$G$7:$EQ$7,0)),"")=0,"",IFERROR(INDEX('CFBG New Line Form'!$G$9:$EQ$105,MATCH(B91,'CFBG New Line Form'!$B$9:$B$105,0),MATCH(VLOOKUP($AX$11,MAPPING!$H$3:$J$131,3,0),'CFBG New Line Form'!$G$7:$EQ$7,0)),""))</f>
        <v/>
      </c>
      <c r="AY91" s="84" t="str">
        <f>IF(IFERROR(INDEX('CFBG New Line Form'!$G$9:$EQ$105,MATCH(B91,'CFBG New Line Form'!$B$9:$B$105,0),MATCH(VLOOKUP($AY$11,MAPPING!$H$3:$J$131,3,0),'CFBG New Line Form'!$G$7:$EQ$7,0)),"")=0,"",IFERROR(INDEX('CFBG New Line Form'!$G$9:$EQ$105,MATCH(B91,'CFBG New Line Form'!$B$9:$B$105,0),MATCH(VLOOKUP($AY$11,MAPPING!$H$3:$J$131,3,0),'CFBG New Line Form'!$G$7:$EQ$7,0)),""))</f>
        <v/>
      </c>
      <c r="AZ91" s="84" t="str">
        <f>IF(IFERROR(INDEX('CFBG New Line Form'!$G$9:$EQ$105,MATCH(B91,'CFBG New Line Form'!$B$9:$B$105,0),MATCH(VLOOKUP($AZ$11,MAPPING!$H$3:$J$131,3,0),'CFBG New Line Form'!$G$7:$EQ$7,0)),"")=0,"",IFERROR(INDEX('CFBG New Line Form'!$G$9:$EQ$105,MATCH(B91,'CFBG New Line Form'!$B$9:$B$105,0),MATCH(VLOOKUP($AZ$11,MAPPING!$H$3:$J$131,3,0),'CFBG New Line Form'!$G$7:$EQ$7,0)),""))</f>
        <v/>
      </c>
      <c r="BA91" s="84" t="str">
        <f>IF(IFERROR(INDEX('CFBG New Line Form'!$G$9:$EQ$105,MATCH(B91,'CFBG New Line Form'!$B$9:$B$105,0),MATCH(VLOOKUP($BA$11,MAPPING!$H$3:$J$131,3,0),'CFBG New Line Form'!$G$7:$EQ$7,0)),"")=0,"",IFERROR(INDEX('CFBG New Line Form'!$G$9:$EQ$105,MATCH(B91,'CFBG New Line Form'!$B$9:$B$105,0),MATCH(VLOOKUP($BA$11,MAPPING!$H$3:$J$131,3,0),'CFBG New Line Form'!$G$7:$EQ$7,0)),""))</f>
        <v/>
      </c>
      <c r="BB91" s="84" t="str">
        <f>IF(IFERROR(INDEX('CFBG New Line Form'!$G$9:$EQ$105,MATCH(B91,'CFBG New Line Form'!$B$9:$B$105,0),MATCH(VLOOKUP($BB$11,MAPPING!$H$3:$J$131,3,0),'CFBG New Line Form'!$G$7:$EQ$7,0)),"")=0,"",IFERROR(INDEX('CFBG New Line Form'!$G$9:$EQ$105,MATCH(B91,'CFBG New Line Form'!$B$9:$B$105,0),MATCH(VLOOKUP($BB$11,MAPPING!$H$3:$J$131,3,0),'CFBG New Line Form'!$G$7:$EQ$7,0)),""))</f>
        <v/>
      </c>
      <c r="BC91" s="84" t="str">
        <f>IF(IFERROR(INDEX('CFBG New Line Form'!$G$9:$EQ$105,MATCH(B91,'CFBG New Line Form'!$B$9:$B$105,0),MATCH(VLOOKUP($BC$11,MAPPING!$H$3:$J$131,3,0),'CFBG New Line Form'!$G$7:$EQ$7,0)),"")=0,"",IFERROR(INDEX('CFBG New Line Form'!$G$9:$EQ$105,MATCH(B91,'CFBG New Line Form'!$B$9:$B$105,0),MATCH(VLOOKUP($BC$11,MAPPING!$H$3:$J$131,3,0),'CFBG New Line Form'!$G$7:$EQ$7,0)),""))</f>
        <v/>
      </c>
      <c r="BD91" s="84" t="str">
        <f>IF(IFERROR(INDEX('CFBG New Line Form'!$G$9:$EQ$105,MATCH(B91,'CFBG New Line Form'!$B$9:$B$105,0),MATCH(VLOOKUP($BD$11,MAPPING!$H$3:$J$131,3,0),'CFBG New Line Form'!$G$7:$EQ$7,0)),"")=0,"",IFERROR(INDEX('CFBG New Line Form'!$G$9:$EQ$105,MATCH(B91,'CFBG New Line Form'!$B$9:$B$105,0),MATCH(VLOOKUP($BD$11,MAPPING!$H$3:$J$131,3,0),'CFBG New Line Form'!$G$7:$EQ$7,0)),""))</f>
        <v/>
      </c>
      <c r="BE91" s="84" t="str">
        <f>IF(IFERROR(INDEX('CFBG New Line Form'!$G$9:$EQ$105,MATCH(B91,'CFBG New Line Form'!$B$9:$B$105,0),MATCH(VLOOKUP($BE$11,MAPPING!$H$3:$J$131,3,0),'CFBG New Line Form'!$G$7:$EQ$7,0)),"")=0,"",IFERROR(INDEX('CFBG New Line Form'!$G$9:$EQ$105,MATCH(B91,'CFBG New Line Form'!$B$9:$B$105,0),MATCH(VLOOKUP($BE$11,MAPPING!$H$3:$J$131,3,0),'CFBG New Line Form'!$G$7:$EQ$7,0)),""))</f>
        <v/>
      </c>
      <c r="BF91" s="84" t="str">
        <f>IF(IFERROR(INDEX('CFBG New Line Form'!$G$9:$EQ$105,MATCH(B91,'CFBG New Line Form'!$B$9:$B$105,0),MATCH(VLOOKUP($BE$11,MAPPING!$H$3:$J$131,3,0),'CFBG New Line Form'!$G$7:$EQ$7,0)),"")=0,"",IFERROR(INDEX('CFBG New Line Form'!$G$9:$EQ$105,MATCH(B91,'CFBG New Line Form'!$B$9:$B$105,0),MATCH(VLOOKUP($BE$11,MAPPING!$H$3:$J$131,3,0),'CFBG New Line Form'!$G$7:$EQ$7,0)),""))</f>
        <v/>
      </c>
      <c r="BG91" s="84" t="str">
        <f>IF(IFERROR(INDEX('CFBG New Line Form'!$G$9:$EQ$105,MATCH(B91,'CFBG New Line Form'!$B$9:$B$105,0),MATCH(VLOOKUP($BG$11,MAPPING!$H$3:$J$131,3,0),'CFBG New Line Form'!$G$7:$EQ$7,0)),"")=0,"",IFERROR(INDEX('CFBG New Line Form'!$G$9:$EQ$105,MATCH(B91,'CFBG New Line Form'!$B$9:$B$105,0),MATCH(VLOOKUP($BG$11,MAPPING!$H$3:$J$131,3,0),'CFBG New Line Form'!$G$7:$EQ$7,0)),""))</f>
        <v/>
      </c>
      <c r="BH91" s="84" t="str">
        <f>IF(IFERROR(INDEX('CFBG New Line Form'!$G$9:$EQ$105,MATCH(B91,'CFBG New Line Form'!$B$9:$B$105,0),MATCH(VLOOKUP($BH$11,MAPPING!$H$3:$J$131,3,0),'CFBG New Line Form'!$G$7:$EQ$7,0)),"")=0,"",IFERROR(INDEX('CFBG New Line Form'!$G$9:$EQ$105,MATCH(B91,'CFBG New Line Form'!$B$9:$B$105,0),MATCH(VLOOKUP($BH$11,MAPPING!$H$3:$J$131,3,0),'CFBG New Line Form'!$G$7:$EQ$7,0)),""))</f>
        <v/>
      </c>
      <c r="BI91" s="84" t="str">
        <f>IF(IFERROR(INDEX('CFBG New Line Form'!$G$9:$EQ$105,MATCH(B91,'CFBG New Line Form'!$B$9:$B$105,0),MATCH(VLOOKUP($BI$11,MAPPING!$H$3:$J$131,3,0),'CFBG New Line Form'!$G$7:$EQ$7,0)),"")=0,"",IFERROR(INDEX('CFBG New Line Form'!$G$9:$EQ$105,MATCH(B91,'CFBG New Line Form'!$B$9:$B$105,0),MATCH(VLOOKUP($BI$11,MAPPING!$H$3:$J$131,3,0),'CFBG New Line Form'!$G$7:$EQ$7,0)),""))</f>
        <v/>
      </c>
      <c r="BJ91" s="84" t="str">
        <f>IF(IFERROR(INDEX('CFBG New Line Form'!$G$9:$EQ$105,MATCH(B91,'CFBG New Line Form'!$B$9:$B$105,0),MATCH(VLOOKUP($BJ$11,MAPPING!$H$3:$J$131,3,0),'CFBG New Line Form'!$G$7:$EQ$7,0)),"")=0,"",IFERROR(INDEX('CFBG New Line Form'!$G$9:$EQ$105,MATCH(B91,'CFBG New Line Form'!$B$9:$B$105,0),MATCH(VLOOKUP($BJ$11,MAPPING!$H$3:$J$131,3,0),'CFBG New Line Form'!$G$7:$EQ$7,0)),""))</f>
        <v/>
      </c>
      <c r="BK91" s="84" t="str">
        <f>IF(IFERROR(INDEX('CFBG New Line Form'!$G$9:$EQ$105,MATCH(B91,'CFBG New Line Form'!$B$9:$B$105,0),MATCH(VLOOKUP($BK$11,MAPPING!$H$3:$J$131,3,0),'CFBG New Line Form'!$G$7:$EQ$7,0)),"")=0,"",IFERROR(INDEX('CFBG New Line Form'!$G$9:$EQ$105,MATCH(B91,'CFBG New Line Form'!$B$9:$B$105,0),MATCH(VLOOKUP($BK$11,MAPPING!$H$3:$J$131,3,0),'CFBG New Line Form'!$G$7:$EQ$7,0)),""))</f>
        <v/>
      </c>
      <c r="BL91" s="84" t="str">
        <f>IF(IFERROR(INDEX('CFBG New Line Form'!$G$9:$EQ$105,MATCH(B91,'CFBG New Line Form'!$B$9:$B$105,0),MATCH(VLOOKUP($BL$11,MAPPING!$H$3:$J$131,3,0),'CFBG New Line Form'!$G$7:$EQ$7,0)),"")=0,"",IFERROR(INDEX('CFBG New Line Form'!$G$9:$EQ$105,MATCH(B91,'CFBG New Line Form'!$B$9:$B$105,0),MATCH(VLOOKUP($BL$11,MAPPING!$H$3:$J$131,3,0),'CFBG New Line Form'!$G$7:$EQ$7,0)),""))</f>
        <v/>
      </c>
      <c r="BM91" s="84" t="str">
        <f>IF(IFERROR(INDEX('CFBG New Line Form'!$G$9:$EQ$105,MATCH(B91,'CFBG New Line Form'!$B$9:$B$105,0),MATCH(VLOOKUP($BM$11,MAPPING!$H$3:$J$131,3,0),'CFBG New Line Form'!$G$7:$EQ$7,0)),"")=0,"",IFERROR(INDEX('CFBG New Line Form'!$G$9:$EQ$105,MATCH(B91,'CFBG New Line Form'!$B$9:$B$105,0),MATCH(VLOOKUP($BM$11,MAPPING!$H$3:$J$131,3,0),'CFBG New Line Form'!$G$7:$EQ$7,0)),""))</f>
        <v/>
      </c>
      <c r="BN91" s="84" t="str">
        <f>IF(IFERROR(INDEX('CFBG New Line Form'!$G$9:$EQ$105,MATCH(B91,'CFBG New Line Form'!$B$9:$B$105,0),MATCH(VLOOKUP($BN$11,MAPPING!$H$3:$J$131,3,0),'CFBG New Line Form'!$G$7:$EQ$7,0)),"")=0,"",IFERROR(INDEX('CFBG New Line Form'!$G$9:$EQ$105,MATCH(B91,'CFBG New Line Form'!$B$9:$B$105,0),MATCH(VLOOKUP($BN$11,MAPPING!$H$3:$J$131,3,0),'CFBG New Line Form'!$G$7:$EQ$7,0)),""))</f>
        <v/>
      </c>
      <c r="BO91" s="84" t="str">
        <f>IF(IFERROR(INDEX('CFBG New Line Form'!$G$9:$EQ$105,MATCH(B91,'CFBG New Line Form'!$B$9:$B$105,0),MATCH(VLOOKUP($BO$11,MAPPING!$H$3:$J$131,3,0),'CFBG New Line Form'!$G$7:$EQ$7,0)),"")=0,"",IFERROR(INDEX('CFBG New Line Form'!$G$9:$EQ$105,MATCH(B91,'CFBG New Line Form'!$B$9:$B$105,0),MATCH(VLOOKUP($BO$11,MAPPING!$H$3:$J$131,3,0),'CFBG New Line Form'!$G$7:$EQ$7,0)),""))</f>
        <v/>
      </c>
      <c r="BP91" s="84" t="str">
        <f>IF(IFERROR(INDEX('CFBG New Line Form'!$G$9:$EQ$105,MATCH(B91,'CFBG New Line Form'!$B$9:$B$105,0),MATCH(VLOOKUP($BP$11,MAPPING!$H$3:$J$131,3,0),'CFBG New Line Form'!$G$7:$EQ$7,0)),"")=0,"",IFERROR(INDEX('CFBG New Line Form'!$G$9:$EQ$105,MATCH(B91,'CFBG New Line Form'!$B$9:$B$105,0),MATCH(VLOOKUP($BP$11,MAPPING!$H$3:$J$131,3,0),'CFBG New Line Form'!$G$7:$EQ$7,0)),""))</f>
        <v/>
      </c>
      <c r="BQ91" s="84" t="str">
        <f>IF(IFERROR(INDEX('CFBG New Line Form'!$G$9:$EQ$105,MATCH(B91,'CFBG New Line Form'!$B$9:$B$105,0),MATCH(VLOOKUP($BQ$11,MAPPING!$H$3:$J$131,3,0),'CFBG New Line Form'!$G$7:$EQ$7,0)),"")=0,"",IFERROR(INDEX('CFBG New Line Form'!$G$9:$EQ$105,MATCH(B91,'CFBG New Line Form'!$B$9:$B$105,0),MATCH(VLOOKUP($BQ$11,MAPPING!$H$3:$J$131,3,0),'CFBG New Line Form'!$G$7:$EQ$7,0)),""))</f>
        <v/>
      </c>
      <c r="BR91" s="84" t="str">
        <f>IF(IFERROR(INDEX('CFBG New Line Form'!$G$9:$EQ$105,MATCH(B91,'CFBG New Line Form'!$B$9:$B$105,0),MATCH(VLOOKUP($BR$11,MAPPING!$H$3:$J$131,3,0),'CFBG New Line Form'!$G$7:$EQ$7,0)),"")=0,"",IFERROR(INDEX('CFBG New Line Form'!$G$9:$EQ$105,MATCH(B91,'CFBG New Line Form'!$B$9:$B$105,0),MATCH(VLOOKUP($BR$11,MAPPING!$H$3:$J$131,3,0),'CFBG New Line Form'!$G$7:$EQ$7,0)),""))</f>
        <v/>
      </c>
      <c r="BS91" s="84" t="str">
        <f>IF(IFERROR(INDEX('CFBG New Line Form'!$G$9:$EQ$105,MATCH(B91,'CFBG New Line Form'!$B$9:$B$105,0),MATCH(VLOOKUP($BS$11,MAPPING!$H$3:$J$131,3,0),'CFBG New Line Form'!$G$7:$EQ$7,0)),"")=0,"",IFERROR(INDEX('CFBG New Line Form'!$G$9:$EQ$105,MATCH(B91,'CFBG New Line Form'!$B$9:$B$105,0),MATCH(VLOOKUP($BS$11,MAPPING!$H$3:$J$131,3,0),'CFBG New Line Form'!$G$7:$EQ$7,0)),""))</f>
        <v/>
      </c>
      <c r="BT91" s="84" t="str">
        <f>IF(IFERROR(INDEX('CFBG New Line Form'!$G$9:$EQ$105,MATCH(B91,'CFBG New Line Form'!$B$9:$B$105,0),MATCH(VLOOKUP($BT$11,MAPPING!$H$3:$J$131,3,0),'CFBG New Line Form'!$G$7:$EQ$7,0)),"")=0,"",IFERROR(INDEX('CFBG New Line Form'!$G$9:$EQ$105,MATCH(B91,'CFBG New Line Form'!$B$9:$B$105,0),MATCH(VLOOKUP($BT$11,MAPPING!$H$3:$J$131,3,0),'CFBG New Line Form'!$G$7:$EQ$7,0)),""))</f>
        <v/>
      </c>
      <c r="BU91" s="84" t="str">
        <f>IF(IFERROR(INDEX('CFBG New Line Form'!$G$9:$EQ$105,MATCH(B91,'CFBG New Line Form'!$B$9:$B$105,0),MATCH(VLOOKUP($BU$11,MAPPING!$H$3:$J$131,3,0),'CFBG New Line Form'!$G$7:$EQ$7,0)),"")=0,"",IFERROR(INDEX('CFBG New Line Form'!$G$9:$EQ$105,MATCH(B91,'CFBG New Line Form'!$B$9:$B$105,0),MATCH(VLOOKUP($BU$11,MAPPING!$H$3:$J$131,3,0),'CFBG New Line Form'!$G$7:$EQ$7,0)),""))</f>
        <v/>
      </c>
      <c r="BV91" s="84" t="str">
        <f>IF(IFERROR(INDEX('CFBG New Line Form'!$G$9:$EQ$105,MATCH(B91,'CFBG New Line Form'!$B$9:$B$105,0),MATCH(VLOOKUP($BV$11,MAPPING!$H$3:$J$131,3,0),'CFBG New Line Form'!$G$7:$EQ$7,0)),"")=0,"",IFERROR(INDEX('CFBG New Line Form'!$G$9:$EQ$105,MATCH(B91,'CFBG New Line Form'!$B$9:$B$105,0),MATCH(VLOOKUP($BV$11,MAPPING!$H$3:$J$131,3,0),'CFBG New Line Form'!$G$7:$EQ$7,0)),""))</f>
        <v/>
      </c>
      <c r="BW91" s="84" t="str">
        <f>IF(IFERROR(INDEX('CFBG New Line Form'!$G$9:$EQ$105,MATCH(B91,'CFBG New Line Form'!$B$9:$B$105,0),MATCH(VLOOKUP($BW$11,MAPPING!$H$3:$J$131,3,0),'CFBG New Line Form'!$G$7:$EQ$7,0)),"")=0,"",IFERROR(INDEX('CFBG New Line Form'!$G$9:$EQ$105,MATCH(B91,'CFBG New Line Form'!$B$9:$B$105,0),MATCH(VLOOKUP($BW$11,MAPPING!$H$3:$J$131,3,0),'CFBG New Line Form'!$G$7:$EQ$7,0)),""))</f>
        <v/>
      </c>
      <c r="BX91" s="84" t="str">
        <f>IF(IFERROR(INDEX('CFBG New Line Form'!$G$9:$EQ$105,MATCH(B91,'CFBG New Line Form'!$B$9:$B$105,0),MATCH(VLOOKUP($BX$11,MAPPING!$H$3:$J$131,3,0),'CFBG New Line Form'!$G$7:$EQ$7,0)),"")=0,"",IFERROR(INDEX('CFBG New Line Form'!$G$9:$EQ$105,MATCH(B91,'CFBG New Line Form'!$B$9:$B$105,0),MATCH(VLOOKUP($BX$11,MAPPING!$H$3:$J$131,3,0),'CFBG New Line Form'!$G$7:$EQ$7,0)),""))</f>
        <v/>
      </c>
      <c r="BY91" s="84" t="str">
        <f>IF(IFERROR(INDEX('CFBG New Line Form'!$G$9:$EQ$105,MATCH(B91,'CFBG New Line Form'!$B$9:$B$105,0),MATCH(VLOOKUP($BY$11,MAPPING!$H$3:$J$131,3,0),'CFBG New Line Form'!$G$7:$EQ$7,0)),"")=0,"",IFERROR(INDEX('CFBG New Line Form'!$G$9:$EQ$105,MATCH(B91,'CFBG New Line Form'!$B$9:$B$105,0),MATCH(VLOOKUP($BY$11,MAPPING!$H$3:$J$131,3,0),'CFBG New Line Form'!$G$7:$EQ$7,0)),""))</f>
        <v/>
      </c>
      <c r="BZ91" s="84" t="str">
        <f>IF(IFERROR(INDEX('CFBG New Line Form'!$G$9:$EQ$105,MATCH(B91,'CFBG New Line Form'!$B$9:$B$105,0),MATCH(VLOOKUP($BZ$11,MAPPING!$H$3:$J$131,3,0),'CFBG New Line Form'!$G$7:$EQ$7,0)),"")=0,"",IFERROR(INDEX('CFBG New Line Form'!$G$9:$EQ$105,MATCH(B91,'CFBG New Line Form'!$B$9:$B$105,0),MATCH(VLOOKUP($BZ$11,MAPPING!$H$3:$J$131,3,0),'CFBG New Line Form'!$G$7:$EQ$7,0)),""))</f>
        <v/>
      </c>
      <c r="CA91" s="84" t="str">
        <f>IF(IFERROR(INDEX('CFBG New Line Form'!$G$9:$EQ$105,MATCH(B91,'CFBG New Line Form'!$B$9:$B$105,0),MATCH(VLOOKUP($CA$11,MAPPING!$H$3:$J$131,3,0),'CFBG New Line Form'!$G$7:$EQ$7,0)),"")=0,"",IFERROR(INDEX('CFBG New Line Form'!$G$9:$EQ$105,MATCH(B91,'CFBG New Line Form'!$B$9:$B$105,0),MATCH(VLOOKUP($CA$11,MAPPING!$H$3:$J$131,3,0),'CFBG New Line Form'!$G$7:$EQ$7,0)),""))</f>
        <v/>
      </c>
      <c r="CB91" s="84" t="str">
        <f>IF(IFERROR(INDEX('CFBG New Line Form'!$G$9:$EQ$105,MATCH(B91,'CFBG New Line Form'!$B$9:$B$105,0),MATCH(VLOOKUP($CB$11,MAPPING!$H$3:$J$131,3,0),'CFBG New Line Form'!$G$7:$EQ$7,0)),"")=0,"",IFERROR(INDEX('CFBG New Line Form'!$G$9:$EQ$105,MATCH(B91,'CFBG New Line Form'!$B$9:$B$105,0),MATCH(VLOOKUP($CB$11,MAPPING!$H$3:$J$131,3,0),'CFBG New Line Form'!$G$7:$EQ$7,0)),""))</f>
        <v/>
      </c>
      <c r="CC91" s="84" t="str">
        <f>IF(IFERROR(INDEX('CFBG New Line Form'!$G$9:$EQ$105,MATCH(B91,'CFBG New Line Form'!$B$9:$B$105,0),MATCH(VLOOKUP($CC$11,MAPPING!$H$3:$J$131,3,0),'CFBG New Line Form'!$G$7:$EQ$7,0)),"")=0,"",IFERROR(INDEX('CFBG New Line Form'!$G$9:$EQ$105,MATCH(B91,'CFBG New Line Form'!$B$9:$B$105,0),MATCH(VLOOKUP($CC$11,MAPPING!$H$3:$J$131,3,0),'CFBG New Line Form'!$G$7:$EQ$7,0)),""))</f>
        <v/>
      </c>
      <c r="CD91" s="84" t="str">
        <f>IF(IFERROR(INDEX('CFBG New Line Form'!$G$9:$EQ$105,MATCH(B91,'CFBG New Line Form'!$B$9:$B$105,0),MATCH(VLOOKUP($CD$11,MAPPING!$H$3:$J$131,3,0),'CFBG New Line Form'!$G$7:$EQ$7,0)),"")=0,"",IFERROR(INDEX('CFBG New Line Form'!$G$9:$EQ$105,MATCH(B91,'CFBG New Line Form'!$B$9:$B$105,0),MATCH(VLOOKUP($CD$11,MAPPING!$H$3:$J$131,3,0),'CFBG New Line Form'!$G$7:$EQ$7,0)),""))</f>
        <v/>
      </c>
      <c r="CE91" s="84" t="str">
        <f>IF(IFERROR(INDEX('CFBG New Line Form'!$G$9:$EQ$105,MATCH(B91,'CFBG New Line Form'!$B$9:$B$105,0),MATCH(VLOOKUP($CE$11,MAPPING!$H$3:$J$131,3,0),'CFBG New Line Form'!$G$7:$EQ$7,0)),"")=0,"",IFERROR(INDEX('CFBG New Line Form'!$G$9:$EQ$105,MATCH(B91,'CFBG New Line Form'!$B$9:$B$105,0),MATCH(VLOOKUP($CE$11,MAPPING!$H$3:$J$131,3,0),'CFBG New Line Form'!$G$7:$EQ$7,0)),""))</f>
        <v/>
      </c>
      <c r="CF91" s="84" t="str">
        <f>IF(IFERROR(INDEX('CFBG New Line Form'!$G$9:$EQ$105,MATCH(B91,'CFBG New Line Form'!$B$9:$B$105,0),MATCH(VLOOKUP($CF$11,MAPPING!$H$3:$J$131,3,0),'CFBG New Line Form'!$G$7:$EQ$7,0)),"")=0,"",IFERROR(INDEX('CFBG New Line Form'!$G$9:$EQ$105,MATCH(B91,'CFBG New Line Form'!$B$9:$B$105,0),MATCH(VLOOKUP($CF$11,MAPPING!$H$3:$J$131,3,0),'CFBG New Line Form'!$G$7:$EQ$7,0)),""))</f>
        <v/>
      </c>
      <c r="CG91" s="84" t="str">
        <f>IF(IFERROR(INDEX('CFBG New Line Form'!$G$9:$EQ$105,MATCH(B91,'CFBG New Line Form'!$B$9:$B$105,0),MATCH(VLOOKUP($CG$11,MAPPING!$H$3:$J$131,3,0),'CFBG New Line Form'!$G$7:$EQ$7,0)),"")=0,"",IFERROR(INDEX('CFBG New Line Form'!$G$9:$EQ$105,MATCH(B91,'CFBG New Line Form'!$B$9:$B$105,0),MATCH(VLOOKUP($CG$11,MAPPING!$H$3:$J$131,3,0),'CFBG New Line Form'!$G$7:$EQ$7,0)),""))</f>
        <v/>
      </c>
      <c r="CH91" s="84" t="str">
        <f>IF(IFERROR(INDEX('CFBG New Line Form'!$G$9:$EQ$105,MATCH(B91,'CFBG New Line Form'!$B$9:$B$105,0),MATCH(VLOOKUP($CH$11,MAPPING!$H$3:$J$131,3,0),'CFBG New Line Form'!$G$7:$EQ$7,0)),"")=0,"",IFERROR(INDEX('CFBG New Line Form'!$G$9:$EQ$105,MATCH(B91,'CFBG New Line Form'!$B$9:$B$105,0),MATCH(VLOOKUP($CH$11,MAPPING!$H$3:$J$131,3,0),'CFBG New Line Form'!$G$7:$EQ$7,0)),""))</f>
        <v/>
      </c>
      <c r="CI91" s="84" t="str">
        <f>IF(IFERROR(INDEX('CFBG New Line Form'!$G$9:$EQ$105,MATCH(B91,'CFBG New Line Form'!$B$9:$B$105,0),MATCH(VLOOKUP($CI$11,MAPPING!$H$3:$J$131,3,0),'CFBG New Line Form'!$G$7:$EQ$7,0)),"")=0,"",IFERROR(INDEX('CFBG New Line Form'!$G$9:$EQ$105,MATCH(B91,'CFBG New Line Form'!$B$9:$B$105,0),MATCH(VLOOKUP($CI$11,MAPPING!$H$3:$J$131,3,0),'CFBG New Line Form'!$G$7:$EQ$7,0)),""))</f>
        <v/>
      </c>
      <c r="CJ91" s="84" t="str">
        <f>IF(IFERROR(INDEX('CFBG New Line Form'!$G$9:$EQ$105,MATCH(B91,'CFBG New Line Form'!$B$9:$B$105,0),MATCH(VLOOKUP($CJ$11,MAPPING!$H$3:$J$131,3,0),'CFBG New Line Form'!$G$7:$EQ$7,0)),"")=0,"",IFERROR(INDEX('CFBG New Line Form'!$G$9:$EQ$105,MATCH(B91,'CFBG New Line Form'!$B$9:$B$105,0),MATCH(VLOOKUP($CJ$11,MAPPING!$H$3:$J$131,3,0),'CFBG New Line Form'!$G$7:$EQ$7,0)),""))</f>
        <v/>
      </c>
      <c r="CK91" s="84" t="str">
        <f>IF(IFERROR(INDEX('CFBG New Line Form'!$G$9:$EQ$105,MATCH(B91,'CFBG New Line Form'!$B$9:$B$105,0),MATCH(VLOOKUP($CK$11,MAPPING!$H$3:$J$131,3,0),'CFBG New Line Form'!$G$7:$EQ$7,0)),"")=0,"",IFERROR(INDEX('CFBG New Line Form'!$G$9:$EQ$105,MATCH(B91,'CFBG New Line Form'!$B$9:$B$105,0),MATCH(VLOOKUP($CK$11,MAPPING!$H$3:$J$131,3,0),'CFBG New Line Form'!$G$7:$EQ$7,0)),""))</f>
        <v/>
      </c>
      <c r="CL91" s="84" t="str">
        <f>IF(IFERROR(INDEX('CFBG New Line Form'!$G$9:$EQ$105,MATCH(B91,'CFBG New Line Form'!$B$9:$B$105,0),MATCH(VLOOKUP($CL$11,MAPPING!$H$3:$J$131,3,0),'CFBG New Line Form'!$G$7:$EQ$7,0)),"")=0,"",IFERROR(INDEX('CFBG New Line Form'!$G$9:$EQ$105,MATCH(B91,'CFBG New Line Form'!$B$9:$B$105,0),MATCH(VLOOKUP($CL$11,MAPPING!$H$3:$J$131,3,0),'CFBG New Line Form'!$G$7:$EQ$7,0)),""))</f>
        <v/>
      </c>
      <c r="CM91" s="84" t="str">
        <f>IF(IFERROR(INDEX('CFBG New Line Form'!$G$9:$EQ$105,MATCH(B91,'CFBG New Line Form'!$B$9:$B$105,0),MATCH(VLOOKUP($CM$11,MAPPING!$H$3:$J$131,3,0),'CFBG New Line Form'!$G$7:$EQ$7,0)),"")=0,"",IFERROR(INDEX('CFBG New Line Form'!$G$9:$EQ$105,MATCH(B91,'CFBG New Line Form'!$B$9:$B$105,0),MATCH(VLOOKUP($CM$11,MAPPING!$H$3:$J$131,3,0),'CFBG New Line Form'!$G$7:$EQ$7,0)),""))</f>
        <v/>
      </c>
      <c r="CN91" s="84" t="str">
        <f>IF(IFERROR(INDEX('CFBG New Line Form'!$G$9:$EQ$105,MATCH(B91,'CFBG New Line Form'!$B$9:$B$105,0),MATCH(VLOOKUP($CN$11,MAPPING!$H$3:$J$131,3,0),'CFBG New Line Form'!$G$7:$EQ$7,0)),"")=0,"",IFERROR(INDEX('CFBG New Line Form'!$G$9:$EQ$105,MATCH(B91,'CFBG New Line Form'!$B$9:$B$105,0),MATCH(VLOOKUP($CN$11,MAPPING!$H$3:$J$131,3,0),'CFBG New Line Form'!$G$7:$EQ$7,0)),""))</f>
        <v/>
      </c>
      <c r="CO91" s="84" t="str">
        <f>IF(IFERROR(INDEX('CFBG New Line Form'!$G$9:$EQ$105,MATCH(B91,'CFBG New Line Form'!$B$9:$B$105,0),MATCH(VLOOKUP($CO$11,MAPPING!$H$3:$J$131,3,0),'CFBG New Line Form'!$G$7:$EQ$7,0)),"")=0,"",IFERROR(INDEX('CFBG New Line Form'!$G$9:$EQ$105,MATCH(B91,'CFBG New Line Form'!$B$9:$B$105,0),MATCH(VLOOKUP($CO$11,MAPPING!$H$3:$J$131,3,0),'CFBG New Line Form'!$G$7:$EQ$7,0)),""))</f>
        <v/>
      </c>
      <c r="CP91" s="84" t="str">
        <f>IF(IFERROR(INDEX('CFBG New Line Form'!$G$9:$EQ$105,MATCH(B91,'CFBG New Line Form'!$B$9:$B$105,0),MATCH(VLOOKUP($CP$11,MAPPING!$H$3:$J$131,3,0),'CFBG New Line Form'!$G$7:$EQ$7,0)),"")=0,"",IFERROR(INDEX('CFBG New Line Form'!$G$9:$EQ$105,MATCH(B91,'CFBG New Line Form'!$B$9:$B$105,0),MATCH(VLOOKUP($CP$11,MAPPING!$H$3:$J$131,3,0),'CFBG New Line Form'!$G$7:$EQ$7,0)),""))</f>
        <v/>
      </c>
      <c r="CQ91" s="84" t="str">
        <f>IF(IFERROR(INDEX('CFBG New Line Form'!$G$9:$EQ$105,MATCH(B91,'CFBG New Line Form'!$B$9:$B$105,0),MATCH(VLOOKUP($CQ$11,MAPPING!$H$3:$J$131,3,0),'CFBG New Line Form'!$G$7:$EQ$7,0)),"")=0,"",IFERROR(INDEX('CFBG New Line Form'!$G$9:$EQ$105,MATCH(B91,'CFBG New Line Form'!$B$9:$B$105,0),MATCH(VLOOKUP($CQ$11,MAPPING!$H$3:$J$131,3,0),'CFBG New Line Form'!$G$7:$EQ$7,0)),""))</f>
        <v/>
      </c>
      <c r="CR91" s="84"/>
      <c r="CS91" s="84"/>
      <c r="CT91" s="84"/>
    </row>
    <row r="92" spans="1:98" s="55" customFormat="1">
      <c r="A92" s="84" t="str">
        <f>IF(
IFERROR(INDEX('CFBG New Line Form'!$G$9:$EQ$105,MATCH(B92,'CFBG New Line Form'!$B$9:$B$105,0),MATCH(VLOOKUP($A$11,MAPPING!$H$3:$J$131,3,0),'CFBG New Line Form'!$G$7:$EQ$7,0)),"")=0,"", IFERROR(INDEX('CFBG New Line Form'!$G$9:$EQ$105,MATCH(B92,'CFBG New Line Form'!$B$9:$B$105,0),MATCH(VLOOKUP($A$11,MAPPING!$H$3:$J$131,3,0),'CFBG New Line Form'!$G$7:$EQ$7,0)),""))</f>
        <v/>
      </c>
      <c r="B92" s="84"/>
      <c r="C92" s="84" t="str">
        <f>IF(
IFERROR(INDEX('CFBG New Line Form'!$G$9:$EQ$105,MATCH(B92,'CFBG New Line Form'!$B$9:$B$105,0),MATCH(VLOOKUP($C$11,MAPPING!$H$3:$J$131,3,0),'CFBG New Line Form'!$G$7:$EQ$7,0)),"")=0,"", IFERROR(INDEX('CFBG New Line Form'!$G$9:$EQ$105,MATCH(B92,'CFBG New Line Form'!$B$9:$B$105,0),MATCH(VLOOKUP($C$11,MAPPING!$H$3:$J$131,3,0),'CFBG New Line Form'!$G$7:$EQ$7,0)),""))</f>
        <v/>
      </c>
      <c r="D92" s="84" t="str">
        <f>IF(
IFERROR(INDEX('CFBG New Line Form'!$G$9:$EQ$105,MATCH(B92,'CFBG New Line Form'!$B$9:$B$105,0),MATCH(VLOOKUP($D$11,MAPPING!$H$3:$J$131,3,0),'CFBG New Line Form'!$G$7:$EQ$7,0)),"")=0,"", IFERROR(INDEX('CFBG New Line Form'!$G$9:$EQ$105,MATCH(B92,'CFBG New Line Form'!$B$9:$B$105,0),MATCH(VLOOKUP($D$11,MAPPING!$H$3:$J$131,3,0),'CFBG New Line Form'!$G$7:$EQ$7,0)),""))</f>
        <v/>
      </c>
      <c r="E92" s="84" t="str">
        <f>IF(IFERROR(INDEX('CFBG New Line Form'!$G$9:$EQ$105,MATCH(B92,'CFBG New Line Form'!$B$9:$B$105,0),MATCH(VLOOKUP($E$11,MAPPING!$H$3:$J$131,3,0),'CFBG New Line Form'!$G$7:$EQ$7,0)),"")=0,"",IFERROR(INDEX('CFBG New Line Form'!$G$9:$EQ$105,MATCH(B92,'CFBG New Line Form'!$B$9:$B$105,0),MATCH(VLOOKUP($E$11,MAPPING!$H$3:$J$131,3,0),'CFBG New Line Form'!$G$7:$EQ$7,0)),""))</f>
        <v/>
      </c>
      <c r="F92" s="84" t="str">
        <f>IF(IFERROR(INDEX('CFBG New Line Form'!$G$9:$EQ$105,MATCH(B92,'CFBG New Line Form'!$B$9:$B$105,0),MATCH(VLOOKUP($F$11,MAPPING!$H$3:$J$131,3,0),'CFBG New Line Form'!$G$7:$EQ$7,0)),"")=0,"",IFERROR(INDEX('CFBG New Line Form'!$G$9:$EQ$105,MATCH(B92,'CFBG New Line Form'!$B$9:$B$105,0),MATCH(VLOOKUP($F$11,MAPPING!$H$3:$J$131,3,0),'CFBG New Line Form'!$G$7:$EQ$7,0)),""))</f>
        <v/>
      </c>
      <c r="G92" s="130" t="str">
        <f>IF(IFERROR(INDEX('CFBG New Line Form'!$G$9:$EQ$105,MATCH(B92,'CFBG New Line Form'!$B$9:$B$105,0),MATCH(VLOOKUP($G$11,MAPPING!$H$3:$J$131,3,0),'CFBG New Line Form'!$G$7:$EQ$7,0)),"")=0,"",IFERROR(INDEX('CFBG New Line Form'!$G$9:$EQ$105,MATCH(B92,'CFBG New Line Form'!$B$9:$B$105,0),MATCH(VLOOKUP($G$11,MAPPING!$H$3:$J$131,3,0),'CFBG New Line Form'!$G$7:$EQ$7,0)),""))</f>
        <v/>
      </c>
      <c r="H92" s="160" t="str">
        <f>IF(IFERROR(INDEX('CFBG New Line Form'!$G$9:$EQ$105,MATCH(B92,'CFBG New Line Form'!$B$9:$B$105,0),MATCH(VLOOKUP($H$11,MAPPING!$H$3:$J$131,3,0),'CFBG New Line Form'!$G$7:$EQ$7,0)),"")=0,"",IFERROR(INDEX('CFBG New Line Form'!$G$9:$EQ$105,MATCH(B92,'CFBG New Line Form'!$B$9:$B$105,0),MATCH(VLOOKUP($H$11,MAPPING!$H$3:$J$131,3,0),'CFBG New Line Form'!$G$7:$EQ$7,0)),""))</f>
        <v/>
      </c>
      <c r="I92" s="161" t="str">
        <f>IF(IFERROR(INDEX('CFBG New Line Form'!$G$9:$EQ$105,MATCH(B92,'CFBG New Line Form'!$B$9:$B$105,0),MATCH(VLOOKUP($I$11,MAPPING!$H$3:$J$131,3,0),'CFBG New Line Form'!$G$7:$EQ$7,0)),"")=0,"",IFERROR(INDEX('CFBG New Line Form'!$G$9:$EQ$105,MATCH(B92,'CFBG New Line Form'!$B$9:$B$105,0),MATCH(VLOOKUP($I$11,MAPPING!$H$3:$J$131,3,0),'CFBG New Line Form'!$G$7:$EQ$7,0)),""))</f>
        <v/>
      </c>
      <c r="J92" s="84" t="str">
        <f>IF(IFERROR(INDEX('CFBG New Line Form'!$G$9:$EQ$105,MATCH(B92,'CFBG New Line Form'!$B$9:$B$105,0),MATCH(VLOOKUP($J$11,MAPPING!$H$3:$J$131,3,0),'CFBG New Line Form'!$G$7:$EQ$7,0)),"")=0,"",IFERROR(INDEX('CFBG New Line Form'!$G$9:$EQ$105,MATCH(B92,'CFBG New Line Form'!$B$9:$B$105,0),MATCH(VLOOKUP($J$11,MAPPING!$H$3:$J$131,3,0),'CFBG New Line Form'!$G$7:$EQ$7,0)),""))</f>
        <v/>
      </c>
      <c r="K92" s="84" t="e">
        <v>#N/A</v>
      </c>
      <c r="L92" s="84" t="e">
        <v>#N/A</v>
      </c>
      <c r="M92" s="84" t="e">
        <v>#N/A</v>
      </c>
      <c r="N92" s="84" t="e">
        <v>#N/A</v>
      </c>
      <c r="O92" s="84" t="e">
        <v>#N/A</v>
      </c>
      <c r="P92" s="84" t="e">
        <v>#N/A</v>
      </c>
      <c r="Q92" s="84" t="e">
        <v>#N/A</v>
      </c>
      <c r="R92" s="162" t="str">
        <f>IF(IFERROR(INDEX('CFBG New Line Form'!$G$9:$EQ$105,MATCH(B92,'CFBG New Line Form'!$B$9:$B$105,0),MATCH(VLOOKUP($R$11,MAPPING!$H$3:$J$131,3,0),'CFBG New Line Form'!$G$7:$EQ$7,0)),"")=0,"",IFERROR(INDEX('CFBG New Line Form'!$G$9:$EQ$105,MATCH(B92,'CFBG New Line Form'!$B$9:$B$105,0),MATCH(VLOOKUP($R$11,MAPPING!$H$3:$J$131,3,0),'CFBG New Line Form'!$G$7:$EQ$7,0)),""))</f>
        <v/>
      </c>
      <c r="S92" s="84" t="str">
        <f>IF(IFERROR(INDEX('CFBG New Line Form'!$G$9:$EQ$105,MATCH(B92,'CFBG New Line Form'!$B$9:$B$105,0),MATCH(VLOOKUP($S$11,MAPPING!$H$3:$J$131,3,0),'CFBG New Line Form'!$G$7:$EQ$7,0)),"")=0,"",IFERROR(INDEX('CFBG New Line Form'!$G$9:$EQ$105,MATCH(B92,'CFBG New Line Form'!$B$9:$B$105,0),MATCH(VLOOKUP($S$11,MAPPING!$H$3:$J$131,3,0),'CFBG New Line Form'!$G$7:$EQ$7,0)),""))</f>
        <v/>
      </c>
      <c r="T92" s="84" t="e">
        <v>#N/A</v>
      </c>
      <c r="U92" s="84" t="e">
        <v>#N/A</v>
      </c>
      <c r="V92" s="84" t="e">
        <v>#N/A</v>
      </c>
      <c r="W92" s="84" t="e">
        <v>#N/A</v>
      </c>
      <c r="X92" s="84" t="e">
        <v>#N/A</v>
      </c>
      <c r="Y92" s="84" t="e">
        <v>#N/A</v>
      </c>
      <c r="Z92" s="84" t="e">
        <v>#N/A</v>
      </c>
      <c r="AA92" s="84" t="e">
        <v>#N/A</v>
      </c>
      <c r="AB92" s="84" t="e">
        <v>#N/A</v>
      </c>
      <c r="AC92" s="84" t="e">
        <v>#N/A</v>
      </c>
      <c r="AD92" s="84" t="e">
        <v>#N/A</v>
      </c>
      <c r="AE92" s="160" t="str">
        <f>IF(IFERROR(INDEX('CFBG New Line Form'!$G$9:$EQ$105,MATCH(B92,'CFBG New Line Form'!$B$9:$B$105,0),MATCH(VLOOKUP($AE$11,MAPPING!$H$3:$J$131,3,0),'CFBG New Line Form'!$G$7:$EQ$7,0)),"")=0,"",IFERROR(INDEX('CFBG New Line Form'!$G$9:$EQ$105,MATCH(B92,'CFBG New Line Form'!$B$9:$B$105,0),MATCH(VLOOKUP($AE$11,MAPPING!$H$3:$J$131,3,0),'CFBG New Line Form'!$G$7:$EQ$7,0)),""))</f>
        <v/>
      </c>
      <c r="AF92" s="84" t="e">
        <v>#N/A</v>
      </c>
      <c r="AG92" s="84" t="e">
        <v>#N/A</v>
      </c>
      <c r="AH92" s="84" t="str">
        <f>IF(IFERROR(INDEX('CFBG New Line Form'!$G$9:$EQ$105,MATCH(B92,'CFBG New Line Form'!$B$9:$B$105,0),MATCH(VLOOKUP($AH$11,MAPPING!$H$3:$J$131,3,0),'CFBG New Line Form'!$G$7:$EQ$7,0)),"")=0,"",IFERROR(INDEX('CFBG New Line Form'!$G$9:$EQ$105,MATCH(B92,'CFBG New Line Form'!$B$9:$B$105,0),MATCH(VLOOKUP($AH$11,MAPPING!$H$3:$J$131,3,0),'CFBG New Line Form'!$G$7:$EQ$7,0)),""))</f>
        <v/>
      </c>
      <c r="AI92" s="84" t="str">
        <f>IF(IFERROR(INDEX('CFBG New Line Form'!$G$9:$EQ$105,MATCH(B92,'CFBG New Line Form'!$B$9:$B$105,0),MATCH(VLOOKUP($AI$11,MAPPING!$H$3:$J$131,3,0),'CFBG New Line Form'!$G$7:$EQ$7,0)),"")=0,"",IFERROR(INDEX('CFBG New Line Form'!$G$9:$EQ$105,MATCH(B92,'CFBG New Line Form'!$B$9:$B$105,0),MATCH(VLOOKUP($AI$11,MAPPING!$H$3:$J$131,3,0),'CFBG New Line Form'!$G$7:$EQ$7,0)),""))</f>
        <v/>
      </c>
      <c r="AJ92" s="84" t="str">
        <f>IF(IFERROR(INDEX('CFBG New Line Form'!$G$9:$EQ$105,MATCH(B92,'CFBG New Line Form'!$B$9:$B$105,0),MATCH(VLOOKUP($AJ$11,MAPPING!$H$3:$J$131,3,0),'CFBG New Line Form'!$G$7:$EQ$7,0)),"")=0,"",IFERROR(INDEX('CFBG New Line Form'!$G$9:$EQ$105,MATCH(B92,'CFBG New Line Form'!$B$9:$B$105,0),MATCH(VLOOKUP($AJ$11,MAPPING!$H$3:$J$131,3,0),'CFBG New Line Form'!$G$7:$EQ$7,0)),""))</f>
        <v/>
      </c>
      <c r="AK92" s="84" t="str">
        <f>IF(IFERROR(INDEX('CFBG New Line Form'!$G$9:$EQ$105,MATCH(B92,'CFBG New Line Form'!$B$9:$B$105,0),MATCH(VLOOKUP($AK$11,MAPPING!$H$3:$J$131,3,0),'CFBG New Line Form'!$G$7:$EQ$7,0)),"")=0,"",IFERROR(INDEX('CFBG New Line Form'!$G$9:$EQ$105,MATCH(B92,'CFBG New Line Form'!$B$9:$B$105,0),MATCH(VLOOKUP($AK$11,MAPPING!$H$3:$J$131,3,0),'CFBG New Line Form'!$G$7:$EQ$7,0)),""))</f>
        <v/>
      </c>
      <c r="AL92" s="84" t="str">
        <f>IF(IFERROR(INDEX('CFBG New Line Form'!$G$9:$EQ$105,MATCH(B92,'CFBG New Line Form'!$B$9:$B$105,0),MATCH(VLOOKUP($AL$11,MAPPING!$H$3:$J$131,3,0),'CFBG New Line Form'!$G$7:$EQ$7,0)),"")=0,"",IFERROR(INDEX('CFBG New Line Form'!$G$9:$EQ$105,MATCH(B92,'CFBG New Line Form'!$B$9:$B$105,0),MATCH(VLOOKUP($AL$11,MAPPING!$H$3:$J$131,3,0),'CFBG New Line Form'!$G$7:$EQ$7,0)),""))</f>
        <v/>
      </c>
      <c r="AM92" s="84" t="str">
        <f>IF(IFERROR(INDEX('CFBG New Line Form'!$G$9:$EQ$105,MATCH(B92,'CFBG New Line Form'!$B$9:$B$105,0),MATCH(VLOOKUP($AM$11,MAPPING!$H$3:$J$131,3,0),'CFBG New Line Form'!$G$7:$EQ$7,0)),"")=0,"",IFERROR(INDEX('CFBG New Line Form'!$G$9:$EQ$105,MATCH(B92,'CFBG New Line Form'!$B$9:$B$105,0),MATCH(VLOOKUP($AM$11,MAPPING!$H$3:$J$131,3,0),'CFBG New Line Form'!$G$7:$EQ$7,0)),""))</f>
        <v/>
      </c>
      <c r="AN92" s="84" t="str">
        <f>IF(IFERROR(INDEX('CFBG New Line Form'!$G$9:$EQ$105,MATCH(B92,'CFBG New Line Form'!$B$9:$B$105,0),MATCH(VLOOKUP($AN$11,MAPPING!$H$3:$J$131,3,0),'CFBG New Line Form'!$G$7:$EQ$7,0)),"")=0,"",IFERROR(INDEX('CFBG New Line Form'!$G$9:$EQ$105,MATCH(B92,'CFBG New Line Form'!$B$9:$B$105,0),MATCH(VLOOKUP($AN$11,MAPPING!$H$3:$J$131,3,0),'CFBG New Line Form'!$G$7:$EQ$7,0)),""))</f>
        <v/>
      </c>
      <c r="AO92" s="84" t="str">
        <f>IF(IFERROR(INDEX('CFBG New Line Form'!$G$9:$EQ$105,MATCH(B92,'CFBG New Line Form'!$B$9:$B$105,0),MATCH(VLOOKUP($AO$11,MAPPING!$H$3:$J$131,3,0),'CFBG New Line Form'!$G$7:$EQ$7,0)),"")=0,"",IFERROR(INDEX('CFBG New Line Form'!$G$9:$EQ$105,MATCH(B92,'CFBG New Line Form'!$B$9:$B$105,0),MATCH(VLOOKUP($AO$11,MAPPING!$H$3:$J$131,3,0),'CFBG New Line Form'!$G$7:$EQ$7,0)),""))</f>
        <v/>
      </c>
      <c r="AP92" s="84" t="str">
        <f>IF(IFERROR(INDEX('CFBG New Line Form'!$G$9:$EQ$105,MATCH(B92,'CFBG New Line Form'!$B$9:$B$105,0),MATCH(VLOOKUP($AP$11,MAPPING!$H$3:$J$131,3,0),'CFBG New Line Form'!$G$7:$EQ$7,0)),"")=0,"",IFERROR(INDEX('CFBG New Line Form'!$G$9:$EQ$105,MATCH(B92,'CFBG New Line Form'!$B$9:$B$105,0),MATCH(VLOOKUP($AP$11,MAPPING!$H$3:$J$131,3,0),'CFBG New Line Form'!$G$7:$EQ$7,0)),""))</f>
        <v/>
      </c>
      <c r="AQ92" s="84" t="str">
        <f>IF(IFERROR(INDEX('CFBG New Line Form'!$G$9:$EQ$105,MATCH(B92,'CFBG New Line Form'!$B$9:$B$105,0),MATCH(VLOOKUP($AQ$11,MAPPING!$H$3:$J$131,3,0),'CFBG New Line Form'!$G$7:$EQ$7,0)),"")=0,"",IFERROR(INDEX('CFBG New Line Form'!$G$9:$EQ$105,MATCH(B92,'CFBG New Line Form'!$B$9:$B$105,0),MATCH(VLOOKUP($AQ$11,MAPPING!$H$3:$J$131,3,0),'CFBG New Line Form'!$G$7:$EQ$7,0)),""))</f>
        <v/>
      </c>
      <c r="AR92" s="84" t="str">
        <f>IF(IFERROR(INDEX('CFBG New Line Form'!$G$9:$EQ$105,MATCH(B92,'CFBG New Line Form'!$B$9:$B$105,0),MATCH(VLOOKUP($AR$11,MAPPING!$H$3:$J$131,3,0),'CFBG New Line Form'!$G$7:$EQ$7,0)),"")=0,"",IFERROR(INDEX('CFBG New Line Form'!$G$9:$EQ$105,MATCH(B92,'CFBG New Line Form'!$B$9:$B$105,0),MATCH(VLOOKUP($AR$11,MAPPING!$H$3:$J$131,3,0),'CFBG New Line Form'!$G$7:$EQ$7,0)),""))</f>
        <v/>
      </c>
      <c r="AS92" s="84" t="str">
        <f>IF(IFERROR(INDEX('CFBG New Line Form'!$G$9:$EQ$105,MATCH(B92,'CFBG New Line Form'!$B$9:$B$105,0),MATCH(VLOOKUP($AS$11,MAPPING!$H$3:$J$131,3,0),'CFBG New Line Form'!$G$7:$EQ$7,0)),"")=0,"",IFERROR(INDEX('CFBG New Line Form'!$G$9:$EQ$105,MATCH(B92,'CFBG New Line Form'!$B$9:$B$105,0),MATCH(VLOOKUP($AS$11,MAPPING!$H$3:$J$131,3,0),'CFBG New Line Form'!$G$7:$EQ$7,0)),""))</f>
        <v/>
      </c>
      <c r="AT92" s="84" t="str">
        <f>IF(IFERROR(INDEX('CFBG New Line Form'!$G$9:$EQ$105,MATCH(B92,'CFBG New Line Form'!$B$9:$B$105,0),MATCH(VLOOKUP($AT$11,MAPPING!$H$3:$J$131,3,0),'CFBG New Line Form'!$G$7:$EQ$7,0)),"")=0,"",IFERROR(INDEX('CFBG New Line Form'!$G$9:$EQ$105,MATCH(B92,'CFBG New Line Form'!$B$9:$B$105,0),MATCH(VLOOKUP($AT$11,MAPPING!$H$3:$J$131,3,0),'CFBG New Line Form'!$G$7:$EQ$7,0)),""))</f>
        <v/>
      </c>
      <c r="AU92" s="84" t="str">
        <f>IF(IFERROR(INDEX('CFBG New Line Form'!$G$9:$EQ$105,MATCH(B92,'CFBG New Line Form'!$B$9:$B$105,0),MATCH(VLOOKUP($AU$11,MAPPING!$H$3:$J$131,3,0),'CFBG New Line Form'!$G$7:$EQ$7,0)),"")=0,"",IFERROR(INDEX('CFBG New Line Form'!$G$9:$EQ$105,MATCH(B92,'CFBG New Line Form'!$B$9:$B$105,0),MATCH(VLOOKUP($AU$11,MAPPING!$H$3:$J$131,3,0),'CFBG New Line Form'!$G$7:$EQ$7,0)),""))</f>
        <v/>
      </c>
      <c r="AV92" s="84" t="str">
        <f>IF(IFERROR(INDEX('CFBG New Line Form'!$G$9:$EQ$105,MATCH(B92,'CFBG New Line Form'!$B$9:$B$105,0),MATCH(VLOOKUP($AV$11,MAPPING!$H$3:$J$131,3,0),'CFBG New Line Form'!$G$7:$EQ$7,0)),"")=0,"",IFERROR(INDEX('CFBG New Line Form'!$G$9:$EQ$105,MATCH(B92,'CFBG New Line Form'!$B$9:$B$105,0),MATCH(VLOOKUP($AV$11,MAPPING!$H$3:$J$131,3,0),'CFBG New Line Form'!$G$7:$EQ$7,0)),""))</f>
        <v/>
      </c>
      <c r="AW92" s="84" t="str">
        <f>IF(IFERROR(INDEX('CFBG New Line Form'!$G$9:$EQ$105,MATCH(B92,'CFBG New Line Form'!$B$9:$B$105,0),MATCH(VLOOKUP($AW$11,MAPPING!$H$3:$J$131,3,0),'CFBG New Line Form'!$G$7:$EQ$7,0)),"")=0,"",IFERROR(INDEX('CFBG New Line Form'!$G$9:$EQ$105,MATCH(B92,'CFBG New Line Form'!$B$9:$B$105,0),MATCH(VLOOKUP($AW$11,MAPPING!$H$3:$J$131,3,0),'CFBG New Line Form'!$G$7:$EQ$7,0)),""))</f>
        <v/>
      </c>
      <c r="AX92" s="84" t="str">
        <f>IF(IFERROR(INDEX('CFBG New Line Form'!$G$9:$EQ$105,MATCH(B92,'CFBG New Line Form'!$B$9:$B$105,0),MATCH(VLOOKUP($AX$11,MAPPING!$H$3:$J$131,3,0),'CFBG New Line Form'!$G$7:$EQ$7,0)),"")=0,"",IFERROR(INDEX('CFBG New Line Form'!$G$9:$EQ$105,MATCH(B92,'CFBG New Line Form'!$B$9:$B$105,0),MATCH(VLOOKUP($AX$11,MAPPING!$H$3:$J$131,3,0),'CFBG New Line Form'!$G$7:$EQ$7,0)),""))</f>
        <v/>
      </c>
      <c r="AY92" s="84" t="str">
        <f>IF(IFERROR(INDEX('CFBG New Line Form'!$G$9:$EQ$105,MATCH(B92,'CFBG New Line Form'!$B$9:$B$105,0),MATCH(VLOOKUP($AY$11,MAPPING!$H$3:$J$131,3,0),'CFBG New Line Form'!$G$7:$EQ$7,0)),"")=0,"",IFERROR(INDEX('CFBG New Line Form'!$G$9:$EQ$105,MATCH(B92,'CFBG New Line Form'!$B$9:$B$105,0),MATCH(VLOOKUP($AY$11,MAPPING!$H$3:$J$131,3,0),'CFBG New Line Form'!$G$7:$EQ$7,0)),""))</f>
        <v/>
      </c>
      <c r="AZ92" s="84" t="str">
        <f>IF(IFERROR(INDEX('CFBG New Line Form'!$G$9:$EQ$105,MATCH(B92,'CFBG New Line Form'!$B$9:$B$105,0),MATCH(VLOOKUP($AZ$11,MAPPING!$H$3:$J$131,3,0),'CFBG New Line Form'!$G$7:$EQ$7,0)),"")=0,"",IFERROR(INDEX('CFBG New Line Form'!$G$9:$EQ$105,MATCH(B92,'CFBG New Line Form'!$B$9:$B$105,0),MATCH(VLOOKUP($AZ$11,MAPPING!$H$3:$J$131,3,0),'CFBG New Line Form'!$G$7:$EQ$7,0)),""))</f>
        <v/>
      </c>
      <c r="BA92" s="84" t="str">
        <f>IF(IFERROR(INDEX('CFBG New Line Form'!$G$9:$EQ$105,MATCH(B92,'CFBG New Line Form'!$B$9:$B$105,0),MATCH(VLOOKUP($BA$11,MAPPING!$H$3:$J$131,3,0),'CFBG New Line Form'!$G$7:$EQ$7,0)),"")=0,"",IFERROR(INDEX('CFBG New Line Form'!$G$9:$EQ$105,MATCH(B92,'CFBG New Line Form'!$B$9:$B$105,0),MATCH(VLOOKUP($BA$11,MAPPING!$H$3:$J$131,3,0),'CFBG New Line Form'!$G$7:$EQ$7,0)),""))</f>
        <v/>
      </c>
      <c r="BB92" s="84" t="str">
        <f>IF(IFERROR(INDEX('CFBG New Line Form'!$G$9:$EQ$105,MATCH(B92,'CFBG New Line Form'!$B$9:$B$105,0),MATCH(VLOOKUP($BB$11,MAPPING!$H$3:$J$131,3,0),'CFBG New Line Form'!$G$7:$EQ$7,0)),"")=0,"",IFERROR(INDEX('CFBG New Line Form'!$G$9:$EQ$105,MATCH(B92,'CFBG New Line Form'!$B$9:$B$105,0),MATCH(VLOOKUP($BB$11,MAPPING!$H$3:$J$131,3,0),'CFBG New Line Form'!$G$7:$EQ$7,0)),""))</f>
        <v/>
      </c>
      <c r="BC92" s="84" t="str">
        <f>IF(IFERROR(INDEX('CFBG New Line Form'!$G$9:$EQ$105,MATCH(B92,'CFBG New Line Form'!$B$9:$B$105,0),MATCH(VLOOKUP($BC$11,MAPPING!$H$3:$J$131,3,0),'CFBG New Line Form'!$G$7:$EQ$7,0)),"")=0,"",IFERROR(INDEX('CFBG New Line Form'!$G$9:$EQ$105,MATCH(B92,'CFBG New Line Form'!$B$9:$B$105,0),MATCH(VLOOKUP($BC$11,MAPPING!$H$3:$J$131,3,0),'CFBG New Line Form'!$G$7:$EQ$7,0)),""))</f>
        <v/>
      </c>
      <c r="BD92" s="84" t="str">
        <f>IF(IFERROR(INDEX('CFBG New Line Form'!$G$9:$EQ$105,MATCH(B92,'CFBG New Line Form'!$B$9:$B$105,0),MATCH(VLOOKUP($BD$11,MAPPING!$H$3:$J$131,3,0),'CFBG New Line Form'!$G$7:$EQ$7,0)),"")=0,"",IFERROR(INDEX('CFBG New Line Form'!$G$9:$EQ$105,MATCH(B92,'CFBG New Line Form'!$B$9:$B$105,0),MATCH(VLOOKUP($BD$11,MAPPING!$H$3:$J$131,3,0),'CFBG New Line Form'!$G$7:$EQ$7,0)),""))</f>
        <v/>
      </c>
      <c r="BE92" s="84" t="str">
        <f>IF(IFERROR(INDEX('CFBG New Line Form'!$G$9:$EQ$105,MATCH(B92,'CFBG New Line Form'!$B$9:$B$105,0),MATCH(VLOOKUP($BE$11,MAPPING!$H$3:$J$131,3,0),'CFBG New Line Form'!$G$7:$EQ$7,0)),"")=0,"",IFERROR(INDEX('CFBG New Line Form'!$G$9:$EQ$105,MATCH(B92,'CFBG New Line Form'!$B$9:$B$105,0),MATCH(VLOOKUP($BE$11,MAPPING!$H$3:$J$131,3,0),'CFBG New Line Form'!$G$7:$EQ$7,0)),""))</f>
        <v/>
      </c>
      <c r="BF92" s="84" t="str">
        <f>IF(IFERROR(INDEX('CFBG New Line Form'!$G$9:$EQ$105,MATCH(B92,'CFBG New Line Form'!$B$9:$B$105,0),MATCH(VLOOKUP($BE$11,MAPPING!$H$3:$J$131,3,0),'CFBG New Line Form'!$G$7:$EQ$7,0)),"")=0,"",IFERROR(INDEX('CFBG New Line Form'!$G$9:$EQ$105,MATCH(B92,'CFBG New Line Form'!$B$9:$B$105,0),MATCH(VLOOKUP($BE$11,MAPPING!$H$3:$J$131,3,0),'CFBG New Line Form'!$G$7:$EQ$7,0)),""))</f>
        <v/>
      </c>
      <c r="BG92" s="84" t="str">
        <f>IF(IFERROR(INDEX('CFBG New Line Form'!$G$9:$EQ$105,MATCH(B92,'CFBG New Line Form'!$B$9:$B$105,0),MATCH(VLOOKUP($BG$11,MAPPING!$H$3:$J$131,3,0),'CFBG New Line Form'!$G$7:$EQ$7,0)),"")=0,"",IFERROR(INDEX('CFBG New Line Form'!$G$9:$EQ$105,MATCH(B92,'CFBG New Line Form'!$B$9:$B$105,0),MATCH(VLOOKUP($BG$11,MAPPING!$H$3:$J$131,3,0),'CFBG New Line Form'!$G$7:$EQ$7,0)),""))</f>
        <v/>
      </c>
      <c r="BH92" s="84" t="str">
        <f>IF(IFERROR(INDEX('CFBG New Line Form'!$G$9:$EQ$105,MATCH(B92,'CFBG New Line Form'!$B$9:$B$105,0),MATCH(VLOOKUP($BH$11,MAPPING!$H$3:$J$131,3,0),'CFBG New Line Form'!$G$7:$EQ$7,0)),"")=0,"",IFERROR(INDEX('CFBG New Line Form'!$G$9:$EQ$105,MATCH(B92,'CFBG New Line Form'!$B$9:$B$105,0),MATCH(VLOOKUP($BH$11,MAPPING!$H$3:$J$131,3,0),'CFBG New Line Form'!$G$7:$EQ$7,0)),""))</f>
        <v/>
      </c>
      <c r="BI92" s="84" t="str">
        <f>IF(IFERROR(INDEX('CFBG New Line Form'!$G$9:$EQ$105,MATCH(B92,'CFBG New Line Form'!$B$9:$B$105,0),MATCH(VLOOKUP($BI$11,MAPPING!$H$3:$J$131,3,0),'CFBG New Line Form'!$G$7:$EQ$7,0)),"")=0,"",IFERROR(INDEX('CFBG New Line Form'!$G$9:$EQ$105,MATCH(B92,'CFBG New Line Form'!$B$9:$B$105,0),MATCH(VLOOKUP($BI$11,MAPPING!$H$3:$J$131,3,0),'CFBG New Line Form'!$G$7:$EQ$7,0)),""))</f>
        <v/>
      </c>
      <c r="BJ92" s="84" t="str">
        <f>IF(IFERROR(INDEX('CFBG New Line Form'!$G$9:$EQ$105,MATCH(B92,'CFBG New Line Form'!$B$9:$B$105,0),MATCH(VLOOKUP($BJ$11,MAPPING!$H$3:$J$131,3,0),'CFBG New Line Form'!$G$7:$EQ$7,0)),"")=0,"",IFERROR(INDEX('CFBG New Line Form'!$G$9:$EQ$105,MATCH(B92,'CFBG New Line Form'!$B$9:$B$105,0),MATCH(VLOOKUP($BJ$11,MAPPING!$H$3:$J$131,3,0),'CFBG New Line Form'!$G$7:$EQ$7,0)),""))</f>
        <v/>
      </c>
      <c r="BK92" s="84" t="str">
        <f>IF(IFERROR(INDEX('CFBG New Line Form'!$G$9:$EQ$105,MATCH(B92,'CFBG New Line Form'!$B$9:$B$105,0),MATCH(VLOOKUP($BK$11,MAPPING!$H$3:$J$131,3,0),'CFBG New Line Form'!$G$7:$EQ$7,0)),"")=0,"",IFERROR(INDEX('CFBG New Line Form'!$G$9:$EQ$105,MATCH(B92,'CFBG New Line Form'!$B$9:$B$105,0),MATCH(VLOOKUP($BK$11,MAPPING!$H$3:$J$131,3,0),'CFBG New Line Form'!$G$7:$EQ$7,0)),""))</f>
        <v/>
      </c>
      <c r="BL92" s="84" t="str">
        <f>IF(IFERROR(INDEX('CFBG New Line Form'!$G$9:$EQ$105,MATCH(B92,'CFBG New Line Form'!$B$9:$B$105,0),MATCH(VLOOKUP($BL$11,MAPPING!$H$3:$J$131,3,0),'CFBG New Line Form'!$G$7:$EQ$7,0)),"")=0,"",IFERROR(INDEX('CFBG New Line Form'!$G$9:$EQ$105,MATCH(B92,'CFBG New Line Form'!$B$9:$B$105,0),MATCH(VLOOKUP($BL$11,MAPPING!$H$3:$J$131,3,0),'CFBG New Line Form'!$G$7:$EQ$7,0)),""))</f>
        <v/>
      </c>
      <c r="BM92" s="84" t="str">
        <f>IF(IFERROR(INDEX('CFBG New Line Form'!$G$9:$EQ$105,MATCH(B92,'CFBG New Line Form'!$B$9:$B$105,0),MATCH(VLOOKUP($BM$11,MAPPING!$H$3:$J$131,3,0),'CFBG New Line Form'!$G$7:$EQ$7,0)),"")=0,"",IFERROR(INDEX('CFBG New Line Form'!$G$9:$EQ$105,MATCH(B92,'CFBG New Line Form'!$B$9:$B$105,0),MATCH(VLOOKUP($BM$11,MAPPING!$H$3:$J$131,3,0),'CFBG New Line Form'!$G$7:$EQ$7,0)),""))</f>
        <v/>
      </c>
      <c r="BN92" s="84" t="str">
        <f>IF(IFERROR(INDEX('CFBG New Line Form'!$G$9:$EQ$105,MATCH(B92,'CFBG New Line Form'!$B$9:$B$105,0),MATCH(VLOOKUP($BN$11,MAPPING!$H$3:$J$131,3,0),'CFBG New Line Form'!$G$7:$EQ$7,0)),"")=0,"",IFERROR(INDEX('CFBG New Line Form'!$G$9:$EQ$105,MATCH(B92,'CFBG New Line Form'!$B$9:$B$105,0),MATCH(VLOOKUP($BN$11,MAPPING!$H$3:$J$131,3,0),'CFBG New Line Form'!$G$7:$EQ$7,0)),""))</f>
        <v/>
      </c>
      <c r="BO92" s="84" t="str">
        <f>IF(IFERROR(INDEX('CFBG New Line Form'!$G$9:$EQ$105,MATCH(B92,'CFBG New Line Form'!$B$9:$B$105,0),MATCH(VLOOKUP($BO$11,MAPPING!$H$3:$J$131,3,0),'CFBG New Line Form'!$G$7:$EQ$7,0)),"")=0,"",IFERROR(INDEX('CFBG New Line Form'!$G$9:$EQ$105,MATCH(B92,'CFBG New Line Form'!$B$9:$B$105,0),MATCH(VLOOKUP($BO$11,MAPPING!$H$3:$J$131,3,0),'CFBG New Line Form'!$G$7:$EQ$7,0)),""))</f>
        <v/>
      </c>
      <c r="BP92" s="84" t="str">
        <f>IF(IFERROR(INDEX('CFBG New Line Form'!$G$9:$EQ$105,MATCH(B92,'CFBG New Line Form'!$B$9:$B$105,0),MATCH(VLOOKUP($BP$11,MAPPING!$H$3:$J$131,3,0),'CFBG New Line Form'!$G$7:$EQ$7,0)),"")=0,"",IFERROR(INDEX('CFBG New Line Form'!$G$9:$EQ$105,MATCH(B92,'CFBG New Line Form'!$B$9:$B$105,0),MATCH(VLOOKUP($BP$11,MAPPING!$H$3:$J$131,3,0),'CFBG New Line Form'!$G$7:$EQ$7,0)),""))</f>
        <v/>
      </c>
      <c r="BQ92" s="84" t="str">
        <f>IF(IFERROR(INDEX('CFBG New Line Form'!$G$9:$EQ$105,MATCH(B92,'CFBG New Line Form'!$B$9:$B$105,0),MATCH(VLOOKUP($BQ$11,MAPPING!$H$3:$J$131,3,0),'CFBG New Line Form'!$G$7:$EQ$7,0)),"")=0,"",IFERROR(INDEX('CFBG New Line Form'!$G$9:$EQ$105,MATCH(B92,'CFBG New Line Form'!$B$9:$B$105,0),MATCH(VLOOKUP($BQ$11,MAPPING!$H$3:$J$131,3,0),'CFBG New Line Form'!$G$7:$EQ$7,0)),""))</f>
        <v/>
      </c>
      <c r="BR92" s="84" t="str">
        <f>IF(IFERROR(INDEX('CFBG New Line Form'!$G$9:$EQ$105,MATCH(B92,'CFBG New Line Form'!$B$9:$B$105,0),MATCH(VLOOKUP($BR$11,MAPPING!$H$3:$J$131,3,0),'CFBG New Line Form'!$G$7:$EQ$7,0)),"")=0,"",IFERROR(INDEX('CFBG New Line Form'!$G$9:$EQ$105,MATCH(B92,'CFBG New Line Form'!$B$9:$B$105,0),MATCH(VLOOKUP($BR$11,MAPPING!$H$3:$J$131,3,0),'CFBG New Line Form'!$G$7:$EQ$7,0)),""))</f>
        <v/>
      </c>
      <c r="BS92" s="84" t="str">
        <f>IF(IFERROR(INDEX('CFBG New Line Form'!$G$9:$EQ$105,MATCH(B92,'CFBG New Line Form'!$B$9:$B$105,0),MATCH(VLOOKUP($BS$11,MAPPING!$H$3:$J$131,3,0),'CFBG New Line Form'!$G$7:$EQ$7,0)),"")=0,"",IFERROR(INDEX('CFBG New Line Form'!$G$9:$EQ$105,MATCH(B92,'CFBG New Line Form'!$B$9:$B$105,0),MATCH(VLOOKUP($BS$11,MAPPING!$H$3:$J$131,3,0),'CFBG New Line Form'!$G$7:$EQ$7,0)),""))</f>
        <v/>
      </c>
      <c r="BT92" s="84" t="str">
        <f>IF(IFERROR(INDEX('CFBG New Line Form'!$G$9:$EQ$105,MATCH(B92,'CFBG New Line Form'!$B$9:$B$105,0),MATCH(VLOOKUP($BT$11,MAPPING!$H$3:$J$131,3,0),'CFBG New Line Form'!$G$7:$EQ$7,0)),"")=0,"",IFERROR(INDEX('CFBG New Line Form'!$G$9:$EQ$105,MATCH(B92,'CFBG New Line Form'!$B$9:$B$105,0),MATCH(VLOOKUP($BT$11,MAPPING!$H$3:$J$131,3,0),'CFBG New Line Form'!$G$7:$EQ$7,0)),""))</f>
        <v/>
      </c>
      <c r="BU92" s="84" t="str">
        <f>IF(IFERROR(INDEX('CFBG New Line Form'!$G$9:$EQ$105,MATCH(B92,'CFBG New Line Form'!$B$9:$B$105,0),MATCH(VLOOKUP($BU$11,MAPPING!$H$3:$J$131,3,0),'CFBG New Line Form'!$G$7:$EQ$7,0)),"")=0,"",IFERROR(INDEX('CFBG New Line Form'!$G$9:$EQ$105,MATCH(B92,'CFBG New Line Form'!$B$9:$B$105,0),MATCH(VLOOKUP($BU$11,MAPPING!$H$3:$J$131,3,0),'CFBG New Line Form'!$G$7:$EQ$7,0)),""))</f>
        <v/>
      </c>
      <c r="BV92" s="84" t="str">
        <f>IF(IFERROR(INDEX('CFBG New Line Form'!$G$9:$EQ$105,MATCH(B92,'CFBG New Line Form'!$B$9:$B$105,0),MATCH(VLOOKUP($BV$11,MAPPING!$H$3:$J$131,3,0),'CFBG New Line Form'!$G$7:$EQ$7,0)),"")=0,"",IFERROR(INDEX('CFBG New Line Form'!$G$9:$EQ$105,MATCH(B92,'CFBG New Line Form'!$B$9:$B$105,0),MATCH(VLOOKUP($BV$11,MAPPING!$H$3:$J$131,3,0),'CFBG New Line Form'!$G$7:$EQ$7,0)),""))</f>
        <v/>
      </c>
      <c r="BW92" s="84" t="str">
        <f>IF(IFERROR(INDEX('CFBG New Line Form'!$G$9:$EQ$105,MATCH(B92,'CFBG New Line Form'!$B$9:$B$105,0),MATCH(VLOOKUP($BW$11,MAPPING!$H$3:$J$131,3,0),'CFBG New Line Form'!$G$7:$EQ$7,0)),"")=0,"",IFERROR(INDEX('CFBG New Line Form'!$G$9:$EQ$105,MATCH(B92,'CFBG New Line Form'!$B$9:$B$105,0),MATCH(VLOOKUP($BW$11,MAPPING!$H$3:$J$131,3,0),'CFBG New Line Form'!$G$7:$EQ$7,0)),""))</f>
        <v/>
      </c>
      <c r="BX92" s="84" t="str">
        <f>IF(IFERROR(INDEX('CFBG New Line Form'!$G$9:$EQ$105,MATCH(B92,'CFBG New Line Form'!$B$9:$B$105,0),MATCH(VLOOKUP($BX$11,MAPPING!$H$3:$J$131,3,0),'CFBG New Line Form'!$G$7:$EQ$7,0)),"")=0,"",IFERROR(INDEX('CFBG New Line Form'!$G$9:$EQ$105,MATCH(B92,'CFBG New Line Form'!$B$9:$B$105,0),MATCH(VLOOKUP($BX$11,MAPPING!$H$3:$J$131,3,0),'CFBG New Line Form'!$G$7:$EQ$7,0)),""))</f>
        <v/>
      </c>
      <c r="BY92" s="84" t="str">
        <f>IF(IFERROR(INDEX('CFBG New Line Form'!$G$9:$EQ$105,MATCH(B92,'CFBG New Line Form'!$B$9:$B$105,0),MATCH(VLOOKUP($BY$11,MAPPING!$H$3:$J$131,3,0),'CFBG New Line Form'!$G$7:$EQ$7,0)),"")=0,"",IFERROR(INDEX('CFBG New Line Form'!$G$9:$EQ$105,MATCH(B92,'CFBG New Line Form'!$B$9:$B$105,0),MATCH(VLOOKUP($BY$11,MAPPING!$H$3:$J$131,3,0),'CFBG New Line Form'!$G$7:$EQ$7,0)),""))</f>
        <v/>
      </c>
      <c r="BZ92" s="84" t="str">
        <f>IF(IFERROR(INDEX('CFBG New Line Form'!$G$9:$EQ$105,MATCH(B92,'CFBG New Line Form'!$B$9:$B$105,0),MATCH(VLOOKUP($BZ$11,MAPPING!$H$3:$J$131,3,0),'CFBG New Line Form'!$G$7:$EQ$7,0)),"")=0,"",IFERROR(INDEX('CFBG New Line Form'!$G$9:$EQ$105,MATCH(B92,'CFBG New Line Form'!$B$9:$B$105,0),MATCH(VLOOKUP($BZ$11,MAPPING!$H$3:$J$131,3,0),'CFBG New Line Form'!$G$7:$EQ$7,0)),""))</f>
        <v/>
      </c>
      <c r="CA92" s="84" t="str">
        <f>IF(IFERROR(INDEX('CFBG New Line Form'!$G$9:$EQ$105,MATCH(B92,'CFBG New Line Form'!$B$9:$B$105,0),MATCH(VLOOKUP($CA$11,MAPPING!$H$3:$J$131,3,0),'CFBG New Line Form'!$G$7:$EQ$7,0)),"")=0,"",IFERROR(INDEX('CFBG New Line Form'!$G$9:$EQ$105,MATCH(B92,'CFBG New Line Form'!$B$9:$B$105,0),MATCH(VLOOKUP($CA$11,MAPPING!$H$3:$J$131,3,0),'CFBG New Line Form'!$G$7:$EQ$7,0)),""))</f>
        <v/>
      </c>
      <c r="CB92" s="84" t="str">
        <f>IF(IFERROR(INDEX('CFBG New Line Form'!$G$9:$EQ$105,MATCH(B92,'CFBG New Line Form'!$B$9:$B$105,0),MATCH(VLOOKUP($CB$11,MAPPING!$H$3:$J$131,3,0),'CFBG New Line Form'!$G$7:$EQ$7,0)),"")=0,"",IFERROR(INDEX('CFBG New Line Form'!$G$9:$EQ$105,MATCH(B92,'CFBG New Line Form'!$B$9:$B$105,0),MATCH(VLOOKUP($CB$11,MAPPING!$H$3:$J$131,3,0),'CFBG New Line Form'!$G$7:$EQ$7,0)),""))</f>
        <v/>
      </c>
      <c r="CC92" s="84" t="str">
        <f>IF(IFERROR(INDEX('CFBG New Line Form'!$G$9:$EQ$105,MATCH(B92,'CFBG New Line Form'!$B$9:$B$105,0),MATCH(VLOOKUP($CC$11,MAPPING!$H$3:$J$131,3,0),'CFBG New Line Form'!$G$7:$EQ$7,0)),"")=0,"",IFERROR(INDEX('CFBG New Line Form'!$G$9:$EQ$105,MATCH(B92,'CFBG New Line Form'!$B$9:$B$105,0),MATCH(VLOOKUP($CC$11,MAPPING!$H$3:$J$131,3,0),'CFBG New Line Form'!$G$7:$EQ$7,0)),""))</f>
        <v/>
      </c>
      <c r="CD92" s="84" t="str">
        <f>IF(IFERROR(INDEX('CFBG New Line Form'!$G$9:$EQ$105,MATCH(B92,'CFBG New Line Form'!$B$9:$B$105,0),MATCH(VLOOKUP($CD$11,MAPPING!$H$3:$J$131,3,0),'CFBG New Line Form'!$G$7:$EQ$7,0)),"")=0,"",IFERROR(INDEX('CFBG New Line Form'!$G$9:$EQ$105,MATCH(B92,'CFBG New Line Form'!$B$9:$B$105,0),MATCH(VLOOKUP($CD$11,MAPPING!$H$3:$J$131,3,0),'CFBG New Line Form'!$G$7:$EQ$7,0)),""))</f>
        <v/>
      </c>
      <c r="CE92" s="84" t="str">
        <f>IF(IFERROR(INDEX('CFBG New Line Form'!$G$9:$EQ$105,MATCH(B92,'CFBG New Line Form'!$B$9:$B$105,0),MATCH(VLOOKUP($CE$11,MAPPING!$H$3:$J$131,3,0),'CFBG New Line Form'!$G$7:$EQ$7,0)),"")=0,"",IFERROR(INDEX('CFBG New Line Form'!$G$9:$EQ$105,MATCH(B92,'CFBG New Line Form'!$B$9:$B$105,0),MATCH(VLOOKUP($CE$11,MAPPING!$H$3:$J$131,3,0),'CFBG New Line Form'!$G$7:$EQ$7,0)),""))</f>
        <v/>
      </c>
      <c r="CF92" s="84" t="str">
        <f>IF(IFERROR(INDEX('CFBG New Line Form'!$G$9:$EQ$105,MATCH(B92,'CFBG New Line Form'!$B$9:$B$105,0),MATCH(VLOOKUP($CF$11,MAPPING!$H$3:$J$131,3,0),'CFBG New Line Form'!$G$7:$EQ$7,0)),"")=0,"",IFERROR(INDEX('CFBG New Line Form'!$G$9:$EQ$105,MATCH(B92,'CFBG New Line Form'!$B$9:$B$105,0),MATCH(VLOOKUP($CF$11,MAPPING!$H$3:$J$131,3,0),'CFBG New Line Form'!$G$7:$EQ$7,0)),""))</f>
        <v/>
      </c>
      <c r="CG92" s="84" t="str">
        <f>IF(IFERROR(INDEX('CFBG New Line Form'!$G$9:$EQ$105,MATCH(B92,'CFBG New Line Form'!$B$9:$B$105,0),MATCH(VLOOKUP($CG$11,MAPPING!$H$3:$J$131,3,0),'CFBG New Line Form'!$G$7:$EQ$7,0)),"")=0,"",IFERROR(INDEX('CFBG New Line Form'!$G$9:$EQ$105,MATCH(B92,'CFBG New Line Form'!$B$9:$B$105,0),MATCH(VLOOKUP($CG$11,MAPPING!$H$3:$J$131,3,0),'CFBG New Line Form'!$G$7:$EQ$7,0)),""))</f>
        <v/>
      </c>
      <c r="CH92" s="84" t="str">
        <f>IF(IFERROR(INDEX('CFBG New Line Form'!$G$9:$EQ$105,MATCH(B92,'CFBG New Line Form'!$B$9:$B$105,0),MATCH(VLOOKUP($CH$11,MAPPING!$H$3:$J$131,3,0),'CFBG New Line Form'!$G$7:$EQ$7,0)),"")=0,"",IFERROR(INDEX('CFBG New Line Form'!$G$9:$EQ$105,MATCH(B92,'CFBG New Line Form'!$B$9:$B$105,0),MATCH(VLOOKUP($CH$11,MAPPING!$H$3:$J$131,3,0),'CFBG New Line Form'!$G$7:$EQ$7,0)),""))</f>
        <v/>
      </c>
      <c r="CI92" s="84" t="str">
        <f>IF(IFERROR(INDEX('CFBG New Line Form'!$G$9:$EQ$105,MATCH(B92,'CFBG New Line Form'!$B$9:$B$105,0),MATCH(VLOOKUP($CI$11,MAPPING!$H$3:$J$131,3,0),'CFBG New Line Form'!$G$7:$EQ$7,0)),"")=0,"",IFERROR(INDEX('CFBG New Line Form'!$G$9:$EQ$105,MATCH(B92,'CFBG New Line Form'!$B$9:$B$105,0),MATCH(VLOOKUP($CI$11,MAPPING!$H$3:$J$131,3,0),'CFBG New Line Form'!$G$7:$EQ$7,0)),""))</f>
        <v/>
      </c>
      <c r="CJ92" s="84" t="str">
        <f>IF(IFERROR(INDEX('CFBG New Line Form'!$G$9:$EQ$105,MATCH(B92,'CFBG New Line Form'!$B$9:$B$105,0),MATCH(VLOOKUP($CJ$11,MAPPING!$H$3:$J$131,3,0),'CFBG New Line Form'!$G$7:$EQ$7,0)),"")=0,"",IFERROR(INDEX('CFBG New Line Form'!$G$9:$EQ$105,MATCH(B92,'CFBG New Line Form'!$B$9:$B$105,0),MATCH(VLOOKUP($CJ$11,MAPPING!$H$3:$J$131,3,0),'CFBG New Line Form'!$G$7:$EQ$7,0)),""))</f>
        <v/>
      </c>
      <c r="CK92" s="84" t="str">
        <f>IF(IFERROR(INDEX('CFBG New Line Form'!$G$9:$EQ$105,MATCH(B92,'CFBG New Line Form'!$B$9:$B$105,0),MATCH(VLOOKUP($CK$11,MAPPING!$H$3:$J$131,3,0),'CFBG New Line Form'!$G$7:$EQ$7,0)),"")=0,"",IFERROR(INDEX('CFBG New Line Form'!$G$9:$EQ$105,MATCH(B92,'CFBG New Line Form'!$B$9:$B$105,0),MATCH(VLOOKUP($CK$11,MAPPING!$H$3:$J$131,3,0),'CFBG New Line Form'!$G$7:$EQ$7,0)),""))</f>
        <v/>
      </c>
      <c r="CL92" s="84" t="str">
        <f>IF(IFERROR(INDEX('CFBG New Line Form'!$G$9:$EQ$105,MATCH(B92,'CFBG New Line Form'!$B$9:$B$105,0),MATCH(VLOOKUP($CL$11,MAPPING!$H$3:$J$131,3,0),'CFBG New Line Form'!$G$7:$EQ$7,0)),"")=0,"",IFERROR(INDEX('CFBG New Line Form'!$G$9:$EQ$105,MATCH(B92,'CFBG New Line Form'!$B$9:$B$105,0),MATCH(VLOOKUP($CL$11,MAPPING!$H$3:$J$131,3,0),'CFBG New Line Form'!$G$7:$EQ$7,0)),""))</f>
        <v/>
      </c>
      <c r="CM92" s="84" t="str">
        <f>IF(IFERROR(INDEX('CFBG New Line Form'!$G$9:$EQ$105,MATCH(B92,'CFBG New Line Form'!$B$9:$B$105,0),MATCH(VLOOKUP($CM$11,MAPPING!$H$3:$J$131,3,0),'CFBG New Line Form'!$G$7:$EQ$7,0)),"")=0,"",IFERROR(INDEX('CFBG New Line Form'!$G$9:$EQ$105,MATCH(B92,'CFBG New Line Form'!$B$9:$B$105,0),MATCH(VLOOKUP($CM$11,MAPPING!$H$3:$J$131,3,0),'CFBG New Line Form'!$G$7:$EQ$7,0)),""))</f>
        <v/>
      </c>
      <c r="CN92" s="84" t="str">
        <f>IF(IFERROR(INDEX('CFBG New Line Form'!$G$9:$EQ$105,MATCH(B92,'CFBG New Line Form'!$B$9:$B$105,0),MATCH(VLOOKUP($CN$11,MAPPING!$H$3:$J$131,3,0),'CFBG New Line Form'!$G$7:$EQ$7,0)),"")=0,"",IFERROR(INDEX('CFBG New Line Form'!$G$9:$EQ$105,MATCH(B92,'CFBG New Line Form'!$B$9:$B$105,0),MATCH(VLOOKUP($CN$11,MAPPING!$H$3:$J$131,3,0),'CFBG New Line Form'!$G$7:$EQ$7,0)),""))</f>
        <v/>
      </c>
      <c r="CO92" s="84" t="str">
        <f>IF(IFERROR(INDEX('CFBG New Line Form'!$G$9:$EQ$105,MATCH(B92,'CFBG New Line Form'!$B$9:$B$105,0),MATCH(VLOOKUP($CO$11,MAPPING!$H$3:$J$131,3,0),'CFBG New Line Form'!$G$7:$EQ$7,0)),"")=0,"",IFERROR(INDEX('CFBG New Line Form'!$G$9:$EQ$105,MATCH(B92,'CFBG New Line Form'!$B$9:$B$105,0),MATCH(VLOOKUP($CO$11,MAPPING!$H$3:$J$131,3,0),'CFBG New Line Form'!$G$7:$EQ$7,0)),""))</f>
        <v/>
      </c>
      <c r="CP92" s="84" t="str">
        <f>IF(IFERROR(INDEX('CFBG New Line Form'!$G$9:$EQ$105,MATCH(B92,'CFBG New Line Form'!$B$9:$B$105,0),MATCH(VLOOKUP($CP$11,MAPPING!$H$3:$J$131,3,0),'CFBG New Line Form'!$G$7:$EQ$7,0)),"")=0,"",IFERROR(INDEX('CFBG New Line Form'!$G$9:$EQ$105,MATCH(B92,'CFBG New Line Form'!$B$9:$B$105,0),MATCH(VLOOKUP($CP$11,MAPPING!$H$3:$J$131,3,0),'CFBG New Line Form'!$G$7:$EQ$7,0)),""))</f>
        <v/>
      </c>
      <c r="CQ92" s="84" t="str">
        <f>IF(IFERROR(INDEX('CFBG New Line Form'!$G$9:$EQ$105,MATCH(B92,'CFBG New Line Form'!$B$9:$B$105,0),MATCH(VLOOKUP($CQ$11,MAPPING!$H$3:$J$131,3,0),'CFBG New Line Form'!$G$7:$EQ$7,0)),"")=0,"",IFERROR(INDEX('CFBG New Line Form'!$G$9:$EQ$105,MATCH(B92,'CFBG New Line Form'!$B$9:$B$105,0),MATCH(VLOOKUP($CQ$11,MAPPING!$H$3:$J$131,3,0),'CFBG New Line Form'!$G$7:$EQ$7,0)),""))</f>
        <v/>
      </c>
      <c r="CR92" s="84"/>
      <c r="CS92" s="84"/>
      <c r="CT92" s="84"/>
    </row>
    <row r="93" spans="1:98" s="55" customFormat="1">
      <c r="A93" s="84" t="str">
        <f>IF(
IFERROR(INDEX('CFBG New Line Form'!$G$9:$EQ$105,MATCH(B93,'CFBG New Line Form'!$B$9:$B$105,0),MATCH(VLOOKUP($A$11,MAPPING!$H$3:$J$131,3,0),'CFBG New Line Form'!$G$7:$EQ$7,0)),"")=0,"", IFERROR(INDEX('CFBG New Line Form'!$G$9:$EQ$105,MATCH(B93,'CFBG New Line Form'!$B$9:$B$105,0),MATCH(VLOOKUP($A$11,MAPPING!$H$3:$J$131,3,0),'CFBG New Line Form'!$G$7:$EQ$7,0)),""))</f>
        <v/>
      </c>
      <c r="B93" s="84"/>
      <c r="C93" s="84" t="str">
        <f>IF(
IFERROR(INDEX('CFBG New Line Form'!$G$9:$EQ$105,MATCH(B93,'CFBG New Line Form'!$B$9:$B$105,0),MATCH(VLOOKUP($C$11,MAPPING!$H$3:$J$131,3,0),'CFBG New Line Form'!$G$7:$EQ$7,0)),"")=0,"", IFERROR(INDEX('CFBG New Line Form'!$G$9:$EQ$105,MATCH(B93,'CFBG New Line Form'!$B$9:$B$105,0),MATCH(VLOOKUP($C$11,MAPPING!$H$3:$J$131,3,0),'CFBG New Line Form'!$G$7:$EQ$7,0)),""))</f>
        <v/>
      </c>
      <c r="D93" s="84" t="str">
        <f>IF(
IFERROR(INDEX('CFBG New Line Form'!$G$9:$EQ$105,MATCH(B93,'CFBG New Line Form'!$B$9:$B$105,0),MATCH(VLOOKUP($D$11,MAPPING!$H$3:$J$131,3,0),'CFBG New Line Form'!$G$7:$EQ$7,0)),"")=0,"", IFERROR(INDEX('CFBG New Line Form'!$G$9:$EQ$105,MATCH(B93,'CFBG New Line Form'!$B$9:$B$105,0),MATCH(VLOOKUP($D$11,MAPPING!$H$3:$J$131,3,0),'CFBG New Line Form'!$G$7:$EQ$7,0)),""))</f>
        <v/>
      </c>
      <c r="E93" s="84" t="str">
        <f>IF(IFERROR(INDEX('CFBG New Line Form'!$G$9:$EQ$105,MATCH(B93,'CFBG New Line Form'!$B$9:$B$105,0),MATCH(VLOOKUP($E$11,MAPPING!$H$3:$J$131,3,0),'CFBG New Line Form'!$G$7:$EQ$7,0)),"")=0,"",IFERROR(INDEX('CFBG New Line Form'!$G$9:$EQ$105,MATCH(B93,'CFBG New Line Form'!$B$9:$B$105,0),MATCH(VLOOKUP($E$11,MAPPING!$H$3:$J$131,3,0),'CFBG New Line Form'!$G$7:$EQ$7,0)),""))</f>
        <v/>
      </c>
      <c r="F93" s="84" t="str">
        <f>IF(IFERROR(INDEX('CFBG New Line Form'!$G$9:$EQ$105,MATCH(B93,'CFBG New Line Form'!$B$9:$B$105,0),MATCH(VLOOKUP($F$11,MAPPING!$H$3:$J$131,3,0),'CFBG New Line Form'!$G$7:$EQ$7,0)),"")=0,"",IFERROR(INDEX('CFBG New Line Form'!$G$9:$EQ$105,MATCH(B93,'CFBG New Line Form'!$B$9:$B$105,0),MATCH(VLOOKUP($F$11,MAPPING!$H$3:$J$131,3,0),'CFBG New Line Form'!$G$7:$EQ$7,0)),""))</f>
        <v/>
      </c>
      <c r="G93" s="130" t="str">
        <f>IF(IFERROR(INDEX('CFBG New Line Form'!$G$9:$EQ$105,MATCH(B93,'CFBG New Line Form'!$B$9:$B$105,0),MATCH(VLOOKUP($G$11,MAPPING!$H$3:$J$131,3,0),'CFBG New Line Form'!$G$7:$EQ$7,0)),"")=0,"",IFERROR(INDEX('CFBG New Line Form'!$G$9:$EQ$105,MATCH(B93,'CFBG New Line Form'!$B$9:$B$105,0),MATCH(VLOOKUP($G$11,MAPPING!$H$3:$J$131,3,0),'CFBG New Line Form'!$G$7:$EQ$7,0)),""))</f>
        <v/>
      </c>
      <c r="H93" s="160" t="str">
        <f>IF(IFERROR(INDEX('CFBG New Line Form'!$G$9:$EQ$105,MATCH(B93,'CFBG New Line Form'!$B$9:$B$105,0),MATCH(VLOOKUP($H$11,MAPPING!$H$3:$J$131,3,0),'CFBG New Line Form'!$G$7:$EQ$7,0)),"")=0,"",IFERROR(INDEX('CFBG New Line Form'!$G$9:$EQ$105,MATCH(B93,'CFBG New Line Form'!$B$9:$B$105,0),MATCH(VLOOKUP($H$11,MAPPING!$H$3:$J$131,3,0),'CFBG New Line Form'!$G$7:$EQ$7,0)),""))</f>
        <v/>
      </c>
      <c r="I93" s="161" t="str">
        <f>IF(IFERROR(INDEX('CFBG New Line Form'!$G$9:$EQ$105,MATCH(B93,'CFBG New Line Form'!$B$9:$B$105,0),MATCH(VLOOKUP($I$11,MAPPING!$H$3:$J$131,3,0),'CFBG New Line Form'!$G$7:$EQ$7,0)),"")=0,"",IFERROR(INDEX('CFBG New Line Form'!$G$9:$EQ$105,MATCH(B93,'CFBG New Line Form'!$B$9:$B$105,0),MATCH(VLOOKUP($I$11,MAPPING!$H$3:$J$131,3,0),'CFBG New Line Form'!$G$7:$EQ$7,0)),""))</f>
        <v/>
      </c>
      <c r="J93" s="84" t="str">
        <f>IF(IFERROR(INDEX('CFBG New Line Form'!$G$9:$EQ$105,MATCH(B93,'CFBG New Line Form'!$B$9:$B$105,0),MATCH(VLOOKUP($J$11,MAPPING!$H$3:$J$131,3,0),'CFBG New Line Form'!$G$7:$EQ$7,0)),"")=0,"",IFERROR(INDEX('CFBG New Line Form'!$G$9:$EQ$105,MATCH(B93,'CFBG New Line Form'!$B$9:$B$105,0),MATCH(VLOOKUP($J$11,MAPPING!$H$3:$J$131,3,0),'CFBG New Line Form'!$G$7:$EQ$7,0)),""))</f>
        <v/>
      </c>
      <c r="K93" s="84" t="e">
        <v>#N/A</v>
      </c>
      <c r="L93" s="84" t="e">
        <v>#N/A</v>
      </c>
      <c r="M93" s="84" t="e">
        <v>#N/A</v>
      </c>
      <c r="N93" s="84" t="e">
        <v>#N/A</v>
      </c>
      <c r="O93" s="84" t="e">
        <v>#N/A</v>
      </c>
      <c r="P93" s="84" t="e">
        <v>#N/A</v>
      </c>
      <c r="Q93" s="84" t="e">
        <v>#N/A</v>
      </c>
      <c r="R93" s="162" t="str">
        <f>IF(IFERROR(INDEX('CFBG New Line Form'!$G$9:$EQ$105,MATCH(B93,'CFBG New Line Form'!$B$9:$B$105,0),MATCH(VLOOKUP($R$11,MAPPING!$H$3:$J$131,3,0),'CFBG New Line Form'!$G$7:$EQ$7,0)),"")=0,"",IFERROR(INDEX('CFBG New Line Form'!$G$9:$EQ$105,MATCH(B93,'CFBG New Line Form'!$B$9:$B$105,0),MATCH(VLOOKUP($R$11,MAPPING!$H$3:$J$131,3,0),'CFBG New Line Form'!$G$7:$EQ$7,0)),""))</f>
        <v/>
      </c>
      <c r="S93" s="84" t="str">
        <f>IF(IFERROR(INDEX('CFBG New Line Form'!$G$9:$EQ$105,MATCH(B93,'CFBG New Line Form'!$B$9:$B$105,0),MATCH(VLOOKUP($S$11,MAPPING!$H$3:$J$131,3,0),'CFBG New Line Form'!$G$7:$EQ$7,0)),"")=0,"",IFERROR(INDEX('CFBG New Line Form'!$G$9:$EQ$105,MATCH(B93,'CFBG New Line Form'!$B$9:$B$105,0),MATCH(VLOOKUP($S$11,MAPPING!$H$3:$J$131,3,0),'CFBG New Line Form'!$G$7:$EQ$7,0)),""))</f>
        <v/>
      </c>
      <c r="T93" s="84" t="e">
        <v>#N/A</v>
      </c>
      <c r="U93" s="84" t="e">
        <v>#N/A</v>
      </c>
      <c r="V93" s="84" t="e">
        <v>#N/A</v>
      </c>
      <c r="W93" s="84" t="e">
        <v>#N/A</v>
      </c>
      <c r="X93" s="84" t="e">
        <v>#N/A</v>
      </c>
      <c r="Y93" s="84" t="e">
        <v>#N/A</v>
      </c>
      <c r="Z93" s="84" t="e">
        <v>#N/A</v>
      </c>
      <c r="AA93" s="84" t="e">
        <v>#N/A</v>
      </c>
      <c r="AB93" s="84" t="e">
        <v>#N/A</v>
      </c>
      <c r="AC93" s="84" t="e">
        <v>#N/A</v>
      </c>
      <c r="AD93" s="84" t="e">
        <v>#N/A</v>
      </c>
      <c r="AE93" s="160" t="str">
        <f>IF(IFERROR(INDEX('CFBG New Line Form'!$G$9:$EQ$105,MATCH(B93,'CFBG New Line Form'!$B$9:$B$105,0),MATCH(VLOOKUP($AE$11,MAPPING!$H$3:$J$131,3,0),'CFBG New Line Form'!$G$7:$EQ$7,0)),"")=0,"",IFERROR(INDEX('CFBG New Line Form'!$G$9:$EQ$105,MATCH(B93,'CFBG New Line Form'!$B$9:$B$105,0),MATCH(VLOOKUP($AE$11,MAPPING!$H$3:$J$131,3,0),'CFBG New Line Form'!$G$7:$EQ$7,0)),""))</f>
        <v/>
      </c>
      <c r="AF93" s="84" t="e">
        <v>#N/A</v>
      </c>
      <c r="AG93" s="84" t="e">
        <v>#N/A</v>
      </c>
      <c r="AH93" s="84" t="str">
        <f>IF(IFERROR(INDEX('CFBG New Line Form'!$G$9:$EQ$105,MATCH(B93,'CFBG New Line Form'!$B$9:$B$105,0),MATCH(VLOOKUP($AH$11,MAPPING!$H$3:$J$131,3,0),'CFBG New Line Form'!$G$7:$EQ$7,0)),"")=0,"",IFERROR(INDEX('CFBG New Line Form'!$G$9:$EQ$105,MATCH(B93,'CFBG New Line Form'!$B$9:$B$105,0),MATCH(VLOOKUP($AH$11,MAPPING!$H$3:$J$131,3,0),'CFBG New Line Form'!$G$7:$EQ$7,0)),""))</f>
        <v/>
      </c>
      <c r="AI93" s="84" t="str">
        <f>IF(IFERROR(INDEX('CFBG New Line Form'!$G$9:$EQ$105,MATCH(B93,'CFBG New Line Form'!$B$9:$B$105,0),MATCH(VLOOKUP($AI$11,MAPPING!$H$3:$J$131,3,0),'CFBG New Line Form'!$G$7:$EQ$7,0)),"")=0,"",IFERROR(INDEX('CFBG New Line Form'!$G$9:$EQ$105,MATCH(B93,'CFBG New Line Form'!$B$9:$B$105,0),MATCH(VLOOKUP($AI$11,MAPPING!$H$3:$J$131,3,0),'CFBG New Line Form'!$G$7:$EQ$7,0)),""))</f>
        <v/>
      </c>
      <c r="AJ93" s="84" t="str">
        <f>IF(IFERROR(INDEX('CFBG New Line Form'!$G$9:$EQ$105,MATCH(B93,'CFBG New Line Form'!$B$9:$B$105,0),MATCH(VLOOKUP($AJ$11,MAPPING!$H$3:$J$131,3,0),'CFBG New Line Form'!$G$7:$EQ$7,0)),"")=0,"",IFERROR(INDEX('CFBG New Line Form'!$G$9:$EQ$105,MATCH(B93,'CFBG New Line Form'!$B$9:$B$105,0),MATCH(VLOOKUP($AJ$11,MAPPING!$H$3:$J$131,3,0),'CFBG New Line Form'!$G$7:$EQ$7,0)),""))</f>
        <v/>
      </c>
      <c r="AK93" s="84" t="str">
        <f>IF(IFERROR(INDEX('CFBG New Line Form'!$G$9:$EQ$105,MATCH(B93,'CFBG New Line Form'!$B$9:$B$105,0),MATCH(VLOOKUP($AK$11,MAPPING!$H$3:$J$131,3,0),'CFBG New Line Form'!$G$7:$EQ$7,0)),"")=0,"",IFERROR(INDEX('CFBG New Line Form'!$G$9:$EQ$105,MATCH(B93,'CFBG New Line Form'!$B$9:$B$105,0),MATCH(VLOOKUP($AK$11,MAPPING!$H$3:$J$131,3,0),'CFBG New Line Form'!$G$7:$EQ$7,0)),""))</f>
        <v/>
      </c>
      <c r="AL93" s="84" t="str">
        <f>IF(IFERROR(INDEX('CFBG New Line Form'!$G$9:$EQ$105,MATCH(B93,'CFBG New Line Form'!$B$9:$B$105,0),MATCH(VLOOKUP($AL$11,MAPPING!$H$3:$J$131,3,0),'CFBG New Line Form'!$G$7:$EQ$7,0)),"")=0,"",IFERROR(INDEX('CFBG New Line Form'!$G$9:$EQ$105,MATCH(B93,'CFBG New Line Form'!$B$9:$B$105,0),MATCH(VLOOKUP($AL$11,MAPPING!$H$3:$J$131,3,0),'CFBG New Line Form'!$G$7:$EQ$7,0)),""))</f>
        <v/>
      </c>
      <c r="AM93" s="84" t="str">
        <f>IF(IFERROR(INDEX('CFBG New Line Form'!$G$9:$EQ$105,MATCH(B93,'CFBG New Line Form'!$B$9:$B$105,0),MATCH(VLOOKUP($AM$11,MAPPING!$H$3:$J$131,3,0),'CFBG New Line Form'!$G$7:$EQ$7,0)),"")=0,"",IFERROR(INDEX('CFBG New Line Form'!$G$9:$EQ$105,MATCH(B93,'CFBG New Line Form'!$B$9:$B$105,0),MATCH(VLOOKUP($AM$11,MAPPING!$H$3:$J$131,3,0),'CFBG New Line Form'!$G$7:$EQ$7,0)),""))</f>
        <v/>
      </c>
      <c r="AN93" s="84" t="str">
        <f>IF(IFERROR(INDEX('CFBG New Line Form'!$G$9:$EQ$105,MATCH(B93,'CFBG New Line Form'!$B$9:$B$105,0),MATCH(VLOOKUP($AN$11,MAPPING!$H$3:$J$131,3,0),'CFBG New Line Form'!$G$7:$EQ$7,0)),"")=0,"",IFERROR(INDEX('CFBG New Line Form'!$G$9:$EQ$105,MATCH(B93,'CFBG New Line Form'!$B$9:$B$105,0),MATCH(VLOOKUP($AN$11,MAPPING!$H$3:$J$131,3,0),'CFBG New Line Form'!$G$7:$EQ$7,0)),""))</f>
        <v/>
      </c>
      <c r="AO93" s="84" t="str">
        <f>IF(IFERROR(INDEX('CFBG New Line Form'!$G$9:$EQ$105,MATCH(B93,'CFBG New Line Form'!$B$9:$B$105,0),MATCH(VLOOKUP($AO$11,MAPPING!$H$3:$J$131,3,0),'CFBG New Line Form'!$G$7:$EQ$7,0)),"")=0,"",IFERROR(INDEX('CFBG New Line Form'!$G$9:$EQ$105,MATCH(B93,'CFBG New Line Form'!$B$9:$B$105,0),MATCH(VLOOKUP($AO$11,MAPPING!$H$3:$J$131,3,0),'CFBG New Line Form'!$G$7:$EQ$7,0)),""))</f>
        <v/>
      </c>
      <c r="AP93" s="84" t="str">
        <f>IF(IFERROR(INDEX('CFBG New Line Form'!$G$9:$EQ$105,MATCH(B93,'CFBG New Line Form'!$B$9:$B$105,0),MATCH(VLOOKUP($AP$11,MAPPING!$H$3:$J$131,3,0),'CFBG New Line Form'!$G$7:$EQ$7,0)),"")=0,"",IFERROR(INDEX('CFBG New Line Form'!$G$9:$EQ$105,MATCH(B93,'CFBG New Line Form'!$B$9:$B$105,0),MATCH(VLOOKUP($AP$11,MAPPING!$H$3:$J$131,3,0),'CFBG New Line Form'!$G$7:$EQ$7,0)),""))</f>
        <v/>
      </c>
      <c r="AQ93" s="84" t="str">
        <f>IF(IFERROR(INDEX('CFBG New Line Form'!$G$9:$EQ$105,MATCH(B93,'CFBG New Line Form'!$B$9:$B$105,0),MATCH(VLOOKUP($AQ$11,MAPPING!$H$3:$J$131,3,0),'CFBG New Line Form'!$G$7:$EQ$7,0)),"")=0,"",IFERROR(INDEX('CFBG New Line Form'!$G$9:$EQ$105,MATCH(B93,'CFBG New Line Form'!$B$9:$B$105,0),MATCH(VLOOKUP($AQ$11,MAPPING!$H$3:$J$131,3,0),'CFBG New Line Form'!$G$7:$EQ$7,0)),""))</f>
        <v/>
      </c>
      <c r="AR93" s="84" t="str">
        <f>IF(IFERROR(INDEX('CFBG New Line Form'!$G$9:$EQ$105,MATCH(B93,'CFBG New Line Form'!$B$9:$B$105,0),MATCH(VLOOKUP($AR$11,MAPPING!$H$3:$J$131,3,0),'CFBG New Line Form'!$G$7:$EQ$7,0)),"")=0,"",IFERROR(INDEX('CFBG New Line Form'!$G$9:$EQ$105,MATCH(B93,'CFBG New Line Form'!$B$9:$B$105,0),MATCH(VLOOKUP($AR$11,MAPPING!$H$3:$J$131,3,0),'CFBG New Line Form'!$G$7:$EQ$7,0)),""))</f>
        <v/>
      </c>
      <c r="AS93" s="84" t="str">
        <f>IF(IFERROR(INDEX('CFBG New Line Form'!$G$9:$EQ$105,MATCH(B93,'CFBG New Line Form'!$B$9:$B$105,0),MATCH(VLOOKUP($AS$11,MAPPING!$H$3:$J$131,3,0),'CFBG New Line Form'!$G$7:$EQ$7,0)),"")=0,"",IFERROR(INDEX('CFBG New Line Form'!$G$9:$EQ$105,MATCH(B93,'CFBG New Line Form'!$B$9:$B$105,0),MATCH(VLOOKUP($AS$11,MAPPING!$H$3:$J$131,3,0),'CFBG New Line Form'!$G$7:$EQ$7,0)),""))</f>
        <v/>
      </c>
      <c r="AT93" s="84" t="str">
        <f>IF(IFERROR(INDEX('CFBG New Line Form'!$G$9:$EQ$105,MATCH(B93,'CFBG New Line Form'!$B$9:$B$105,0),MATCH(VLOOKUP($AT$11,MAPPING!$H$3:$J$131,3,0),'CFBG New Line Form'!$G$7:$EQ$7,0)),"")=0,"",IFERROR(INDEX('CFBG New Line Form'!$G$9:$EQ$105,MATCH(B93,'CFBG New Line Form'!$B$9:$B$105,0),MATCH(VLOOKUP($AT$11,MAPPING!$H$3:$J$131,3,0),'CFBG New Line Form'!$G$7:$EQ$7,0)),""))</f>
        <v/>
      </c>
      <c r="AU93" s="84" t="str">
        <f>IF(IFERROR(INDEX('CFBG New Line Form'!$G$9:$EQ$105,MATCH(B93,'CFBG New Line Form'!$B$9:$B$105,0),MATCH(VLOOKUP($AU$11,MAPPING!$H$3:$J$131,3,0),'CFBG New Line Form'!$G$7:$EQ$7,0)),"")=0,"",IFERROR(INDEX('CFBG New Line Form'!$G$9:$EQ$105,MATCH(B93,'CFBG New Line Form'!$B$9:$B$105,0),MATCH(VLOOKUP($AU$11,MAPPING!$H$3:$J$131,3,0),'CFBG New Line Form'!$G$7:$EQ$7,0)),""))</f>
        <v/>
      </c>
      <c r="AV93" s="84" t="str">
        <f>IF(IFERROR(INDEX('CFBG New Line Form'!$G$9:$EQ$105,MATCH(B93,'CFBG New Line Form'!$B$9:$B$105,0),MATCH(VLOOKUP($AV$11,MAPPING!$H$3:$J$131,3,0),'CFBG New Line Form'!$G$7:$EQ$7,0)),"")=0,"",IFERROR(INDEX('CFBG New Line Form'!$G$9:$EQ$105,MATCH(B93,'CFBG New Line Form'!$B$9:$B$105,0),MATCH(VLOOKUP($AV$11,MAPPING!$H$3:$J$131,3,0),'CFBG New Line Form'!$G$7:$EQ$7,0)),""))</f>
        <v/>
      </c>
      <c r="AW93" s="84" t="str">
        <f>IF(IFERROR(INDEX('CFBG New Line Form'!$G$9:$EQ$105,MATCH(B93,'CFBG New Line Form'!$B$9:$B$105,0),MATCH(VLOOKUP($AW$11,MAPPING!$H$3:$J$131,3,0),'CFBG New Line Form'!$G$7:$EQ$7,0)),"")=0,"",IFERROR(INDEX('CFBG New Line Form'!$G$9:$EQ$105,MATCH(B93,'CFBG New Line Form'!$B$9:$B$105,0),MATCH(VLOOKUP($AW$11,MAPPING!$H$3:$J$131,3,0),'CFBG New Line Form'!$G$7:$EQ$7,0)),""))</f>
        <v/>
      </c>
      <c r="AX93" s="84" t="str">
        <f>IF(IFERROR(INDEX('CFBG New Line Form'!$G$9:$EQ$105,MATCH(B93,'CFBG New Line Form'!$B$9:$B$105,0),MATCH(VLOOKUP($AX$11,MAPPING!$H$3:$J$131,3,0),'CFBG New Line Form'!$G$7:$EQ$7,0)),"")=0,"",IFERROR(INDEX('CFBG New Line Form'!$G$9:$EQ$105,MATCH(B93,'CFBG New Line Form'!$B$9:$B$105,0),MATCH(VLOOKUP($AX$11,MAPPING!$H$3:$J$131,3,0),'CFBG New Line Form'!$G$7:$EQ$7,0)),""))</f>
        <v/>
      </c>
      <c r="AY93" s="84" t="str">
        <f>IF(IFERROR(INDEX('CFBG New Line Form'!$G$9:$EQ$105,MATCH(B93,'CFBG New Line Form'!$B$9:$B$105,0),MATCH(VLOOKUP($AY$11,MAPPING!$H$3:$J$131,3,0),'CFBG New Line Form'!$G$7:$EQ$7,0)),"")=0,"",IFERROR(INDEX('CFBG New Line Form'!$G$9:$EQ$105,MATCH(B93,'CFBG New Line Form'!$B$9:$B$105,0),MATCH(VLOOKUP($AY$11,MAPPING!$H$3:$J$131,3,0),'CFBG New Line Form'!$G$7:$EQ$7,0)),""))</f>
        <v/>
      </c>
      <c r="AZ93" s="84" t="str">
        <f>IF(IFERROR(INDEX('CFBG New Line Form'!$G$9:$EQ$105,MATCH(B93,'CFBG New Line Form'!$B$9:$B$105,0),MATCH(VLOOKUP($AZ$11,MAPPING!$H$3:$J$131,3,0),'CFBG New Line Form'!$G$7:$EQ$7,0)),"")=0,"",IFERROR(INDEX('CFBG New Line Form'!$G$9:$EQ$105,MATCH(B93,'CFBG New Line Form'!$B$9:$B$105,0),MATCH(VLOOKUP($AZ$11,MAPPING!$H$3:$J$131,3,0),'CFBG New Line Form'!$G$7:$EQ$7,0)),""))</f>
        <v/>
      </c>
      <c r="BA93" s="84" t="str">
        <f>IF(IFERROR(INDEX('CFBG New Line Form'!$G$9:$EQ$105,MATCH(B93,'CFBG New Line Form'!$B$9:$B$105,0),MATCH(VLOOKUP($BA$11,MAPPING!$H$3:$J$131,3,0),'CFBG New Line Form'!$G$7:$EQ$7,0)),"")=0,"",IFERROR(INDEX('CFBG New Line Form'!$G$9:$EQ$105,MATCH(B93,'CFBG New Line Form'!$B$9:$B$105,0),MATCH(VLOOKUP($BA$11,MAPPING!$H$3:$J$131,3,0),'CFBG New Line Form'!$G$7:$EQ$7,0)),""))</f>
        <v/>
      </c>
      <c r="BB93" s="84" t="str">
        <f>IF(IFERROR(INDEX('CFBG New Line Form'!$G$9:$EQ$105,MATCH(B93,'CFBG New Line Form'!$B$9:$B$105,0),MATCH(VLOOKUP($BB$11,MAPPING!$H$3:$J$131,3,0),'CFBG New Line Form'!$G$7:$EQ$7,0)),"")=0,"",IFERROR(INDEX('CFBG New Line Form'!$G$9:$EQ$105,MATCH(B93,'CFBG New Line Form'!$B$9:$B$105,0),MATCH(VLOOKUP($BB$11,MAPPING!$H$3:$J$131,3,0),'CFBG New Line Form'!$G$7:$EQ$7,0)),""))</f>
        <v/>
      </c>
      <c r="BC93" s="84" t="str">
        <f>IF(IFERROR(INDEX('CFBG New Line Form'!$G$9:$EQ$105,MATCH(B93,'CFBG New Line Form'!$B$9:$B$105,0),MATCH(VLOOKUP($BC$11,MAPPING!$H$3:$J$131,3,0),'CFBG New Line Form'!$G$7:$EQ$7,0)),"")=0,"",IFERROR(INDEX('CFBG New Line Form'!$G$9:$EQ$105,MATCH(B93,'CFBG New Line Form'!$B$9:$B$105,0),MATCH(VLOOKUP($BC$11,MAPPING!$H$3:$J$131,3,0),'CFBG New Line Form'!$G$7:$EQ$7,0)),""))</f>
        <v/>
      </c>
      <c r="BD93" s="84" t="str">
        <f>IF(IFERROR(INDEX('CFBG New Line Form'!$G$9:$EQ$105,MATCH(B93,'CFBG New Line Form'!$B$9:$B$105,0),MATCH(VLOOKUP($BD$11,MAPPING!$H$3:$J$131,3,0),'CFBG New Line Form'!$G$7:$EQ$7,0)),"")=0,"",IFERROR(INDEX('CFBG New Line Form'!$G$9:$EQ$105,MATCH(B93,'CFBG New Line Form'!$B$9:$B$105,0),MATCH(VLOOKUP($BD$11,MAPPING!$H$3:$J$131,3,0),'CFBG New Line Form'!$G$7:$EQ$7,0)),""))</f>
        <v/>
      </c>
      <c r="BE93" s="84" t="str">
        <f>IF(IFERROR(INDEX('CFBG New Line Form'!$G$9:$EQ$105,MATCH(B93,'CFBG New Line Form'!$B$9:$B$105,0),MATCH(VLOOKUP($BE$11,MAPPING!$H$3:$J$131,3,0),'CFBG New Line Form'!$G$7:$EQ$7,0)),"")=0,"",IFERROR(INDEX('CFBG New Line Form'!$G$9:$EQ$105,MATCH(B93,'CFBG New Line Form'!$B$9:$B$105,0),MATCH(VLOOKUP($BE$11,MAPPING!$H$3:$J$131,3,0),'CFBG New Line Form'!$G$7:$EQ$7,0)),""))</f>
        <v/>
      </c>
      <c r="BF93" s="84" t="str">
        <f>IF(IFERROR(INDEX('CFBG New Line Form'!$G$9:$EQ$105,MATCH(B93,'CFBG New Line Form'!$B$9:$B$105,0),MATCH(VLOOKUP($BE$11,MAPPING!$H$3:$J$131,3,0),'CFBG New Line Form'!$G$7:$EQ$7,0)),"")=0,"",IFERROR(INDEX('CFBG New Line Form'!$G$9:$EQ$105,MATCH(B93,'CFBG New Line Form'!$B$9:$B$105,0),MATCH(VLOOKUP($BE$11,MAPPING!$H$3:$J$131,3,0),'CFBG New Line Form'!$G$7:$EQ$7,0)),""))</f>
        <v/>
      </c>
      <c r="BG93" s="84" t="str">
        <f>IF(IFERROR(INDEX('CFBG New Line Form'!$G$9:$EQ$105,MATCH(B93,'CFBG New Line Form'!$B$9:$B$105,0),MATCH(VLOOKUP($BG$11,MAPPING!$H$3:$J$131,3,0),'CFBG New Line Form'!$G$7:$EQ$7,0)),"")=0,"",IFERROR(INDEX('CFBG New Line Form'!$G$9:$EQ$105,MATCH(B93,'CFBG New Line Form'!$B$9:$B$105,0),MATCH(VLOOKUP($BG$11,MAPPING!$H$3:$J$131,3,0),'CFBG New Line Form'!$G$7:$EQ$7,0)),""))</f>
        <v/>
      </c>
      <c r="BH93" s="84" t="str">
        <f>IF(IFERROR(INDEX('CFBG New Line Form'!$G$9:$EQ$105,MATCH(B93,'CFBG New Line Form'!$B$9:$B$105,0),MATCH(VLOOKUP($BH$11,MAPPING!$H$3:$J$131,3,0),'CFBG New Line Form'!$G$7:$EQ$7,0)),"")=0,"",IFERROR(INDEX('CFBG New Line Form'!$G$9:$EQ$105,MATCH(B93,'CFBG New Line Form'!$B$9:$B$105,0),MATCH(VLOOKUP($BH$11,MAPPING!$H$3:$J$131,3,0),'CFBG New Line Form'!$G$7:$EQ$7,0)),""))</f>
        <v/>
      </c>
      <c r="BI93" s="84" t="str">
        <f>IF(IFERROR(INDEX('CFBG New Line Form'!$G$9:$EQ$105,MATCH(B93,'CFBG New Line Form'!$B$9:$B$105,0),MATCH(VLOOKUP($BI$11,MAPPING!$H$3:$J$131,3,0),'CFBG New Line Form'!$G$7:$EQ$7,0)),"")=0,"",IFERROR(INDEX('CFBG New Line Form'!$G$9:$EQ$105,MATCH(B93,'CFBG New Line Form'!$B$9:$B$105,0),MATCH(VLOOKUP($BI$11,MAPPING!$H$3:$J$131,3,0),'CFBG New Line Form'!$G$7:$EQ$7,0)),""))</f>
        <v/>
      </c>
      <c r="BJ93" s="84" t="str">
        <f>IF(IFERROR(INDEX('CFBG New Line Form'!$G$9:$EQ$105,MATCH(B93,'CFBG New Line Form'!$B$9:$B$105,0),MATCH(VLOOKUP($BJ$11,MAPPING!$H$3:$J$131,3,0),'CFBG New Line Form'!$G$7:$EQ$7,0)),"")=0,"",IFERROR(INDEX('CFBG New Line Form'!$G$9:$EQ$105,MATCH(B93,'CFBG New Line Form'!$B$9:$B$105,0),MATCH(VLOOKUP($BJ$11,MAPPING!$H$3:$J$131,3,0),'CFBG New Line Form'!$G$7:$EQ$7,0)),""))</f>
        <v/>
      </c>
      <c r="BK93" s="84" t="str">
        <f>IF(IFERROR(INDEX('CFBG New Line Form'!$G$9:$EQ$105,MATCH(B93,'CFBG New Line Form'!$B$9:$B$105,0),MATCH(VLOOKUP($BK$11,MAPPING!$H$3:$J$131,3,0),'CFBG New Line Form'!$G$7:$EQ$7,0)),"")=0,"",IFERROR(INDEX('CFBG New Line Form'!$G$9:$EQ$105,MATCH(B93,'CFBG New Line Form'!$B$9:$B$105,0),MATCH(VLOOKUP($BK$11,MAPPING!$H$3:$J$131,3,0),'CFBG New Line Form'!$G$7:$EQ$7,0)),""))</f>
        <v/>
      </c>
      <c r="BL93" s="84" t="str">
        <f>IF(IFERROR(INDEX('CFBG New Line Form'!$G$9:$EQ$105,MATCH(B93,'CFBG New Line Form'!$B$9:$B$105,0),MATCH(VLOOKUP($BL$11,MAPPING!$H$3:$J$131,3,0),'CFBG New Line Form'!$G$7:$EQ$7,0)),"")=0,"",IFERROR(INDEX('CFBG New Line Form'!$G$9:$EQ$105,MATCH(B93,'CFBG New Line Form'!$B$9:$B$105,0),MATCH(VLOOKUP($BL$11,MAPPING!$H$3:$J$131,3,0),'CFBG New Line Form'!$G$7:$EQ$7,0)),""))</f>
        <v/>
      </c>
      <c r="BM93" s="84" t="str">
        <f>IF(IFERROR(INDEX('CFBG New Line Form'!$G$9:$EQ$105,MATCH(B93,'CFBG New Line Form'!$B$9:$B$105,0),MATCH(VLOOKUP($BM$11,MAPPING!$H$3:$J$131,3,0),'CFBG New Line Form'!$G$7:$EQ$7,0)),"")=0,"",IFERROR(INDEX('CFBG New Line Form'!$G$9:$EQ$105,MATCH(B93,'CFBG New Line Form'!$B$9:$B$105,0),MATCH(VLOOKUP($BM$11,MAPPING!$H$3:$J$131,3,0),'CFBG New Line Form'!$G$7:$EQ$7,0)),""))</f>
        <v/>
      </c>
      <c r="BN93" s="84" t="str">
        <f>IF(IFERROR(INDEX('CFBG New Line Form'!$G$9:$EQ$105,MATCH(B93,'CFBG New Line Form'!$B$9:$B$105,0),MATCH(VLOOKUP($BN$11,MAPPING!$H$3:$J$131,3,0),'CFBG New Line Form'!$G$7:$EQ$7,0)),"")=0,"",IFERROR(INDEX('CFBG New Line Form'!$G$9:$EQ$105,MATCH(B93,'CFBG New Line Form'!$B$9:$B$105,0),MATCH(VLOOKUP($BN$11,MAPPING!$H$3:$J$131,3,0),'CFBG New Line Form'!$G$7:$EQ$7,0)),""))</f>
        <v/>
      </c>
      <c r="BO93" s="84" t="str">
        <f>IF(IFERROR(INDEX('CFBG New Line Form'!$G$9:$EQ$105,MATCH(B93,'CFBG New Line Form'!$B$9:$B$105,0),MATCH(VLOOKUP($BO$11,MAPPING!$H$3:$J$131,3,0),'CFBG New Line Form'!$G$7:$EQ$7,0)),"")=0,"",IFERROR(INDEX('CFBG New Line Form'!$G$9:$EQ$105,MATCH(B93,'CFBG New Line Form'!$B$9:$B$105,0),MATCH(VLOOKUP($BO$11,MAPPING!$H$3:$J$131,3,0),'CFBG New Line Form'!$G$7:$EQ$7,0)),""))</f>
        <v/>
      </c>
      <c r="BP93" s="84" t="str">
        <f>IF(IFERROR(INDEX('CFBG New Line Form'!$G$9:$EQ$105,MATCH(B93,'CFBG New Line Form'!$B$9:$B$105,0),MATCH(VLOOKUP($BP$11,MAPPING!$H$3:$J$131,3,0),'CFBG New Line Form'!$G$7:$EQ$7,0)),"")=0,"",IFERROR(INDEX('CFBG New Line Form'!$G$9:$EQ$105,MATCH(B93,'CFBG New Line Form'!$B$9:$B$105,0),MATCH(VLOOKUP($BP$11,MAPPING!$H$3:$J$131,3,0),'CFBG New Line Form'!$G$7:$EQ$7,0)),""))</f>
        <v/>
      </c>
      <c r="BQ93" s="84" t="str">
        <f>IF(IFERROR(INDEX('CFBG New Line Form'!$G$9:$EQ$105,MATCH(B93,'CFBG New Line Form'!$B$9:$B$105,0),MATCH(VLOOKUP($BQ$11,MAPPING!$H$3:$J$131,3,0),'CFBG New Line Form'!$G$7:$EQ$7,0)),"")=0,"",IFERROR(INDEX('CFBG New Line Form'!$G$9:$EQ$105,MATCH(B93,'CFBG New Line Form'!$B$9:$B$105,0),MATCH(VLOOKUP($BQ$11,MAPPING!$H$3:$J$131,3,0),'CFBG New Line Form'!$G$7:$EQ$7,0)),""))</f>
        <v/>
      </c>
      <c r="BR93" s="84" t="str">
        <f>IF(IFERROR(INDEX('CFBG New Line Form'!$G$9:$EQ$105,MATCH(B93,'CFBG New Line Form'!$B$9:$B$105,0),MATCH(VLOOKUP($BR$11,MAPPING!$H$3:$J$131,3,0),'CFBG New Line Form'!$G$7:$EQ$7,0)),"")=0,"",IFERROR(INDEX('CFBG New Line Form'!$G$9:$EQ$105,MATCH(B93,'CFBG New Line Form'!$B$9:$B$105,0),MATCH(VLOOKUP($BR$11,MAPPING!$H$3:$J$131,3,0),'CFBG New Line Form'!$G$7:$EQ$7,0)),""))</f>
        <v/>
      </c>
      <c r="BS93" s="84" t="str">
        <f>IF(IFERROR(INDEX('CFBG New Line Form'!$G$9:$EQ$105,MATCH(B93,'CFBG New Line Form'!$B$9:$B$105,0),MATCH(VLOOKUP($BS$11,MAPPING!$H$3:$J$131,3,0),'CFBG New Line Form'!$G$7:$EQ$7,0)),"")=0,"",IFERROR(INDEX('CFBG New Line Form'!$G$9:$EQ$105,MATCH(B93,'CFBG New Line Form'!$B$9:$B$105,0),MATCH(VLOOKUP($BS$11,MAPPING!$H$3:$J$131,3,0),'CFBG New Line Form'!$G$7:$EQ$7,0)),""))</f>
        <v/>
      </c>
      <c r="BT93" s="84" t="str">
        <f>IF(IFERROR(INDEX('CFBG New Line Form'!$G$9:$EQ$105,MATCH(B93,'CFBG New Line Form'!$B$9:$B$105,0),MATCH(VLOOKUP($BT$11,MAPPING!$H$3:$J$131,3,0),'CFBG New Line Form'!$G$7:$EQ$7,0)),"")=0,"",IFERROR(INDEX('CFBG New Line Form'!$G$9:$EQ$105,MATCH(B93,'CFBG New Line Form'!$B$9:$B$105,0),MATCH(VLOOKUP($BT$11,MAPPING!$H$3:$J$131,3,0),'CFBG New Line Form'!$G$7:$EQ$7,0)),""))</f>
        <v/>
      </c>
      <c r="BU93" s="84" t="str">
        <f>IF(IFERROR(INDEX('CFBG New Line Form'!$G$9:$EQ$105,MATCH(B93,'CFBG New Line Form'!$B$9:$B$105,0),MATCH(VLOOKUP($BU$11,MAPPING!$H$3:$J$131,3,0),'CFBG New Line Form'!$G$7:$EQ$7,0)),"")=0,"",IFERROR(INDEX('CFBG New Line Form'!$G$9:$EQ$105,MATCH(B93,'CFBG New Line Form'!$B$9:$B$105,0),MATCH(VLOOKUP($BU$11,MAPPING!$H$3:$J$131,3,0),'CFBG New Line Form'!$G$7:$EQ$7,0)),""))</f>
        <v/>
      </c>
      <c r="BV93" s="84" t="str">
        <f>IF(IFERROR(INDEX('CFBG New Line Form'!$G$9:$EQ$105,MATCH(B93,'CFBG New Line Form'!$B$9:$B$105,0),MATCH(VLOOKUP($BV$11,MAPPING!$H$3:$J$131,3,0),'CFBG New Line Form'!$G$7:$EQ$7,0)),"")=0,"",IFERROR(INDEX('CFBG New Line Form'!$G$9:$EQ$105,MATCH(B93,'CFBG New Line Form'!$B$9:$B$105,0),MATCH(VLOOKUP($BV$11,MAPPING!$H$3:$J$131,3,0),'CFBG New Line Form'!$G$7:$EQ$7,0)),""))</f>
        <v/>
      </c>
      <c r="BW93" s="84" t="str">
        <f>IF(IFERROR(INDEX('CFBG New Line Form'!$G$9:$EQ$105,MATCH(B93,'CFBG New Line Form'!$B$9:$B$105,0),MATCH(VLOOKUP($BW$11,MAPPING!$H$3:$J$131,3,0),'CFBG New Line Form'!$G$7:$EQ$7,0)),"")=0,"",IFERROR(INDEX('CFBG New Line Form'!$G$9:$EQ$105,MATCH(B93,'CFBG New Line Form'!$B$9:$B$105,0),MATCH(VLOOKUP($BW$11,MAPPING!$H$3:$J$131,3,0),'CFBG New Line Form'!$G$7:$EQ$7,0)),""))</f>
        <v/>
      </c>
      <c r="BX93" s="84" t="str">
        <f>IF(IFERROR(INDEX('CFBG New Line Form'!$G$9:$EQ$105,MATCH(B93,'CFBG New Line Form'!$B$9:$B$105,0),MATCH(VLOOKUP($BX$11,MAPPING!$H$3:$J$131,3,0),'CFBG New Line Form'!$G$7:$EQ$7,0)),"")=0,"",IFERROR(INDEX('CFBG New Line Form'!$G$9:$EQ$105,MATCH(B93,'CFBG New Line Form'!$B$9:$B$105,0),MATCH(VLOOKUP($BX$11,MAPPING!$H$3:$J$131,3,0),'CFBG New Line Form'!$G$7:$EQ$7,0)),""))</f>
        <v/>
      </c>
      <c r="BY93" s="84" t="str">
        <f>IF(IFERROR(INDEX('CFBG New Line Form'!$G$9:$EQ$105,MATCH(B93,'CFBG New Line Form'!$B$9:$B$105,0),MATCH(VLOOKUP($BY$11,MAPPING!$H$3:$J$131,3,0),'CFBG New Line Form'!$G$7:$EQ$7,0)),"")=0,"",IFERROR(INDEX('CFBG New Line Form'!$G$9:$EQ$105,MATCH(B93,'CFBG New Line Form'!$B$9:$B$105,0),MATCH(VLOOKUP($BY$11,MAPPING!$H$3:$J$131,3,0),'CFBG New Line Form'!$G$7:$EQ$7,0)),""))</f>
        <v/>
      </c>
      <c r="BZ93" s="84" t="str">
        <f>IF(IFERROR(INDEX('CFBG New Line Form'!$G$9:$EQ$105,MATCH(B93,'CFBG New Line Form'!$B$9:$B$105,0),MATCH(VLOOKUP($BZ$11,MAPPING!$H$3:$J$131,3,0),'CFBG New Line Form'!$G$7:$EQ$7,0)),"")=0,"",IFERROR(INDEX('CFBG New Line Form'!$G$9:$EQ$105,MATCH(B93,'CFBG New Line Form'!$B$9:$B$105,0),MATCH(VLOOKUP($BZ$11,MAPPING!$H$3:$J$131,3,0),'CFBG New Line Form'!$G$7:$EQ$7,0)),""))</f>
        <v/>
      </c>
      <c r="CA93" s="84" t="str">
        <f>IF(IFERROR(INDEX('CFBG New Line Form'!$G$9:$EQ$105,MATCH(B93,'CFBG New Line Form'!$B$9:$B$105,0),MATCH(VLOOKUP($CA$11,MAPPING!$H$3:$J$131,3,0),'CFBG New Line Form'!$G$7:$EQ$7,0)),"")=0,"",IFERROR(INDEX('CFBG New Line Form'!$G$9:$EQ$105,MATCH(B93,'CFBG New Line Form'!$B$9:$B$105,0),MATCH(VLOOKUP($CA$11,MAPPING!$H$3:$J$131,3,0),'CFBG New Line Form'!$G$7:$EQ$7,0)),""))</f>
        <v/>
      </c>
      <c r="CB93" s="84" t="str">
        <f>IF(IFERROR(INDEX('CFBG New Line Form'!$G$9:$EQ$105,MATCH(B93,'CFBG New Line Form'!$B$9:$B$105,0),MATCH(VLOOKUP($CB$11,MAPPING!$H$3:$J$131,3,0),'CFBG New Line Form'!$G$7:$EQ$7,0)),"")=0,"",IFERROR(INDEX('CFBG New Line Form'!$G$9:$EQ$105,MATCH(B93,'CFBG New Line Form'!$B$9:$B$105,0),MATCH(VLOOKUP($CB$11,MAPPING!$H$3:$J$131,3,0),'CFBG New Line Form'!$G$7:$EQ$7,0)),""))</f>
        <v/>
      </c>
      <c r="CC93" s="84" t="str">
        <f>IF(IFERROR(INDEX('CFBG New Line Form'!$G$9:$EQ$105,MATCH(B93,'CFBG New Line Form'!$B$9:$B$105,0),MATCH(VLOOKUP($CC$11,MAPPING!$H$3:$J$131,3,0),'CFBG New Line Form'!$G$7:$EQ$7,0)),"")=0,"",IFERROR(INDEX('CFBG New Line Form'!$G$9:$EQ$105,MATCH(B93,'CFBG New Line Form'!$B$9:$B$105,0),MATCH(VLOOKUP($CC$11,MAPPING!$H$3:$J$131,3,0),'CFBG New Line Form'!$G$7:$EQ$7,0)),""))</f>
        <v/>
      </c>
      <c r="CD93" s="84" t="str">
        <f>IF(IFERROR(INDEX('CFBG New Line Form'!$G$9:$EQ$105,MATCH(B93,'CFBG New Line Form'!$B$9:$B$105,0),MATCH(VLOOKUP($CD$11,MAPPING!$H$3:$J$131,3,0),'CFBG New Line Form'!$G$7:$EQ$7,0)),"")=0,"",IFERROR(INDEX('CFBG New Line Form'!$G$9:$EQ$105,MATCH(B93,'CFBG New Line Form'!$B$9:$B$105,0),MATCH(VLOOKUP($CD$11,MAPPING!$H$3:$J$131,3,0),'CFBG New Line Form'!$G$7:$EQ$7,0)),""))</f>
        <v/>
      </c>
      <c r="CE93" s="84" t="str">
        <f>IF(IFERROR(INDEX('CFBG New Line Form'!$G$9:$EQ$105,MATCH(B93,'CFBG New Line Form'!$B$9:$B$105,0),MATCH(VLOOKUP($CE$11,MAPPING!$H$3:$J$131,3,0),'CFBG New Line Form'!$G$7:$EQ$7,0)),"")=0,"",IFERROR(INDEX('CFBG New Line Form'!$G$9:$EQ$105,MATCH(B93,'CFBG New Line Form'!$B$9:$B$105,0),MATCH(VLOOKUP($CE$11,MAPPING!$H$3:$J$131,3,0),'CFBG New Line Form'!$G$7:$EQ$7,0)),""))</f>
        <v/>
      </c>
      <c r="CF93" s="84" t="str">
        <f>IF(IFERROR(INDEX('CFBG New Line Form'!$G$9:$EQ$105,MATCH(B93,'CFBG New Line Form'!$B$9:$B$105,0),MATCH(VLOOKUP($CF$11,MAPPING!$H$3:$J$131,3,0),'CFBG New Line Form'!$G$7:$EQ$7,0)),"")=0,"",IFERROR(INDEX('CFBG New Line Form'!$G$9:$EQ$105,MATCH(B93,'CFBG New Line Form'!$B$9:$B$105,0),MATCH(VLOOKUP($CF$11,MAPPING!$H$3:$J$131,3,0),'CFBG New Line Form'!$G$7:$EQ$7,0)),""))</f>
        <v/>
      </c>
      <c r="CG93" s="84" t="str">
        <f>IF(IFERROR(INDEX('CFBG New Line Form'!$G$9:$EQ$105,MATCH(B93,'CFBG New Line Form'!$B$9:$B$105,0),MATCH(VLOOKUP($CG$11,MAPPING!$H$3:$J$131,3,0),'CFBG New Line Form'!$G$7:$EQ$7,0)),"")=0,"",IFERROR(INDEX('CFBG New Line Form'!$G$9:$EQ$105,MATCH(B93,'CFBG New Line Form'!$B$9:$B$105,0),MATCH(VLOOKUP($CG$11,MAPPING!$H$3:$J$131,3,0),'CFBG New Line Form'!$G$7:$EQ$7,0)),""))</f>
        <v/>
      </c>
      <c r="CH93" s="84" t="str">
        <f>IF(IFERROR(INDEX('CFBG New Line Form'!$G$9:$EQ$105,MATCH(B93,'CFBG New Line Form'!$B$9:$B$105,0),MATCH(VLOOKUP($CH$11,MAPPING!$H$3:$J$131,3,0),'CFBG New Line Form'!$G$7:$EQ$7,0)),"")=0,"",IFERROR(INDEX('CFBG New Line Form'!$G$9:$EQ$105,MATCH(B93,'CFBG New Line Form'!$B$9:$B$105,0),MATCH(VLOOKUP($CH$11,MAPPING!$H$3:$J$131,3,0),'CFBG New Line Form'!$G$7:$EQ$7,0)),""))</f>
        <v/>
      </c>
      <c r="CI93" s="84" t="str">
        <f>IF(IFERROR(INDEX('CFBG New Line Form'!$G$9:$EQ$105,MATCH(B93,'CFBG New Line Form'!$B$9:$B$105,0),MATCH(VLOOKUP($CI$11,MAPPING!$H$3:$J$131,3,0),'CFBG New Line Form'!$G$7:$EQ$7,0)),"")=0,"",IFERROR(INDEX('CFBG New Line Form'!$G$9:$EQ$105,MATCH(B93,'CFBG New Line Form'!$B$9:$B$105,0),MATCH(VLOOKUP($CI$11,MAPPING!$H$3:$J$131,3,0),'CFBG New Line Form'!$G$7:$EQ$7,0)),""))</f>
        <v/>
      </c>
      <c r="CJ93" s="84" t="str">
        <f>IF(IFERROR(INDEX('CFBG New Line Form'!$G$9:$EQ$105,MATCH(B93,'CFBG New Line Form'!$B$9:$B$105,0),MATCH(VLOOKUP($CJ$11,MAPPING!$H$3:$J$131,3,0),'CFBG New Line Form'!$G$7:$EQ$7,0)),"")=0,"",IFERROR(INDEX('CFBG New Line Form'!$G$9:$EQ$105,MATCH(B93,'CFBG New Line Form'!$B$9:$B$105,0),MATCH(VLOOKUP($CJ$11,MAPPING!$H$3:$J$131,3,0),'CFBG New Line Form'!$G$7:$EQ$7,0)),""))</f>
        <v/>
      </c>
      <c r="CK93" s="84" t="str">
        <f>IF(IFERROR(INDEX('CFBG New Line Form'!$G$9:$EQ$105,MATCH(B93,'CFBG New Line Form'!$B$9:$B$105,0),MATCH(VLOOKUP($CK$11,MAPPING!$H$3:$J$131,3,0),'CFBG New Line Form'!$G$7:$EQ$7,0)),"")=0,"",IFERROR(INDEX('CFBG New Line Form'!$G$9:$EQ$105,MATCH(B93,'CFBG New Line Form'!$B$9:$B$105,0),MATCH(VLOOKUP($CK$11,MAPPING!$H$3:$J$131,3,0),'CFBG New Line Form'!$G$7:$EQ$7,0)),""))</f>
        <v/>
      </c>
      <c r="CL93" s="84" t="str">
        <f>IF(IFERROR(INDEX('CFBG New Line Form'!$G$9:$EQ$105,MATCH(B93,'CFBG New Line Form'!$B$9:$B$105,0),MATCH(VLOOKUP($CL$11,MAPPING!$H$3:$J$131,3,0),'CFBG New Line Form'!$G$7:$EQ$7,0)),"")=0,"",IFERROR(INDEX('CFBG New Line Form'!$G$9:$EQ$105,MATCH(B93,'CFBG New Line Form'!$B$9:$B$105,0),MATCH(VLOOKUP($CL$11,MAPPING!$H$3:$J$131,3,0),'CFBG New Line Form'!$G$7:$EQ$7,0)),""))</f>
        <v/>
      </c>
      <c r="CM93" s="84" t="str">
        <f>IF(IFERROR(INDEX('CFBG New Line Form'!$G$9:$EQ$105,MATCH(B93,'CFBG New Line Form'!$B$9:$B$105,0),MATCH(VLOOKUP($CM$11,MAPPING!$H$3:$J$131,3,0),'CFBG New Line Form'!$G$7:$EQ$7,0)),"")=0,"",IFERROR(INDEX('CFBG New Line Form'!$G$9:$EQ$105,MATCH(B93,'CFBG New Line Form'!$B$9:$B$105,0),MATCH(VLOOKUP($CM$11,MAPPING!$H$3:$J$131,3,0),'CFBG New Line Form'!$G$7:$EQ$7,0)),""))</f>
        <v/>
      </c>
      <c r="CN93" s="84" t="str">
        <f>IF(IFERROR(INDEX('CFBG New Line Form'!$G$9:$EQ$105,MATCH(B93,'CFBG New Line Form'!$B$9:$B$105,0),MATCH(VLOOKUP($CN$11,MAPPING!$H$3:$J$131,3,0),'CFBG New Line Form'!$G$7:$EQ$7,0)),"")=0,"",IFERROR(INDEX('CFBG New Line Form'!$G$9:$EQ$105,MATCH(B93,'CFBG New Line Form'!$B$9:$B$105,0),MATCH(VLOOKUP($CN$11,MAPPING!$H$3:$J$131,3,0),'CFBG New Line Form'!$G$7:$EQ$7,0)),""))</f>
        <v/>
      </c>
      <c r="CO93" s="84" t="str">
        <f>IF(IFERROR(INDEX('CFBG New Line Form'!$G$9:$EQ$105,MATCH(B93,'CFBG New Line Form'!$B$9:$B$105,0),MATCH(VLOOKUP($CO$11,MAPPING!$H$3:$J$131,3,0),'CFBG New Line Form'!$G$7:$EQ$7,0)),"")=0,"",IFERROR(INDEX('CFBG New Line Form'!$G$9:$EQ$105,MATCH(B93,'CFBG New Line Form'!$B$9:$B$105,0),MATCH(VLOOKUP($CO$11,MAPPING!$H$3:$J$131,3,0),'CFBG New Line Form'!$G$7:$EQ$7,0)),""))</f>
        <v/>
      </c>
      <c r="CP93" s="84" t="str">
        <f>IF(IFERROR(INDEX('CFBG New Line Form'!$G$9:$EQ$105,MATCH(B93,'CFBG New Line Form'!$B$9:$B$105,0),MATCH(VLOOKUP($CP$11,MAPPING!$H$3:$J$131,3,0),'CFBG New Line Form'!$G$7:$EQ$7,0)),"")=0,"",IFERROR(INDEX('CFBG New Line Form'!$G$9:$EQ$105,MATCH(B93,'CFBG New Line Form'!$B$9:$B$105,0),MATCH(VLOOKUP($CP$11,MAPPING!$H$3:$J$131,3,0),'CFBG New Line Form'!$G$7:$EQ$7,0)),""))</f>
        <v/>
      </c>
      <c r="CQ93" s="84" t="str">
        <f>IF(IFERROR(INDEX('CFBG New Line Form'!$G$9:$EQ$105,MATCH(B93,'CFBG New Line Form'!$B$9:$B$105,0),MATCH(VLOOKUP($CQ$11,MAPPING!$H$3:$J$131,3,0),'CFBG New Line Form'!$G$7:$EQ$7,0)),"")=0,"",IFERROR(INDEX('CFBG New Line Form'!$G$9:$EQ$105,MATCH(B93,'CFBG New Line Form'!$B$9:$B$105,0),MATCH(VLOOKUP($CQ$11,MAPPING!$H$3:$J$131,3,0),'CFBG New Line Form'!$G$7:$EQ$7,0)),""))</f>
        <v/>
      </c>
      <c r="CR93" s="84"/>
      <c r="CS93" s="84"/>
      <c r="CT93" s="84"/>
    </row>
    <row r="94" spans="1:98" s="55" customFormat="1">
      <c r="A94" s="84" t="str">
        <f>IF(
IFERROR(INDEX('CFBG New Line Form'!$G$9:$EQ$105,MATCH(B94,'CFBG New Line Form'!$B$9:$B$105,0),MATCH(VLOOKUP($A$11,MAPPING!$H$3:$J$131,3,0),'CFBG New Line Form'!$G$7:$EQ$7,0)),"")=0,"", IFERROR(INDEX('CFBG New Line Form'!$G$9:$EQ$105,MATCH(B94,'CFBG New Line Form'!$B$9:$B$105,0),MATCH(VLOOKUP($A$11,MAPPING!$H$3:$J$131,3,0),'CFBG New Line Form'!$G$7:$EQ$7,0)),""))</f>
        <v/>
      </c>
      <c r="B94" s="84"/>
      <c r="C94" s="84" t="str">
        <f>IF(
IFERROR(INDEX('CFBG New Line Form'!$G$9:$EQ$105,MATCH(B94,'CFBG New Line Form'!$B$9:$B$105,0),MATCH(VLOOKUP($C$11,MAPPING!$H$3:$J$131,3,0),'CFBG New Line Form'!$G$7:$EQ$7,0)),"")=0,"", IFERROR(INDEX('CFBG New Line Form'!$G$9:$EQ$105,MATCH(B94,'CFBG New Line Form'!$B$9:$B$105,0),MATCH(VLOOKUP($C$11,MAPPING!$H$3:$J$131,3,0),'CFBG New Line Form'!$G$7:$EQ$7,0)),""))</f>
        <v/>
      </c>
      <c r="D94" s="84" t="str">
        <f>IF(
IFERROR(INDEX('CFBG New Line Form'!$G$9:$EQ$105,MATCH(B94,'CFBG New Line Form'!$B$9:$B$105,0),MATCH(VLOOKUP($D$11,MAPPING!$H$3:$J$131,3,0),'CFBG New Line Form'!$G$7:$EQ$7,0)),"")=0,"", IFERROR(INDEX('CFBG New Line Form'!$G$9:$EQ$105,MATCH(B94,'CFBG New Line Form'!$B$9:$B$105,0),MATCH(VLOOKUP($D$11,MAPPING!$H$3:$J$131,3,0),'CFBG New Line Form'!$G$7:$EQ$7,0)),""))</f>
        <v/>
      </c>
      <c r="E94" s="84" t="str">
        <f>IF(IFERROR(INDEX('CFBG New Line Form'!$G$9:$EQ$105,MATCH(B94,'CFBG New Line Form'!$B$9:$B$105,0),MATCH(VLOOKUP($E$11,MAPPING!$H$3:$J$131,3,0),'CFBG New Line Form'!$G$7:$EQ$7,0)),"")=0,"",IFERROR(INDEX('CFBG New Line Form'!$G$9:$EQ$105,MATCH(B94,'CFBG New Line Form'!$B$9:$B$105,0),MATCH(VLOOKUP($E$11,MAPPING!$H$3:$J$131,3,0),'CFBG New Line Form'!$G$7:$EQ$7,0)),""))</f>
        <v/>
      </c>
      <c r="F94" s="84" t="str">
        <f>IF(IFERROR(INDEX('CFBG New Line Form'!$G$9:$EQ$105,MATCH(B94,'CFBG New Line Form'!$B$9:$B$105,0),MATCH(VLOOKUP($F$11,MAPPING!$H$3:$J$131,3,0),'CFBG New Line Form'!$G$7:$EQ$7,0)),"")=0,"",IFERROR(INDEX('CFBG New Line Form'!$G$9:$EQ$105,MATCH(B94,'CFBG New Line Form'!$B$9:$B$105,0),MATCH(VLOOKUP($F$11,MAPPING!$H$3:$J$131,3,0),'CFBG New Line Form'!$G$7:$EQ$7,0)),""))</f>
        <v/>
      </c>
      <c r="G94" s="130" t="str">
        <f>IF(IFERROR(INDEX('CFBG New Line Form'!$G$9:$EQ$105,MATCH(B94,'CFBG New Line Form'!$B$9:$B$105,0),MATCH(VLOOKUP($G$11,MAPPING!$H$3:$J$131,3,0),'CFBG New Line Form'!$G$7:$EQ$7,0)),"")=0,"",IFERROR(INDEX('CFBG New Line Form'!$G$9:$EQ$105,MATCH(B94,'CFBG New Line Form'!$B$9:$B$105,0),MATCH(VLOOKUP($G$11,MAPPING!$H$3:$J$131,3,0),'CFBG New Line Form'!$G$7:$EQ$7,0)),""))</f>
        <v/>
      </c>
      <c r="H94" s="160" t="str">
        <f>IF(IFERROR(INDEX('CFBG New Line Form'!$G$9:$EQ$105,MATCH(B94,'CFBG New Line Form'!$B$9:$B$105,0),MATCH(VLOOKUP($H$11,MAPPING!$H$3:$J$131,3,0),'CFBG New Line Form'!$G$7:$EQ$7,0)),"")=0,"",IFERROR(INDEX('CFBG New Line Form'!$G$9:$EQ$105,MATCH(B94,'CFBG New Line Form'!$B$9:$B$105,0),MATCH(VLOOKUP($H$11,MAPPING!$H$3:$J$131,3,0),'CFBG New Line Form'!$G$7:$EQ$7,0)),""))</f>
        <v/>
      </c>
      <c r="I94" s="161" t="str">
        <f>IF(IFERROR(INDEX('CFBG New Line Form'!$G$9:$EQ$105,MATCH(B94,'CFBG New Line Form'!$B$9:$B$105,0),MATCH(VLOOKUP($I$11,MAPPING!$H$3:$J$131,3,0),'CFBG New Line Form'!$G$7:$EQ$7,0)),"")=0,"",IFERROR(INDEX('CFBG New Line Form'!$G$9:$EQ$105,MATCH(B94,'CFBG New Line Form'!$B$9:$B$105,0),MATCH(VLOOKUP($I$11,MAPPING!$H$3:$J$131,3,0),'CFBG New Line Form'!$G$7:$EQ$7,0)),""))</f>
        <v/>
      </c>
      <c r="J94" s="84" t="str">
        <f>IF(IFERROR(INDEX('CFBG New Line Form'!$G$9:$EQ$105,MATCH(B94,'CFBG New Line Form'!$B$9:$B$105,0),MATCH(VLOOKUP($J$11,MAPPING!$H$3:$J$131,3,0),'CFBG New Line Form'!$G$7:$EQ$7,0)),"")=0,"",IFERROR(INDEX('CFBG New Line Form'!$G$9:$EQ$105,MATCH(B94,'CFBG New Line Form'!$B$9:$B$105,0),MATCH(VLOOKUP($J$11,MAPPING!$H$3:$J$131,3,0),'CFBG New Line Form'!$G$7:$EQ$7,0)),""))</f>
        <v/>
      </c>
      <c r="K94" s="84" t="e">
        <v>#N/A</v>
      </c>
      <c r="L94" s="84" t="e">
        <v>#N/A</v>
      </c>
      <c r="M94" s="84" t="e">
        <v>#N/A</v>
      </c>
      <c r="N94" s="84" t="e">
        <v>#N/A</v>
      </c>
      <c r="O94" s="84" t="e">
        <v>#N/A</v>
      </c>
      <c r="P94" s="84" t="e">
        <v>#N/A</v>
      </c>
      <c r="Q94" s="84" t="e">
        <v>#N/A</v>
      </c>
      <c r="R94" s="162" t="str">
        <f>IF(IFERROR(INDEX('CFBG New Line Form'!$G$9:$EQ$105,MATCH(B94,'CFBG New Line Form'!$B$9:$B$105,0),MATCH(VLOOKUP($R$11,MAPPING!$H$3:$J$131,3,0),'CFBG New Line Form'!$G$7:$EQ$7,0)),"")=0,"",IFERROR(INDEX('CFBG New Line Form'!$G$9:$EQ$105,MATCH(B94,'CFBG New Line Form'!$B$9:$B$105,0),MATCH(VLOOKUP($R$11,MAPPING!$H$3:$J$131,3,0),'CFBG New Line Form'!$G$7:$EQ$7,0)),""))</f>
        <v/>
      </c>
      <c r="S94" s="84" t="str">
        <f>IF(IFERROR(INDEX('CFBG New Line Form'!$G$9:$EQ$105,MATCH(B94,'CFBG New Line Form'!$B$9:$B$105,0),MATCH(VLOOKUP($S$11,MAPPING!$H$3:$J$131,3,0),'CFBG New Line Form'!$G$7:$EQ$7,0)),"")=0,"",IFERROR(INDEX('CFBG New Line Form'!$G$9:$EQ$105,MATCH(B94,'CFBG New Line Form'!$B$9:$B$105,0),MATCH(VLOOKUP($S$11,MAPPING!$H$3:$J$131,3,0),'CFBG New Line Form'!$G$7:$EQ$7,0)),""))</f>
        <v/>
      </c>
      <c r="T94" s="84" t="e">
        <v>#N/A</v>
      </c>
      <c r="U94" s="84" t="e">
        <v>#N/A</v>
      </c>
      <c r="V94" s="84" t="e">
        <v>#N/A</v>
      </c>
      <c r="W94" s="84" t="e">
        <v>#N/A</v>
      </c>
      <c r="X94" s="84" t="e">
        <v>#N/A</v>
      </c>
      <c r="Y94" s="84" t="e">
        <v>#N/A</v>
      </c>
      <c r="Z94" s="84" t="e">
        <v>#N/A</v>
      </c>
      <c r="AA94" s="84" t="e">
        <v>#N/A</v>
      </c>
      <c r="AB94" s="84" t="e">
        <v>#N/A</v>
      </c>
      <c r="AC94" s="84" t="e">
        <v>#N/A</v>
      </c>
      <c r="AD94" s="84" t="e">
        <v>#N/A</v>
      </c>
      <c r="AE94" s="160" t="str">
        <f>IF(IFERROR(INDEX('CFBG New Line Form'!$G$9:$EQ$105,MATCH(B94,'CFBG New Line Form'!$B$9:$B$105,0),MATCH(VLOOKUP($AE$11,MAPPING!$H$3:$J$131,3,0),'CFBG New Line Form'!$G$7:$EQ$7,0)),"")=0,"",IFERROR(INDEX('CFBG New Line Form'!$G$9:$EQ$105,MATCH(B94,'CFBG New Line Form'!$B$9:$B$105,0),MATCH(VLOOKUP($AE$11,MAPPING!$H$3:$J$131,3,0),'CFBG New Line Form'!$G$7:$EQ$7,0)),""))</f>
        <v/>
      </c>
      <c r="AF94" s="84" t="e">
        <v>#N/A</v>
      </c>
      <c r="AG94" s="84" t="e">
        <v>#N/A</v>
      </c>
      <c r="AH94" s="84" t="str">
        <f>IF(IFERROR(INDEX('CFBG New Line Form'!$G$9:$EQ$105,MATCH(B94,'CFBG New Line Form'!$B$9:$B$105,0),MATCH(VLOOKUP($AH$11,MAPPING!$H$3:$J$131,3,0),'CFBG New Line Form'!$G$7:$EQ$7,0)),"")=0,"",IFERROR(INDEX('CFBG New Line Form'!$G$9:$EQ$105,MATCH(B94,'CFBG New Line Form'!$B$9:$B$105,0),MATCH(VLOOKUP($AH$11,MAPPING!$H$3:$J$131,3,0),'CFBG New Line Form'!$G$7:$EQ$7,0)),""))</f>
        <v/>
      </c>
      <c r="AI94" s="84" t="str">
        <f>IF(IFERROR(INDEX('CFBG New Line Form'!$G$9:$EQ$105,MATCH(B94,'CFBG New Line Form'!$B$9:$B$105,0),MATCH(VLOOKUP($AI$11,MAPPING!$H$3:$J$131,3,0),'CFBG New Line Form'!$G$7:$EQ$7,0)),"")=0,"",IFERROR(INDEX('CFBG New Line Form'!$G$9:$EQ$105,MATCH(B94,'CFBG New Line Form'!$B$9:$B$105,0),MATCH(VLOOKUP($AI$11,MAPPING!$H$3:$J$131,3,0),'CFBG New Line Form'!$G$7:$EQ$7,0)),""))</f>
        <v/>
      </c>
      <c r="AJ94" s="84" t="str">
        <f>IF(IFERROR(INDEX('CFBG New Line Form'!$G$9:$EQ$105,MATCH(B94,'CFBG New Line Form'!$B$9:$B$105,0),MATCH(VLOOKUP($AJ$11,MAPPING!$H$3:$J$131,3,0),'CFBG New Line Form'!$G$7:$EQ$7,0)),"")=0,"",IFERROR(INDEX('CFBG New Line Form'!$G$9:$EQ$105,MATCH(B94,'CFBG New Line Form'!$B$9:$B$105,0),MATCH(VLOOKUP($AJ$11,MAPPING!$H$3:$J$131,3,0),'CFBG New Line Form'!$G$7:$EQ$7,0)),""))</f>
        <v/>
      </c>
      <c r="AK94" s="84" t="str">
        <f>IF(IFERROR(INDEX('CFBG New Line Form'!$G$9:$EQ$105,MATCH(B94,'CFBG New Line Form'!$B$9:$B$105,0),MATCH(VLOOKUP($AK$11,MAPPING!$H$3:$J$131,3,0),'CFBG New Line Form'!$G$7:$EQ$7,0)),"")=0,"",IFERROR(INDEX('CFBG New Line Form'!$G$9:$EQ$105,MATCH(B94,'CFBG New Line Form'!$B$9:$B$105,0),MATCH(VLOOKUP($AK$11,MAPPING!$H$3:$J$131,3,0),'CFBG New Line Form'!$G$7:$EQ$7,0)),""))</f>
        <v/>
      </c>
      <c r="AL94" s="84" t="str">
        <f>IF(IFERROR(INDEX('CFBG New Line Form'!$G$9:$EQ$105,MATCH(B94,'CFBG New Line Form'!$B$9:$B$105,0),MATCH(VLOOKUP($AL$11,MAPPING!$H$3:$J$131,3,0),'CFBG New Line Form'!$G$7:$EQ$7,0)),"")=0,"",IFERROR(INDEX('CFBG New Line Form'!$G$9:$EQ$105,MATCH(B94,'CFBG New Line Form'!$B$9:$B$105,0),MATCH(VLOOKUP($AL$11,MAPPING!$H$3:$J$131,3,0),'CFBG New Line Form'!$G$7:$EQ$7,0)),""))</f>
        <v/>
      </c>
      <c r="AM94" s="84" t="str">
        <f>IF(IFERROR(INDEX('CFBG New Line Form'!$G$9:$EQ$105,MATCH(B94,'CFBG New Line Form'!$B$9:$B$105,0),MATCH(VLOOKUP($AM$11,MAPPING!$H$3:$J$131,3,0),'CFBG New Line Form'!$G$7:$EQ$7,0)),"")=0,"",IFERROR(INDEX('CFBG New Line Form'!$G$9:$EQ$105,MATCH(B94,'CFBG New Line Form'!$B$9:$B$105,0),MATCH(VLOOKUP($AM$11,MAPPING!$H$3:$J$131,3,0),'CFBG New Line Form'!$G$7:$EQ$7,0)),""))</f>
        <v/>
      </c>
      <c r="AN94" s="84" t="str">
        <f>IF(IFERROR(INDEX('CFBG New Line Form'!$G$9:$EQ$105,MATCH(B94,'CFBG New Line Form'!$B$9:$B$105,0),MATCH(VLOOKUP($AN$11,MAPPING!$H$3:$J$131,3,0),'CFBG New Line Form'!$G$7:$EQ$7,0)),"")=0,"",IFERROR(INDEX('CFBG New Line Form'!$G$9:$EQ$105,MATCH(B94,'CFBG New Line Form'!$B$9:$B$105,0),MATCH(VLOOKUP($AN$11,MAPPING!$H$3:$J$131,3,0),'CFBG New Line Form'!$G$7:$EQ$7,0)),""))</f>
        <v/>
      </c>
      <c r="AO94" s="84" t="str">
        <f>IF(IFERROR(INDEX('CFBG New Line Form'!$G$9:$EQ$105,MATCH(B94,'CFBG New Line Form'!$B$9:$B$105,0),MATCH(VLOOKUP($AO$11,MAPPING!$H$3:$J$131,3,0),'CFBG New Line Form'!$G$7:$EQ$7,0)),"")=0,"",IFERROR(INDEX('CFBG New Line Form'!$G$9:$EQ$105,MATCH(B94,'CFBG New Line Form'!$B$9:$B$105,0),MATCH(VLOOKUP($AO$11,MAPPING!$H$3:$J$131,3,0),'CFBG New Line Form'!$G$7:$EQ$7,0)),""))</f>
        <v/>
      </c>
      <c r="AP94" s="84" t="str">
        <f>IF(IFERROR(INDEX('CFBG New Line Form'!$G$9:$EQ$105,MATCH(B94,'CFBG New Line Form'!$B$9:$B$105,0),MATCH(VLOOKUP($AP$11,MAPPING!$H$3:$J$131,3,0),'CFBG New Line Form'!$G$7:$EQ$7,0)),"")=0,"",IFERROR(INDEX('CFBG New Line Form'!$G$9:$EQ$105,MATCH(B94,'CFBG New Line Form'!$B$9:$B$105,0),MATCH(VLOOKUP($AP$11,MAPPING!$H$3:$J$131,3,0),'CFBG New Line Form'!$G$7:$EQ$7,0)),""))</f>
        <v/>
      </c>
      <c r="AQ94" s="84" t="str">
        <f>IF(IFERROR(INDEX('CFBG New Line Form'!$G$9:$EQ$105,MATCH(B94,'CFBG New Line Form'!$B$9:$B$105,0),MATCH(VLOOKUP($AQ$11,MAPPING!$H$3:$J$131,3,0),'CFBG New Line Form'!$G$7:$EQ$7,0)),"")=0,"",IFERROR(INDEX('CFBG New Line Form'!$G$9:$EQ$105,MATCH(B94,'CFBG New Line Form'!$B$9:$B$105,0),MATCH(VLOOKUP($AQ$11,MAPPING!$H$3:$J$131,3,0),'CFBG New Line Form'!$G$7:$EQ$7,0)),""))</f>
        <v/>
      </c>
      <c r="AR94" s="84" t="str">
        <f>IF(IFERROR(INDEX('CFBG New Line Form'!$G$9:$EQ$105,MATCH(B94,'CFBG New Line Form'!$B$9:$B$105,0),MATCH(VLOOKUP($AR$11,MAPPING!$H$3:$J$131,3,0),'CFBG New Line Form'!$G$7:$EQ$7,0)),"")=0,"",IFERROR(INDEX('CFBG New Line Form'!$G$9:$EQ$105,MATCH(B94,'CFBG New Line Form'!$B$9:$B$105,0),MATCH(VLOOKUP($AR$11,MAPPING!$H$3:$J$131,3,0),'CFBG New Line Form'!$G$7:$EQ$7,0)),""))</f>
        <v/>
      </c>
      <c r="AS94" s="84" t="str">
        <f>IF(IFERROR(INDEX('CFBG New Line Form'!$G$9:$EQ$105,MATCH(B94,'CFBG New Line Form'!$B$9:$B$105,0),MATCH(VLOOKUP($AS$11,MAPPING!$H$3:$J$131,3,0),'CFBG New Line Form'!$G$7:$EQ$7,0)),"")=0,"",IFERROR(INDEX('CFBG New Line Form'!$G$9:$EQ$105,MATCH(B94,'CFBG New Line Form'!$B$9:$B$105,0),MATCH(VLOOKUP($AS$11,MAPPING!$H$3:$J$131,3,0),'CFBG New Line Form'!$G$7:$EQ$7,0)),""))</f>
        <v/>
      </c>
      <c r="AT94" s="84" t="str">
        <f>IF(IFERROR(INDEX('CFBG New Line Form'!$G$9:$EQ$105,MATCH(B94,'CFBG New Line Form'!$B$9:$B$105,0),MATCH(VLOOKUP($AT$11,MAPPING!$H$3:$J$131,3,0),'CFBG New Line Form'!$G$7:$EQ$7,0)),"")=0,"",IFERROR(INDEX('CFBG New Line Form'!$G$9:$EQ$105,MATCH(B94,'CFBG New Line Form'!$B$9:$B$105,0),MATCH(VLOOKUP($AT$11,MAPPING!$H$3:$J$131,3,0),'CFBG New Line Form'!$G$7:$EQ$7,0)),""))</f>
        <v/>
      </c>
      <c r="AU94" s="84" t="str">
        <f>IF(IFERROR(INDEX('CFBG New Line Form'!$G$9:$EQ$105,MATCH(B94,'CFBG New Line Form'!$B$9:$B$105,0),MATCH(VLOOKUP($AU$11,MAPPING!$H$3:$J$131,3,0),'CFBG New Line Form'!$G$7:$EQ$7,0)),"")=0,"",IFERROR(INDEX('CFBG New Line Form'!$G$9:$EQ$105,MATCH(B94,'CFBG New Line Form'!$B$9:$B$105,0),MATCH(VLOOKUP($AU$11,MAPPING!$H$3:$J$131,3,0),'CFBG New Line Form'!$G$7:$EQ$7,0)),""))</f>
        <v/>
      </c>
      <c r="AV94" s="84" t="str">
        <f>IF(IFERROR(INDEX('CFBG New Line Form'!$G$9:$EQ$105,MATCH(B94,'CFBG New Line Form'!$B$9:$B$105,0),MATCH(VLOOKUP($AV$11,MAPPING!$H$3:$J$131,3,0),'CFBG New Line Form'!$G$7:$EQ$7,0)),"")=0,"",IFERROR(INDEX('CFBG New Line Form'!$G$9:$EQ$105,MATCH(B94,'CFBG New Line Form'!$B$9:$B$105,0),MATCH(VLOOKUP($AV$11,MAPPING!$H$3:$J$131,3,0),'CFBG New Line Form'!$G$7:$EQ$7,0)),""))</f>
        <v/>
      </c>
      <c r="AW94" s="84" t="str">
        <f>IF(IFERROR(INDEX('CFBG New Line Form'!$G$9:$EQ$105,MATCH(B94,'CFBG New Line Form'!$B$9:$B$105,0),MATCH(VLOOKUP($AW$11,MAPPING!$H$3:$J$131,3,0),'CFBG New Line Form'!$G$7:$EQ$7,0)),"")=0,"",IFERROR(INDEX('CFBG New Line Form'!$G$9:$EQ$105,MATCH(B94,'CFBG New Line Form'!$B$9:$B$105,0),MATCH(VLOOKUP($AW$11,MAPPING!$H$3:$J$131,3,0),'CFBG New Line Form'!$G$7:$EQ$7,0)),""))</f>
        <v/>
      </c>
      <c r="AX94" s="84" t="str">
        <f>IF(IFERROR(INDEX('CFBG New Line Form'!$G$9:$EQ$105,MATCH(B94,'CFBG New Line Form'!$B$9:$B$105,0),MATCH(VLOOKUP($AX$11,MAPPING!$H$3:$J$131,3,0),'CFBG New Line Form'!$G$7:$EQ$7,0)),"")=0,"",IFERROR(INDEX('CFBG New Line Form'!$G$9:$EQ$105,MATCH(B94,'CFBG New Line Form'!$B$9:$B$105,0),MATCH(VLOOKUP($AX$11,MAPPING!$H$3:$J$131,3,0),'CFBG New Line Form'!$G$7:$EQ$7,0)),""))</f>
        <v/>
      </c>
      <c r="AY94" s="84" t="str">
        <f>IF(IFERROR(INDEX('CFBG New Line Form'!$G$9:$EQ$105,MATCH(B94,'CFBG New Line Form'!$B$9:$B$105,0),MATCH(VLOOKUP($AY$11,MAPPING!$H$3:$J$131,3,0),'CFBG New Line Form'!$G$7:$EQ$7,0)),"")=0,"",IFERROR(INDEX('CFBG New Line Form'!$G$9:$EQ$105,MATCH(B94,'CFBG New Line Form'!$B$9:$B$105,0),MATCH(VLOOKUP($AY$11,MAPPING!$H$3:$J$131,3,0),'CFBG New Line Form'!$G$7:$EQ$7,0)),""))</f>
        <v/>
      </c>
      <c r="AZ94" s="84" t="str">
        <f>IF(IFERROR(INDEX('CFBG New Line Form'!$G$9:$EQ$105,MATCH(B94,'CFBG New Line Form'!$B$9:$B$105,0),MATCH(VLOOKUP($AZ$11,MAPPING!$H$3:$J$131,3,0),'CFBG New Line Form'!$G$7:$EQ$7,0)),"")=0,"",IFERROR(INDEX('CFBG New Line Form'!$G$9:$EQ$105,MATCH(B94,'CFBG New Line Form'!$B$9:$B$105,0),MATCH(VLOOKUP($AZ$11,MAPPING!$H$3:$J$131,3,0),'CFBG New Line Form'!$G$7:$EQ$7,0)),""))</f>
        <v/>
      </c>
      <c r="BA94" s="84" t="str">
        <f>IF(IFERROR(INDEX('CFBG New Line Form'!$G$9:$EQ$105,MATCH(B94,'CFBG New Line Form'!$B$9:$B$105,0),MATCH(VLOOKUP($BA$11,MAPPING!$H$3:$J$131,3,0),'CFBG New Line Form'!$G$7:$EQ$7,0)),"")=0,"",IFERROR(INDEX('CFBG New Line Form'!$G$9:$EQ$105,MATCH(B94,'CFBG New Line Form'!$B$9:$B$105,0),MATCH(VLOOKUP($BA$11,MAPPING!$H$3:$J$131,3,0),'CFBG New Line Form'!$G$7:$EQ$7,0)),""))</f>
        <v/>
      </c>
      <c r="BB94" s="84" t="str">
        <f>IF(IFERROR(INDEX('CFBG New Line Form'!$G$9:$EQ$105,MATCH(B94,'CFBG New Line Form'!$B$9:$B$105,0),MATCH(VLOOKUP($BB$11,MAPPING!$H$3:$J$131,3,0),'CFBG New Line Form'!$G$7:$EQ$7,0)),"")=0,"",IFERROR(INDEX('CFBG New Line Form'!$G$9:$EQ$105,MATCH(B94,'CFBG New Line Form'!$B$9:$B$105,0),MATCH(VLOOKUP($BB$11,MAPPING!$H$3:$J$131,3,0),'CFBG New Line Form'!$G$7:$EQ$7,0)),""))</f>
        <v/>
      </c>
      <c r="BC94" s="84" t="str">
        <f>IF(IFERROR(INDEX('CFBG New Line Form'!$G$9:$EQ$105,MATCH(B94,'CFBG New Line Form'!$B$9:$B$105,0),MATCH(VLOOKUP($BC$11,MAPPING!$H$3:$J$131,3,0),'CFBG New Line Form'!$G$7:$EQ$7,0)),"")=0,"",IFERROR(INDEX('CFBG New Line Form'!$G$9:$EQ$105,MATCH(B94,'CFBG New Line Form'!$B$9:$B$105,0),MATCH(VLOOKUP($BC$11,MAPPING!$H$3:$J$131,3,0),'CFBG New Line Form'!$G$7:$EQ$7,0)),""))</f>
        <v/>
      </c>
      <c r="BD94" s="84" t="str">
        <f>IF(IFERROR(INDEX('CFBG New Line Form'!$G$9:$EQ$105,MATCH(B94,'CFBG New Line Form'!$B$9:$B$105,0),MATCH(VLOOKUP($BD$11,MAPPING!$H$3:$J$131,3,0),'CFBG New Line Form'!$G$7:$EQ$7,0)),"")=0,"",IFERROR(INDEX('CFBG New Line Form'!$G$9:$EQ$105,MATCH(B94,'CFBG New Line Form'!$B$9:$B$105,0),MATCH(VLOOKUP($BD$11,MAPPING!$H$3:$J$131,3,0),'CFBG New Line Form'!$G$7:$EQ$7,0)),""))</f>
        <v/>
      </c>
      <c r="BE94" s="84" t="str">
        <f>IF(IFERROR(INDEX('CFBG New Line Form'!$G$9:$EQ$105,MATCH(B94,'CFBG New Line Form'!$B$9:$B$105,0),MATCH(VLOOKUP($BE$11,MAPPING!$H$3:$J$131,3,0),'CFBG New Line Form'!$G$7:$EQ$7,0)),"")=0,"",IFERROR(INDEX('CFBG New Line Form'!$G$9:$EQ$105,MATCH(B94,'CFBG New Line Form'!$B$9:$B$105,0),MATCH(VLOOKUP($BE$11,MAPPING!$H$3:$J$131,3,0),'CFBG New Line Form'!$G$7:$EQ$7,0)),""))</f>
        <v/>
      </c>
      <c r="BF94" s="84" t="str">
        <f>IF(IFERROR(INDEX('CFBG New Line Form'!$G$9:$EQ$105,MATCH(B94,'CFBG New Line Form'!$B$9:$B$105,0),MATCH(VLOOKUP($BE$11,MAPPING!$H$3:$J$131,3,0),'CFBG New Line Form'!$G$7:$EQ$7,0)),"")=0,"",IFERROR(INDEX('CFBG New Line Form'!$G$9:$EQ$105,MATCH(B94,'CFBG New Line Form'!$B$9:$B$105,0),MATCH(VLOOKUP($BE$11,MAPPING!$H$3:$J$131,3,0),'CFBG New Line Form'!$G$7:$EQ$7,0)),""))</f>
        <v/>
      </c>
      <c r="BG94" s="84" t="str">
        <f>IF(IFERROR(INDEX('CFBG New Line Form'!$G$9:$EQ$105,MATCH(B94,'CFBG New Line Form'!$B$9:$B$105,0),MATCH(VLOOKUP($BG$11,MAPPING!$H$3:$J$131,3,0),'CFBG New Line Form'!$G$7:$EQ$7,0)),"")=0,"",IFERROR(INDEX('CFBG New Line Form'!$G$9:$EQ$105,MATCH(B94,'CFBG New Line Form'!$B$9:$B$105,0),MATCH(VLOOKUP($BG$11,MAPPING!$H$3:$J$131,3,0),'CFBG New Line Form'!$G$7:$EQ$7,0)),""))</f>
        <v/>
      </c>
      <c r="BH94" s="84" t="str">
        <f>IF(IFERROR(INDEX('CFBG New Line Form'!$G$9:$EQ$105,MATCH(B94,'CFBG New Line Form'!$B$9:$B$105,0),MATCH(VLOOKUP($BH$11,MAPPING!$H$3:$J$131,3,0),'CFBG New Line Form'!$G$7:$EQ$7,0)),"")=0,"",IFERROR(INDEX('CFBG New Line Form'!$G$9:$EQ$105,MATCH(B94,'CFBG New Line Form'!$B$9:$B$105,0),MATCH(VLOOKUP($BH$11,MAPPING!$H$3:$J$131,3,0),'CFBG New Line Form'!$G$7:$EQ$7,0)),""))</f>
        <v/>
      </c>
      <c r="BI94" s="84" t="str">
        <f>IF(IFERROR(INDEX('CFBG New Line Form'!$G$9:$EQ$105,MATCH(B94,'CFBG New Line Form'!$B$9:$B$105,0),MATCH(VLOOKUP($BI$11,MAPPING!$H$3:$J$131,3,0),'CFBG New Line Form'!$G$7:$EQ$7,0)),"")=0,"",IFERROR(INDEX('CFBG New Line Form'!$G$9:$EQ$105,MATCH(B94,'CFBG New Line Form'!$B$9:$B$105,0),MATCH(VLOOKUP($BI$11,MAPPING!$H$3:$J$131,3,0),'CFBG New Line Form'!$G$7:$EQ$7,0)),""))</f>
        <v/>
      </c>
      <c r="BJ94" s="84" t="str">
        <f>IF(IFERROR(INDEX('CFBG New Line Form'!$G$9:$EQ$105,MATCH(B94,'CFBG New Line Form'!$B$9:$B$105,0),MATCH(VLOOKUP($BJ$11,MAPPING!$H$3:$J$131,3,0),'CFBG New Line Form'!$G$7:$EQ$7,0)),"")=0,"",IFERROR(INDEX('CFBG New Line Form'!$G$9:$EQ$105,MATCH(B94,'CFBG New Line Form'!$B$9:$B$105,0),MATCH(VLOOKUP($BJ$11,MAPPING!$H$3:$J$131,3,0),'CFBG New Line Form'!$G$7:$EQ$7,0)),""))</f>
        <v/>
      </c>
      <c r="BK94" s="84" t="str">
        <f>IF(IFERROR(INDEX('CFBG New Line Form'!$G$9:$EQ$105,MATCH(B94,'CFBG New Line Form'!$B$9:$B$105,0),MATCH(VLOOKUP($BK$11,MAPPING!$H$3:$J$131,3,0),'CFBG New Line Form'!$G$7:$EQ$7,0)),"")=0,"",IFERROR(INDEX('CFBG New Line Form'!$G$9:$EQ$105,MATCH(B94,'CFBG New Line Form'!$B$9:$B$105,0),MATCH(VLOOKUP($BK$11,MAPPING!$H$3:$J$131,3,0),'CFBG New Line Form'!$G$7:$EQ$7,0)),""))</f>
        <v/>
      </c>
      <c r="BL94" s="84" t="str">
        <f>IF(IFERROR(INDEX('CFBG New Line Form'!$G$9:$EQ$105,MATCH(B94,'CFBG New Line Form'!$B$9:$B$105,0),MATCH(VLOOKUP($BL$11,MAPPING!$H$3:$J$131,3,0),'CFBG New Line Form'!$G$7:$EQ$7,0)),"")=0,"",IFERROR(INDEX('CFBG New Line Form'!$G$9:$EQ$105,MATCH(B94,'CFBG New Line Form'!$B$9:$B$105,0),MATCH(VLOOKUP($BL$11,MAPPING!$H$3:$J$131,3,0),'CFBG New Line Form'!$G$7:$EQ$7,0)),""))</f>
        <v/>
      </c>
      <c r="BM94" s="84" t="str">
        <f>IF(IFERROR(INDEX('CFBG New Line Form'!$G$9:$EQ$105,MATCH(B94,'CFBG New Line Form'!$B$9:$B$105,0),MATCH(VLOOKUP($BM$11,MAPPING!$H$3:$J$131,3,0),'CFBG New Line Form'!$G$7:$EQ$7,0)),"")=0,"",IFERROR(INDEX('CFBG New Line Form'!$G$9:$EQ$105,MATCH(B94,'CFBG New Line Form'!$B$9:$B$105,0),MATCH(VLOOKUP($BM$11,MAPPING!$H$3:$J$131,3,0),'CFBG New Line Form'!$G$7:$EQ$7,0)),""))</f>
        <v/>
      </c>
      <c r="BN94" s="84" t="str">
        <f>IF(IFERROR(INDEX('CFBG New Line Form'!$G$9:$EQ$105,MATCH(B94,'CFBG New Line Form'!$B$9:$B$105,0),MATCH(VLOOKUP($BN$11,MAPPING!$H$3:$J$131,3,0),'CFBG New Line Form'!$G$7:$EQ$7,0)),"")=0,"",IFERROR(INDEX('CFBG New Line Form'!$G$9:$EQ$105,MATCH(B94,'CFBG New Line Form'!$B$9:$B$105,0),MATCH(VLOOKUP($BN$11,MAPPING!$H$3:$J$131,3,0),'CFBG New Line Form'!$G$7:$EQ$7,0)),""))</f>
        <v/>
      </c>
      <c r="BO94" s="84" t="str">
        <f>IF(IFERROR(INDEX('CFBG New Line Form'!$G$9:$EQ$105,MATCH(B94,'CFBG New Line Form'!$B$9:$B$105,0),MATCH(VLOOKUP($BO$11,MAPPING!$H$3:$J$131,3,0),'CFBG New Line Form'!$G$7:$EQ$7,0)),"")=0,"",IFERROR(INDEX('CFBG New Line Form'!$G$9:$EQ$105,MATCH(B94,'CFBG New Line Form'!$B$9:$B$105,0),MATCH(VLOOKUP($BO$11,MAPPING!$H$3:$J$131,3,0),'CFBG New Line Form'!$G$7:$EQ$7,0)),""))</f>
        <v/>
      </c>
      <c r="BP94" s="84" t="str">
        <f>IF(IFERROR(INDEX('CFBG New Line Form'!$G$9:$EQ$105,MATCH(B94,'CFBG New Line Form'!$B$9:$B$105,0),MATCH(VLOOKUP($BP$11,MAPPING!$H$3:$J$131,3,0),'CFBG New Line Form'!$G$7:$EQ$7,0)),"")=0,"",IFERROR(INDEX('CFBG New Line Form'!$G$9:$EQ$105,MATCH(B94,'CFBG New Line Form'!$B$9:$B$105,0),MATCH(VLOOKUP($BP$11,MAPPING!$H$3:$J$131,3,0),'CFBG New Line Form'!$G$7:$EQ$7,0)),""))</f>
        <v/>
      </c>
      <c r="BQ94" s="84" t="str">
        <f>IF(IFERROR(INDEX('CFBG New Line Form'!$G$9:$EQ$105,MATCH(B94,'CFBG New Line Form'!$B$9:$B$105,0),MATCH(VLOOKUP($BQ$11,MAPPING!$H$3:$J$131,3,0),'CFBG New Line Form'!$G$7:$EQ$7,0)),"")=0,"",IFERROR(INDEX('CFBG New Line Form'!$G$9:$EQ$105,MATCH(B94,'CFBG New Line Form'!$B$9:$B$105,0),MATCH(VLOOKUP($BQ$11,MAPPING!$H$3:$J$131,3,0),'CFBG New Line Form'!$G$7:$EQ$7,0)),""))</f>
        <v/>
      </c>
      <c r="BR94" s="84" t="str">
        <f>IF(IFERROR(INDEX('CFBG New Line Form'!$G$9:$EQ$105,MATCH(B94,'CFBG New Line Form'!$B$9:$B$105,0),MATCH(VLOOKUP($BR$11,MAPPING!$H$3:$J$131,3,0),'CFBG New Line Form'!$G$7:$EQ$7,0)),"")=0,"",IFERROR(INDEX('CFBG New Line Form'!$G$9:$EQ$105,MATCH(B94,'CFBG New Line Form'!$B$9:$B$105,0),MATCH(VLOOKUP($BR$11,MAPPING!$H$3:$J$131,3,0),'CFBG New Line Form'!$G$7:$EQ$7,0)),""))</f>
        <v/>
      </c>
      <c r="BS94" s="84" t="str">
        <f>IF(IFERROR(INDEX('CFBG New Line Form'!$G$9:$EQ$105,MATCH(B94,'CFBG New Line Form'!$B$9:$B$105,0),MATCH(VLOOKUP($BS$11,MAPPING!$H$3:$J$131,3,0),'CFBG New Line Form'!$G$7:$EQ$7,0)),"")=0,"",IFERROR(INDEX('CFBG New Line Form'!$G$9:$EQ$105,MATCH(B94,'CFBG New Line Form'!$B$9:$B$105,0),MATCH(VLOOKUP($BS$11,MAPPING!$H$3:$J$131,3,0),'CFBG New Line Form'!$G$7:$EQ$7,0)),""))</f>
        <v/>
      </c>
      <c r="BT94" s="84" t="str">
        <f>IF(IFERROR(INDEX('CFBG New Line Form'!$G$9:$EQ$105,MATCH(B94,'CFBG New Line Form'!$B$9:$B$105,0),MATCH(VLOOKUP($BT$11,MAPPING!$H$3:$J$131,3,0),'CFBG New Line Form'!$G$7:$EQ$7,0)),"")=0,"",IFERROR(INDEX('CFBG New Line Form'!$G$9:$EQ$105,MATCH(B94,'CFBG New Line Form'!$B$9:$B$105,0),MATCH(VLOOKUP($BT$11,MAPPING!$H$3:$J$131,3,0),'CFBG New Line Form'!$G$7:$EQ$7,0)),""))</f>
        <v/>
      </c>
      <c r="BU94" s="84" t="str">
        <f>IF(IFERROR(INDEX('CFBG New Line Form'!$G$9:$EQ$105,MATCH(B94,'CFBG New Line Form'!$B$9:$B$105,0),MATCH(VLOOKUP($BU$11,MAPPING!$H$3:$J$131,3,0),'CFBG New Line Form'!$G$7:$EQ$7,0)),"")=0,"",IFERROR(INDEX('CFBG New Line Form'!$G$9:$EQ$105,MATCH(B94,'CFBG New Line Form'!$B$9:$B$105,0),MATCH(VLOOKUP($BU$11,MAPPING!$H$3:$J$131,3,0),'CFBG New Line Form'!$G$7:$EQ$7,0)),""))</f>
        <v/>
      </c>
      <c r="BV94" s="84" t="str">
        <f>IF(IFERROR(INDEX('CFBG New Line Form'!$G$9:$EQ$105,MATCH(B94,'CFBG New Line Form'!$B$9:$B$105,0),MATCH(VLOOKUP($BV$11,MAPPING!$H$3:$J$131,3,0),'CFBG New Line Form'!$G$7:$EQ$7,0)),"")=0,"",IFERROR(INDEX('CFBG New Line Form'!$G$9:$EQ$105,MATCH(B94,'CFBG New Line Form'!$B$9:$B$105,0),MATCH(VLOOKUP($BV$11,MAPPING!$H$3:$J$131,3,0),'CFBG New Line Form'!$G$7:$EQ$7,0)),""))</f>
        <v/>
      </c>
      <c r="BW94" s="84" t="str">
        <f>IF(IFERROR(INDEX('CFBG New Line Form'!$G$9:$EQ$105,MATCH(B94,'CFBG New Line Form'!$B$9:$B$105,0),MATCH(VLOOKUP($BW$11,MAPPING!$H$3:$J$131,3,0),'CFBG New Line Form'!$G$7:$EQ$7,0)),"")=0,"",IFERROR(INDEX('CFBG New Line Form'!$G$9:$EQ$105,MATCH(B94,'CFBG New Line Form'!$B$9:$B$105,0),MATCH(VLOOKUP($BW$11,MAPPING!$H$3:$J$131,3,0),'CFBG New Line Form'!$G$7:$EQ$7,0)),""))</f>
        <v/>
      </c>
      <c r="BX94" s="84" t="str">
        <f>IF(IFERROR(INDEX('CFBG New Line Form'!$G$9:$EQ$105,MATCH(B94,'CFBG New Line Form'!$B$9:$B$105,0),MATCH(VLOOKUP($BX$11,MAPPING!$H$3:$J$131,3,0),'CFBG New Line Form'!$G$7:$EQ$7,0)),"")=0,"",IFERROR(INDEX('CFBG New Line Form'!$G$9:$EQ$105,MATCH(B94,'CFBG New Line Form'!$B$9:$B$105,0),MATCH(VLOOKUP($BX$11,MAPPING!$H$3:$J$131,3,0),'CFBG New Line Form'!$G$7:$EQ$7,0)),""))</f>
        <v/>
      </c>
      <c r="BY94" s="84" t="str">
        <f>IF(IFERROR(INDEX('CFBG New Line Form'!$G$9:$EQ$105,MATCH(B94,'CFBG New Line Form'!$B$9:$B$105,0),MATCH(VLOOKUP($BY$11,MAPPING!$H$3:$J$131,3,0),'CFBG New Line Form'!$G$7:$EQ$7,0)),"")=0,"",IFERROR(INDEX('CFBG New Line Form'!$G$9:$EQ$105,MATCH(B94,'CFBG New Line Form'!$B$9:$B$105,0),MATCH(VLOOKUP($BY$11,MAPPING!$H$3:$J$131,3,0),'CFBG New Line Form'!$G$7:$EQ$7,0)),""))</f>
        <v/>
      </c>
      <c r="BZ94" s="84" t="str">
        <f>IF(IFERROR(INDEX('CFBG New Line Form'!$G$9:$EQ$105,MATCH(B94,'CFBG New Line Form'!$B$9:$B$105,0),MATCH(VLOOKUP($BZ$11,MAPPING!$H$3:$J$131,3,0),'CFBG New Line Form'!$G$7:$EQ$7,0)),"")=0,"",IFERROR(INDEX('CFBG New Line Form'!$G$9:$EQ$105,MATCH(B94,'CFBG New Line Form'!$B$9:$B$105,0),MATCH(VLOOKUP($BZ$11,MAPPING!$H$3:$J$131,3,0),'CFBG New Line Form'!$G$7:$EQ$7,0)),""))</f>
        <v/>
      </c>
      <c r="CA94" s="84" t="str">
        <f>IF(IFERROR(INDEX('CFBG New Line Form'!$G$9:$EQ$105,MATCH(B94,'CFBG New Line Form'!$B$9:$B$105,0),MATCH(VLOOKUP($CA$11,MAPPING!$H$3:$J$131,3,0),'CFBG New Line Form'!$G$7:$EQ$7,0)),"")=0,"",IFERROR(INDEX('CFBG New Line Form'!$G$9:$EQ$105,MATCH(B94,'CFBG New Line Form'!$B$9:$B$105,0),MATCH(VLOOKUP($CA$11,MAPPING!$H$3:$J$131,3,0),'CFBG New Line Form'!$G$7:$EQ$7,0)),""))</f>
        <v/>
      </c>
      <c r="CB94" s="84" t="str">
        <f>IF(IFERROR(INDEX('CFBG New Line Form'!$G$9:$EQ$105,MATCH(B94,'CFBG New Line Form'!$B$9:$B$105,0),MATCH(VLOOKUP($CB$11,MAPPING!$H$3:$J$131,3,0),'CFBG New Line Form'!$G$7:$EQ$7,0)),"")=0,"",IFERROR(INDEX('CFBG New Line Form'!$G$9:$EQ$105,MATCH(B94,'CFBG New Line Form'!$B$9:$B$105,0),MATCH(VLOOKUP($CB$11,MAPPING!$H$3:$J$131,3,0),'CFBG New Line Form'!$G$7:$EQ$7,0)),""))</f>
        <v/>
      </c>
      <c r="CC94" s="84" t="str">
        <f>IF(IFERROR(INDEX('CFBG New Line Form'!$G$9:$EQ$105,MATCH(B94,'CFBG New Line Form'!$B$9:$B$105,0),MATCH(VLOOKUP($CC$11,MAPPING!$H$3:$J$131,3,0),'CFBG New Line Form'!$G$7:$EQ$7,0)),"")=0,"",IFERROR(INDEX('CFBG New Line Form'!$G$9:$EQ$105,MATCH(B94,'CFBG New Line Form'!$B$9:$B$105,0),MATCH(VLOOKUP($CC$11,MAPPING!$H$3:$J$131,3,0),'CFBG New Line Form'!$G$7:$EQ$7,0)),""))</f>
        <v/>
      </c>
      <c r="CD94" s="84" t="str">
        <f>IF(IFERROR(INDEX('CFBG New Line Form'!$G$9:$EQ$105,MATCH(B94,'CFBG New Line Form'!$B$9:$B$105,0),MATCH(VLOOKUP($CD$11,MAPPING!$H$3:$J$131,3,0),'CFBG New Line Form'!$G$7:$EQ$7,0)),"")=0,"",IFERROR(INDEX('CFBG New Line Form'!$G$9:$EQ$105,MATCH(B94,'CFBG New Line Form'!$B$9:$B$105,0),MATCH(VLOOKUP($CD$11,MAPPING!$H$3:$J$131,3,0),'CFBG New Line Form'!$G$7:$EQ$7,0)),""))</f>
        <v/>
      </c>
      <c r="CE94" s="84" t="str">
        <f>IF(IFERROR(INDEX('CFBG New Line Form'!$G$9:$EQ$105,MATCH(B94,'CFBG New Line Form'!$B$9:$B$105,0),MATCH(VLOOKUP($CE$11,MAPPING!$H$3:$J$131,3,0),'CFBG New Line Form'!$G$7:$EQ$7,0)),"")=0,"",IFERROR(INDEX('CFBG New Line Form'!$G$9:$EQ$105,MATCH(B94,'CFBG New Line Form'!$B$9:$B$105,0),MATCH(VLOOKUP($CE$11,MAPPING!$H$3:$J$131,3,0),'CFBG New Line Form'!$G$7:$EQ$7,0)),""))</f>
        <v/>
      </c>
      <c r="CF94" s="84" t="str">
        <f>IF(IFERROR(INDEX('CFBG New Line Form'!$G$9:$EQ$105,MATCH(B94,'CFBG New Line Form'!$B$9:$B$105,0),MATCH(VLOOKUP($CF$11,MAPPING!$H$3:$J$131,3,0),'CFBG New Line Form'!$G$7:$EQ$7,0)),"")=0,"",IFERROR(INDEX('CFBG New Line Form'!$G$9:$EQ$105,MATCH(B94,'CFBG New Line Form'!$B$9:$B$105,0),MATCH(VLOOKUP($CF$11,MAPPING!$H$3:$J$131,3,0),'CFBG New Line Form'!$G$7:$EQ$7,0)),""))</f>
        <v/>
      </c>
      <c r="CG94" s="84" t="str">
        <f>IF(IFERROR(INDEX('CFBG New Line Form'!$G$9:$EQ$105,MATCH(B94,'CFBG New Line Form'!$B$9:$B$105,0),MATCH(VLOOKUP($CG$11,MAPPING!$H$3:$J$131,3,0),'CFBG New Line Form'!$G$7:$EQ$7,0)),"")=0,"",IFERROR(INDEX('CFBG New Line Form'!$G$9:$EQ$105,MATCH(B94,'CFBG New Line Form'!$B$9:$B$105,0),MATCH(VLOOKUP($CG$11,MAPPING!$H$3:$J$131,3,0),'CFBG New Line Form'!$G$7:$EQ$7,0)),""))</f>
        <v/>
      </c>
      <c r="CH94" s="84" t="str">
        <f>IF(IFERROR(INDEX('CFBG New Line Form'!$G$9:$EQ$105,MATCH(B94,'CFBG New Line Form'!$B$9:$B$105,0),MATCH(VLOOKUP($CH$11,MAPPING!$H$3:$J$131,3,0),'CFBG New Line Form'!$G$7:$EQ$7,0)),"")=0,"",IFERROR(INDEX('CFBG New Line Form'!$G$9:$EQ$105,MATCH(B94,'CFBG New Line Form'!$B$9:$B$105,0),MATCH(VLOOKUP($CH$11,MAPPING!$H$3:$J$131,3,0),'CFBG New Line Form'!$G$7:$EQ$7,0)),""))</f>
        <v/>
      </c>
      <c r="CI94" s="84" t="str">
        <f>IF(IFERROR(INDEX('CFBG New Line Form'!$G$9:$EQ$105,MATCH(B94,'CFBG New Line Form'!$B$9:$B$105,0),MATCH(VLOOKUP($CI$11,MAPPING!$H$3:$J$131,3,0),'CFBG New Line Form'!$G$7:$EQ$7,0)),"")=0,"",IFERROR(INDEX('CFBG New Line Form'!$G$9:$EQ$105,MATCH(B94,'CFBG New Line Form'!$B$9:$B$105,0),MATCH(VLOOKUP($CI$11,MAPPING!$H$3:$J$131,3,0),'CFBG New Line Form'!$G$7:$EQ$7,0)),""))</f>
        <v/>
      </c>
      <c r="CJ94" s="84" t="str">
        <f>IF(IFERROR(INDEX('CFBG New Line Form'!$G$9:$EQ$105,MATCH(B94,'CFBG New Line Form'!$B$9:$B$105,0),MATCH(VLOOKUP($CJ$11,MAPPING!$H$3:$J$131,3,0),'CFBG New Line Form'!$G$7:$EQ$7,0)),"")=0,"",IFERROR(INDEX('CFBG New Line Form'!$G$9:$EQ$105,MATCH(B94,'CFBG New Line Form'!$B$9:$B$105,0),MATCH(VLOOKUP($CJ$11,MAPPING!$H$3:$J$131,3,0),'CFBG New Line Form'!$G$7:$EQ$7,0)),""))</f>
        <v/>
      </c>
      <c r="CK94" s="84" t="str">
        <f>IF(IFERROR(INDEX('CFBG New Line Form'!$G$9:$EQ$105,MATCH(B94,'CFBG New Line Form'!$B$9:$B$105,0),MATCH(VLOOKUP($CK$11,MAPPING!$H$3:$J$131,3,0),'CFBG New Line Form'!$G$7:$EQ$7,0)),"")=0,"",IFERROR(INDEX('CFBG New Line Form'!$G$9:$EQ$105,MATCH(B94,'CFBG New Line Form'!$B$9:$B$105,0),MATCH(VLOOKUP($CK$11,MAPPING!$H$3:$J$131,3,0),'CFBG New Line Form'!$G$7:$EQ$7,0)),""))</f>
        <v/>
      </c>
      <c r="CL94" s="84" t="str">
        <f>IF(IFERROR(INDEX('CFBG New Line Form'!$G$9:$EQ$105,MATCH(B94,'CFBG New Line Form'!$B$9:$B$105,0),MATCH(VLOOKUP($CL$11,MAPPING!$H$3:$J$131,3,0),'CFBG New Line Form'!$G$7:$EQ$7,0)),"")=0,"",IFERROR(INDEX('CFBG New Line Form'!$G$9:$EQ$105,MATCH(B94,'CFBG New Line Form'!$B$9:$B$105,0),MATCH(VLOOKUP($CL$11,MAPPING!$H$3:$J$131,3,0),'CFBG New Line Form'!$G$7:$EQ$7,0)),""))</f>
        <v/>
      </c>
      <c r="CM94" s="84" t="str">
        <f>IF(IFERROR(INDEX('CFBG New Line Form'!$G$9:$EQ$105,MATCH(B94,'CFBG New Line Form'!$B$9:$B$105,0),MATCH(VLOOKUP($CM$11,MAPPING!$H$3:$J$131,3,0),'CFBG New Line Form'!$G$7:$EQ$7,0)),"")=0,"",IFERROR(INDEX('CFBG New Line Form'!$G$9:$EQ$105,MATCH(B94,'CFBG New Line Form'!$B$9:$B$105,0),MATCH(VLOOKUP($CM$11,MAPPING!$H$3:$J$131,3,0),'CFBG New Line Form'!$G$7:$EQ$7,0)),""))</f>
        <v/>
      </c>
      <c r="CN94" s="84" t="str">
        <f>IF(IFERROR(INDEX('CFBG New Line Form'!$G$9:$EQ$105,MATCH(B94,'CFBG New Line Form'!$B$9:$B$105,0),MATCH(VLOOKUP($CN$11,MAPPING!$H$3:$J$131,3,0),'CFBG New Line Form'!$G$7:$EQ$7,0)),"")=0,"",IFERROR(INDEX('CFBG New Line Form'!$G$9:$EQ$105,MATCH(B94,'CFBG New Line Form'!$B$9:$B$105,0),MATCH(VLOOKUP($CN$11,MAPPING!$H$3:$J$131,3,0),'CFBG New Line Form'!$G$7:$EQ$7,0)),""))</f>
        <v/>
      </c>
      <c r="CO94" s="84" t="str">
        <f>IF(IFERROR(INDEX('CFBG New Line Form'!$G$9:$EQ$105,MATCH(B94,'CFBG New Line Form'!$B$9:$B$105,0),MATCH(VLOOKUP($CO$11,MAPPING!$H$3:$J$131,3,0),'CFBG New Line Form'!$G$7:$EQ$7,0)),"")=0,"",IFERROR(INDEX('CFBG New Line Form'!$G$9:$EQ$105,MATCH(B94,'CFBG New Line Form'!$B$9:$B$105,0),MATCH(VLOOKUP($CO$11,MAPPING!$H$3:$J$131,3,0),'CFBG New Line Form'!$G$7:$EQ$7,0)),""))</f>
        <v/>
      </c>
      <c r="CP94" s="84" t="str">
        <f>IF(IFERROR(INDEX('CFBG New Line Form'!$G$9:$EQ$105,MATCH(B94,'CFBG New Line Form'!$B$9:$B$105,0),MATCH(VLOOKUP($CP$11,MAPPING!$H$3:$J$131,3,0),'CFBG New Line Form'!$G$7:$EQ$7,0)),"")=0,"",IFERROR(INDEX('CFBG New Line Form'!$G$9:$EQ$105,MATCH(B94,'CFBG New Line Form'!$B$9:$B$105,0),MATCH(VLOOKUP($CP$11,MAPPING!$H$3:$J$131,3,0),'CFBG New Line Form'!$G$7:$EQ$7,0)),""))</f>
        <v/>
      </c>
      <c r="CQ94" s="84" t="str">
        <f>IF(IFERROR(INDEX('CFBG New Line Form'!$G$9:$EQ$105,MATCH(B94,'CFBG New Line Form'!$B$9:$B$105,0),MATCH(VLOOKUP($CQ$11,MAPPING!$H$3:$J$131,3,0),'CFBG New Line Form'!$G$7:$EQ$7,0)),"")=0,"",IFERROR(INDEX('CFBG New Line Form'!$G$9:$EQ$105,MATCH(B94,'CFBG New Line Form'!$B$9:$B$105,0),MATCH(VLOOKUP($CQ$11,MAPPING!$H$3:$J$131,3,0),'CFBG New Line Form'!$G$7:$EQ$7,0)),""))</f>
        <v/>
      </c>
      <c r="CR94" s="84"/>
      <c r="CS94" s="84"/>
      <c r="CT94" s="84"/>
    </row>
    <row r="95" spans="1:98" s="55" customFormat="1">
      <c r="A95" s="84" t="str">
        <f>IF(
IFERROR(INDEX('CFBG New Line Form'!$G$9:$EQ$105,MATCH(B95,'CFBG New Line Form'!$B$9:$B$105,0),MATCH(VLOOKUP($A$11,MAPPING!$H$3:$J$131,3,0),'CFBG New Line Form'!$G$7:$EQ$7,0)),"")=0,"", IFERROR(INDEX('CFBG New Line Form'!$G$9:$EQ$105,MATCH(B95,'CFBG New Line Form'!$B$9:$B$105,0),MATCH(VLOOKUP($A$11,MAPPING!$H$3:$J$131,3,0),'CFBG New Line Form'!$G$7:$EQ$7,0)),""))</f>
        <v/>
      </c>
      <c r="B95" s="84"/>
      <c r="C95" s="84" t="str">
        <f>IF(
IFERROR(INDEX('CFBG New Line Form'!$G$9:$EQ$105,MATCH(B95,'CFBG New Line Form'!$B$9:$B$105,0),MATCH(VLOOKUP($C$11,MAPPING!$H$3:$J$131,3,0),'CFBG New Line Form'!$G$7:$EQ$7,0)),"")=0,"", IFERROR(INDEX('CFBG New Line Form'!$G$9:$EQ$105,MATCH(B95,'CFBG New Line Form'!$B$9:$B$105,0),MATCH(VLOOKUP($C$11,MAPPING!$H$3:$J$131,3,0),'CFBG New Line Form'!$G$7:$EQ$7,0)),""))</f>
        <v/>
      </c>
      <c r="D95" s="84" t="str">
        <f>IF(
IFERROR(INDEX('CFBG New Line Form'!$G$9:$EQ$105,MATCH(B95,'CFBG New Line Form'!$B$9:$B$105,0),MATCH(VLOOKUP($D$11,MAPPING!$H$3:$J$131,3,0),'CFBG New Line Form'!$G$7:$EQ$7,0)),"")=0,"", IFERROR(INDEX('CFBG New Line Form'!$G$9:$EQ$105,MATCH(B95,'CFBG New Line Form'!$B$9:$B$105,0),MATCH(VLOOKUP($D$11,MAPPING!$H$3:$J$131,3,0),'CFBG New Line Form'!$G$7:$EQ$7,0)),""))</f>
        <v/>
      </c>
      <c r="E95" s="84" t="str">
        <f>IF(IFERROR(INDEX('CFBG New Line Form'!$G$9:$EQ$105,MATCH(B95,'CFBG New Line Form'!$B$9:$B$105,0),MATCH(VLOOKUP($E$11,MAPPING!$H$3:$J$131,3,0),'CFBG New Line Form'!$G$7:$EQ$7,0)),"")=0,"",IFERROR(INDEX('CFBG New Line Form'!$G$9:$EQ$105,MATCH(B95,'CFBG New Line Form'!$B$9:$B$105,0),MATCH(VLOOKUP($E$11,MAPPING!$H$3:$J$131,3,0),'CFBG New Line Form'!$G$7:$EQ$7,0)),""))</f>
        <v/>
      </c>
      <c r="F95" s="84" t="str">
        <f>IF(IFERROR(INDEX('CFBG New Line Form'!$G$9:$EQ$105,MATCH(B95,'CFBG New Line Form'!$B$9:$B$105,0),MATCH(VLOOKUP($F$11,MAPPING!$H$3:$J$131,3,0),'CFBG New Line Form'!$G$7:$EQ$7,0)),"")=0,"",IFERROR(INDEX('CFBG New Line Form'!$G$9:$EQ$105,MATCH(B95,'CFBG New Line Form'!$B$9:$B$105,0),MATCH(VLOOKUP($F$11,MAPPING!$H$3:$J$131,3,0),'CFBG New Line Form'!$G$7:$EQ$7,0)),""))</f>
        <v/>
      </c>
      <c r="G95" s="130" t="str">
        <f>IF(IFERROR(INDEX('CFBG New Line Form'!$G$9:$EQ$105,MATCH(B95,'CFBG New Line Form'!$B$9:$B$105,0),MATCH(VLOOKUP($G$11,MAPPING!$H$3:$J$131,3,0),'CFBG New Line Form'!$G$7:$EQ$7,0)),"")=0,"",IFERROR(INDEX('CFBG New Line Form'!$G$9:$EQ$105,MATCH(B95,'CFBG New Line Form'!$B$9:$B$105,0),MATCH(VLOOKUP($G$11,MAPPING!$H$3:$J$131,3,0),'CFBG New Line Form'!$G$7:$EQ$7,0)),""))</f>
        <v/>
      </c>
      <c r="H95" s="160" t="str">
        <f>IF(IFERROR(INDEX('CFBG New Line Form'!$G$9:$EQ$105,MATCH(B95,'CFBG New Line Form'!$B$9:$B$105,0),MATCH(VLOOKUP($H$11,MAPPING!$H$3:$J$131,3,0),'CFBG New Line Form'!$G$7:$EQ$7,0)),"")=0,"",IFERROR(INDEX('CFBG New Line Form'!$G$9:$EQ$105,MATCH(B95,'CFBG New Line Form'!$B$9:$B$105,0),MATCH(VLOOKUP($H$11,MAPPING!$H$3:$J$131,3,0),'CFBG New Line Form'!$G$7:$EQ$7,0)),""))</f>
        <v/>
      </c>
      <c r="I95" s="161" t="str">
        <f>IF(IFERROR(INDEX('CFBG New Line Form'!$G$9:$EQ$105,MATCH(B95,'CFBG New Line Form'!$B$9:$B$105,0),MATCH(VLOOKUP($I$11,MAPPING!$H$3:$J$131,3,0),'CFBG New Line Form'!$G$7:$EQ$7,0)),"")=0,"",IFERROR(INDEX('CFBG New Line Form'!$G$9:$EQ$105,MATCH(B95,'CFBG New Line Form'!$B$9:$B$105,0),MATCH(VLOOKUP($I$11,MAPPING!$H$3:$J$131,3,0),'CFBG New Line Form'!$G$7:$EQ$7,0)),""))</f>
        <v/>
      </c>
      <c r="J95" s="84" t="str">
        <f>IF(IFERROR(INDEX('CFBG New Line Form'!$G$9:$EQ$105,MATCH(B95,'CFBG New Line Form'!$B$9:$B$105,0),MATCH(VLOOKUP($J$11,MAPPING!$H$3:$J$131,3,0),'CFBG New Line Form'!$G$7:$EQ$7,0)),"")=0,"",IFERROR(INDEX('CFBG New Line Form'!$G$9:$EQ$105,MATCH(B95,'CFBG New Line Form'!$B$9:$B$105,0),MATCH(VLOOKUP($J$11,MAPPING!$H$3:$J$131,3,0),'CFBG New Line Form'!$G$7:$EQ$7,0)),""))</f>
        <v/>
      </c>
      <c r="K95" s="84" t="e">
        <v>#N/A</v>
      </c>
      <c r="L95" s="84" t="e">
        <v>#N/A</v>
      </c>
      <c r="M95" s="84" t="e">
        <v>#N/A</v>
      </c>
      <c r="N95" s="84" t="e">
        <v>#N/A</v>
      </c>
      <c r="O95" s="84" t="e">
        <v>#N/A</v>
      </c>
      <c r="P95" s="84" t="e">
        <v>#N/A</v>
      </c>
      <c r="Q95" s="84" t="e">
        <v>#N/A</v>
      </c>
      <c r="R95" s="162" t="str">
        <f>IF(IFERROR(INDEX('CFBG New Line Form'!$G$9:$EQ$105,MATCH(B95,'CFBG New Line Form'!$B$9:$B$105,0),MATCH(VLOOKUP($R$11,MAPPING!$H$3:$J$131,3,0),'CFBG New Line Form'!$G$7:$EQ$7,0)),"")=0,"",IFERROR(INDEX('CFBG New Line Form'!$G$9:$EQ$105,MATCH(B95,'CFBG New Line Form'!$B$9:$B$105,0),MATCH(VLOOKUP($R$11,MAPPING!$H$3:$J$131,3,0),'CFBG New Line Form'!$G$7:$EQ$7,0)),""))</f>
        <v/>
      </c>
      <c r="S95" s="84" t="str">
        <f>IF(IFERROR(INDEX('CFBG New Line Form'!$G$9:$EQ$105,MATCH(B95,'CFBG New Line Form'!$B$9:$B$105,0),MATCH(VLOOKUP($S$11,MAPPING!$H$3:$J$131,3,0),'CFBG New Line Form'!$G$7:$EQ$7,0)),"")=0,"",IFERROR(INDEX('CFBG New Line Form'!$G$9:$EQ$105,MATCH(B95,'CFBG New Line Form'!$B$9:$B$105,0),MATCH(VLOOKUP($S$11,MAPPING!$H$3:$J$131,3,0),'CFBG New Line Form'!$G$7:$EQ$7,0)),""))</f>
        <v/>
      </c>
      <c r="T95" s="84" t="e">
        <v>#N/A</v>
      </c>
      <c r="U95" s="84" t="e">
        <v>#N/A</v>
      </c>
      <c r="V95" s="84" t="e">
        <v>#N/A</v>
      </c>
      <c r="W95" s="84" t="e">
        <v>#N/A</v>
      </c>
      <c r="X95" s="84" t="e">
        <v>#N/A</v>
      </c>
      <c r="Y95" s="84" t="e">
        <v>#N/A</v>
      </c>
      <c r="Z95" s="84" t="e">
        <v>#N/A</v>
      </c>
      <c r="AA95" s="84" t="e">
        <v>#N/A</v>
      </c>
      <c r="AB95" s="84" t="e">
        <v>#N/A</v>
      </c>
      <c r="AC95" s="84" t="e">
        <v>#N/A</v>
      </c>
      <c r="AD95" s="84" t="e">
        <v>#N/A</v>
      </c>
      <c r="AE95" s="160" t="str">
        <f>IF(IFERROR(INDEX('CFBG New Line Form'!$G$9:$EQ$105,MATCH(B95,'CFBG New Line Form'!$B$9:$B$105,0),MATCH(VLOOKUP($AE$11,MAPPING!$H$3:$J$131,3,0),'CFBG New Line Form'!$G$7:$EQ$7,0)),"")=0,"",IFERROR(INDEX('CFBG New Line Form'!$G$9:$EQ$105,MATCH(B95,'CFBG New Line Form'!$B$9:$B$105,0),MATCH(VLOOKUP($AE$11,MAPPING!$H$3:$J$131,3,0),'CFBG New Line Form'!$G$7:$EQ$7,0)),""))</f>
        <v/>
      </c>
      <c r="AF95" s="84" t="e">
        <v>#N/A</v>
      </c>
      <c r="AG95" s="84" t="e">
        <v>#N/A</v>
      </c>
      <c r="AH95" s="84" t="str">
        <f>IF(IFERROR(INDEX('CFBG New Line Form'!$G$9:$EQ$105,MATCH(B95,'CFBG New Line Form'!$B$9:$B$105,0),MATCH(VLOOKUP($AH$11,MAPPING!$H$3:$J$131,3,0),'CFBG New Line Form'!$G$7:$EQ$7,0)),"")=0,"",IFERROR(INDEX('CFBG New Line Form'!$G$9:$EQ$105,MATCH(B95,'CFBG New Line Form'!$B$9:$B$105,0),MATCH(VLOOKUP($AH$11,MAPPING!$H$3:$J$131,3,0),'CFBG New Line Form'!$G$7:$EQ$7,0)),""))</f>
        <v/>
      </c>
      <c r="AI95" s="84" t="str">
        <f>IF(IFERROR(INDEX('CFBG New Line Form'!$G$9:$EQ$105,MATCH(B95,'CFBG New Line Form'!$B$9:$B$105,0),MATCH(VLOOKUP($AI$11,MAPPING!$H$3:$J$131,3,0),'CFBG New Line Form'!$G$7:$EQ$7,0)),"")=0,"",IFERROR(INDEX('CFBG New Line Form'!$G$9:$EQ$105,MATCH(B95,'CFBG New Line Form'!$B$9:$B$105,0),MATCH(VLOOKUP($AI$11,MAPPING!$H$3:$J$131,3,0),'CFBG New Line Form'!$G$7:$EQ$7,0)),""))</f>
        <v/>
      </c>
      <c r="AJ95" s="84" t="str">
        <f>IF(IFERROR(INDEX('CFBG New Line Form'!$G$9:$EQ$105,MATCH(B95,'CFBG New Line Form'!$B$9:$B$105,0),MATCH(VLOOKUP($AJ$11,MAPPING!$H$3:$J$131,3,0),'CFBG New Line Form'!$G$7:$EQ$7,0)),"")=0,"",IFERROR(INDEX('CFBG New Line Form'!$G$9:$EQ$105,MATCH(B95,'CFBG New Line Form'!$B$9:$B$105,0),MATCH(VLOOKUP($AJ$11,MAPPING!$H$3:$J$131,3,0),'CFBG New Line Form'!$G$7:$EQ$7,0)),""))</f>
        <v/>
      </c>
      <c r="AK95" s="84" t="str">
        <f>IF(IFERROR(INDEX('CFBG New Line Form'!$G$9:$EQ$105,MATCH(B95,'CFBG New Line Form'!$B$9:$B$105,0),MATCH(VLOOKUP($AK$11,MAPPING!$H$3:$J$131,3,0),'CFBG New Line Form'!$G$7:$EQ$7,0)),"")=0,"",IFERROR(INDEX('CFBG New Line Form'!$G$9:$EQ$105,MATCH(B95,'CFBG New Line Form'!$B$9:$B$105,0),MATCH(VLOOKUP($AK$11,MAPPING!$H$3:$J$131,3,0),'CFBG New Line Form'!$G$7:$EQ$7,0)),""))</f>
        <v/>
      </c>
      <c r="AL95" s="84" t="str">
        <f>IF(IFERROR(INDEX('CFBG New Line Form'!$G$9:$EQ$105,MATCH(B95,'CFBG New Line Form'!$B$9:$B$105,0),MATCH(VLOOKUP($AL$11,MAPPING!$H$3:$J$131,3,0),'CFBG New Line Form'!$G$7:$EQ$7,0)),"")=0,"",IFERROR(INDEX('CFBG New Line Form'!$G$9:$EQ$105,MATCH(B95,'CFBG New Line Form'!$B$9:$B$105,0),MATCH(VLOOKUP($AL$11,MAPPING!$H$3:$J$131,3,0),'CFBG New Line Form'!$G$7:$EQ$7,0)),""))</f>
        <v/>
      </c>
      <c r="AM95" s="84" t="str">
        <f>IF(IFERROR(INDEX('CFBG New Line Form'!$G$9:$EQ$105,MATCH(B95,'CFBG New Line Form'!$B$9:$B$105,0),MATCH(VLOOKUP($AM$11,MAPPING!$H$3:$J$131,3,0),'CFBG New Line Form'!$G$7:$EQ$7,0)),"")=0,"",IFERROR(INDEX('CFBG New Line Form'!$G$9:$EQ$105,MATCH(B95,'CFBG New Line Form'!$B$9:$B$105,0),MATCH(VLOOKUP($AM$11,MAPPING!$H$3:$J$131,3,0),'CFBG New Line Form'!$G$7:$EQ$7,0)),""))</f>
        <v/>
      </c>
      <c r="AN95" s="84" t="str">
        <f>IF(IFERROR(INDEX('CFBG New Line Form'!$G$9:$EQ$105,MATCH(B95,'CFBG New Line Form'!$B$9:$B$105,0),MATCH(VLOOKUP($AN$11,MAPPING!$H$3:$J$131,3,0),'CFBG New Line Form'!$G$7:$EQ$7,0)),"")=0,"",IFERROR(INDEX('CFBG New Line Form'!$G$9:$EQ$105,MATCH(B95,'CFBG New Line Form'!$B$9:$B$105,0),MATCH(VLOOKUP($AN$11,MAPPING!$H$3:$J$131,3,0),'CFBG New Line Form'!$G$7:$EQ$7,0)),""))</f>
        <v/>
      </c>
      <c r="AO95" s="84" t="str">
        <f>IF(IFERROR(INDEX('CFBG New Line Form'!$G$9:$EQ$105,MATCH(B95,'CFBG New Line Form'!$B$9:$B$105,0),MATCH(VLOOKUP($AO$11,MAPPING!$H$3:$J$131,3,0),'CFBG New Line Form'!$G$7:$EQ$7,0)),"")=0,"",IFERROR(INDEX('CFBG New Line Form'!$G$9:$EQ$105,MATCH(B95,'CFBG New Line Form'!$B$9:$B$105,0),MATCH(VLOOKUP($AO$11,MAPPING!$H$3:$J$131,3,0),'CFBG New Line Form'!$G$7:$EQ$7,0)),""))</f>
        <v/>
      </c>
      <c r="AP95" s="84" t="str">
        <f>IF(IFERROR(INDEX('CFBG New Line Form'!$G$9:$EQ$105,MATCH(B95,'CFBG New Line Form'!$B$9:$B$105,0),MATCH(VLOOKUP($AP$11,MAPPING!$H$3:$J$131,3,0),'CFBG New Line Form'!$G$7:$EQ$7,0)),"")=0,"",IFERROR(INDEX('CFBG New Line Form'!$G$9:$EQ$105,MATCH(B95,'CFBG New Line Form'!$B$9:$B$105,0),MATCH(VLOOKUP($AP$11,MAPPING!$H$3:$J$131,3,0),'CFBG New Line Form'!$G$7:$EQ$7,0)),""))</f>
        <v/>
      </c>
      <c r="AQ95" s="84" t="str">
        <f>IF(IFERROR(INDEX('CFBG New Line Form'!$G$9:$EQ$105,MATCH(B95,'CFBG New Line Form'!$B$9:$B$105,0),MATCH(VLOOKUP($AQ$11,MAPPING!$H$3:$J$131,3,0),'CFBG New Line Form'!$G$7:$EQ$7,0)),"")=0,"",IFERROR(INDEX('CFBG New Line Form'!$G$9:$EQ$105,MATCH(B95,'CFBG New Line Form'!$B$9:$B$105,0),MATCH(VLOOKUP($AQ$11,MAPPING!$H$3:$J$131,3,0),'CFBG New Line Form'!$G$7:$EQ$7,0)),""))</f>
        <v/>
      </c>
      <c r="AR95" s="84" t="str">
        <f>IF(IFERROR(INDEX('CFBG New Line Form'!$G$9:$EQ$105,MATCH(B95,'CFBG New Line Form'!$B$9:$B$105,0),MATCH(VLOOKUP($AR$11,MAPPING!$H$3:$J$131,3,0),'CFBG New Line Form'!$G$7:$EQ$7,0)),"")=0,"",IFERROR(INDEX('CFBG New Line Form'!$G$9:$EQ$105,MATCH(B95,'CFBG New Line Form'!$B$9:$B$105,0),MATCH(VLOOKUP($AR$11,MAPPING!$H$3:$J$131,3,0),'CFBG New Line Form'!$G$7:$EQ$7,0)),""))</f>
        <v/>
      </c>
      <c r="AS95" s="84" t="str">
        <f>IF(IFERROR(INDEX('CFBG New Line Form'!$G$9:$EQ$105,MATCH(B95,'CFBG New Line Form'!$B$9:$B$105,0),MATCH(VLOOKUP($AS$11,MAPPING!$H$3:$J$131,3,0),'CFBG New Line Form'!$G$7:$EQ$7,0)),"")=0,"",IFERROR(INDEX('CFBG New Line Form'!$G$9:$EQ$105,MATCH(B95,'CFBG New Line Form'!$B$9:$B$105,0),MATCH(VLOOKUP($AS$11,MAPPING!$H$3:$J$131,3,0),'CFBG New Line Form'!$G$7:$EQ$7,0)),""))</f>
        <v/>
      </c>
      <c r="AT95" s="84" t="str">
        <f>IF(IFERROR(INDEX('CFBG New Line Form'!$G$9:$EQ$105,MATCH(B95,'CFBG New Line Form'!$B$9:$B$105,0),MATCH(VLOOKUP($AT$11,MAPPING!$H$3:$J$131,3,0),'CFBG New Line Form'!$G$7:$EQ$7,0)),"")=0,"",IFERROR(INDEX('CFBG New Line Form'!$G$9:$EQ$105,MATCH(B95,'CFBG New Line Form'!$B$9:$B$105,0),MATCH(VLOOKUP($AT$11,MAPPING!$H$3:$J$131,3,0),'CFBG New Line Form'!$G$7:$EQ$7,0)),""))</f>
        <v/>
      </c>
      <c r="AU95" s="84" t="str">
        <f>IF(IFERROR(INDEX('CFBG New Line Form'!$G$9:$EQ$105,MATCH(B95,'CFBG New Line Form'!$B$9:$B$105,0),MATCH(VLOOKUP($AU$11,MAPPING!$H$3:$J$131,3,0),'CFBG New Line Form'!$G$7:$EQ$7,0)),"")=0,"",IFERROR(INDEX('CFBG New Line Form'!$G$9:$EQ$105,MATCH(B95,'CFBG New Line Form'!$B$9:$B$105,0),MATCH(VLOOKUP($AU$11,MAPPING!$H$3:$J$131,3,0),'CFBG New Line Form'!$G$7:$EQ$7,0)),""))</f>
        <v/>
      </c>
      <c r="AV95" s="84" t="str">
        <f>IF(IFERROR(INDEX('CFBG New Line Form'!$G$9:$EQ$105,MATCH(B95,'CFBG New Line Form'!$B$9:$B$105,0),MATCH(VLOOKUP($AV$11,MAPPING!$H$3:$J$131,3,0),'CFBG New Line Form'!$G$7:$EQ$7,0)),"")=0,"",IFERROR(INDEX('CFBG New Line Form'!$G$9:$EQ$105,MATCH(B95,'CFBG New Line Form'!$B$9:$B$105,0),MATCH(VLOOKUP($AV$11,MAPPING!$H$3:$J$131,3,0),'CFBG New Line Form'!$G$7:$EQ$7,0)),""))</f>
        <v/>
      </c>
      <c r="AW95" s="84" t="str">
        <f>IF(IFERROR(INDEX('CFBG New Line Form'!$G$9:$EQ$105,MATCH(B95,'CFBG New Line Form'!$B$9:$B$105,0),MATCH(VLOOKUP($AW$11,MAPPING!$H$3:$J$131,3,0),'CFBG New Line Form'!$G$7:$EQ$7,0)),"")=0,"",IFERROR(INDEX('CFBG New Line Form'!$G$9:$EQ$105,MATCH(B95,'CFBG New Line Form'!$B$9:$B$105,0),MATCH(VLOOKUP($AW$11,MAPPING!$H$3:$J$131,3,0),'CFBG New Line Form'!$G$7:$EQ$7,0)),""))</f>
        <v/>
      </c>
      <c r="AX95" s="84" t="str">
        <f>IF(IFERROR(INDEX('CFBG New Line Form'!$G$9:$EQ$105,MATCH(B95,'CFBG New Line Form'!$B$9:$B$105,0),MATCH(VLOOKUP($AX$11,MAPPING!$H$3:$J$131,3,0),'CFBG New Line Form'!$G$7:$EQ$7,0)),"")=0,"",IFERROR(INDEX('CFBG New Line Form'!$G$9:$EQ$105,MATCH(B95,'CFBG New Line Form'!$B$9:$B$105,0),MATCH(VLOOKUP($AX$11,MAPPING!$H$3:$J$131,3,0),'CFBG New Line Form'!$G$7:$EQ$7,0)),""))</f>
        <v/>
      </c>
      <c r="AY95" s="84" t="str">
        <f>IF(IFERROR(INDEX('CFBG New Line Form'!$G$9:$EQ$105,MATCH(B95,'CFBG New Line Form'!$B$9:$B$105,0),MATCH(VLOOKUP($AY$11,MAPPING!$H$3:$J$131,3,0),'CFBG New Line Form'!$G$7:$EQ$7,0)),"")=0,"",IFERROR(INDEX('CFBG New Line Form'!$G$9:$EQ$105,MATCH(B95,'CFBG New Line Form'!$B$9:$B$105,0),MATCH(VLOOKUP($AY$11,MAPPING!$H$3:$J$131,3,0),'CFBG New Line Form'!$G$7:$EQ$7,0)),""))</f>
        <v/>
      </c>
      <c r="AZ95" s="84" t="str">
        <f>IF(IFERROR(INDEX('CFBG New Line Form'!$G$9:$EQ$105,MATCH(B95,'CFBG New Line Form'!$B$9:$B$105,0),MATCH(VLOOKUP($AZ$11,MAPPING!$H$3:$J$131,3,0),'CFBG New Line Form'!$G$7:$EQ$7,0)),"")=0,"",IFERROR(INDEX('CFBG New Line Form'!$G$9:$EQ$105,MATCH(B95,'CFBG New Line Form'!$B$9:$B$105,0),MATCH(VLOOKUP($AZ$11,MAPPING!$H$3:$J$131,3,0),'CFBG New Line Form'!$G$7:$EQ$7,0)),""))</f>
        <v/>
      </c>
      <c r="BA95" s="84" t="str">
        <f>IF(IFERROR(INDEX('CFBG New Line Form'!$G$9:$EQ$105,MATCH(B95,'CFBG New Line Form'!$B$9:$B$105,0),MATCH(VLOOKUP($BA$11,MAPPING!$H$3:$J$131,3,0),'CFBG New Line Form'!$G$7:$EQ$7,0)),"")=0,"",IFERROR(INDEX('CFBG New Line Form'!$G$9:$EQ$105,MATCH(B95,'CFBG New Line Form'!$B$9:$B$105,0),MATCH(VLOOKUP($BA$11,MAPPING!$H$3:$J$131,3,0),'CFBG New Line Form'!$G$7:$EQ$7,0)),""))</f>
        <v/>
      </c>
      <c r="BB95" s="84" t="str">
        <f>IF(IFERROR(INDEX('CFBG New Line Form'!$G$9:$EQ$105,MATCH(B95,'CFBG New Line Form'!$B$9:$B$105,0),MATCH(VLOOKUP($BB$11,MAPPING!$H$3:$J$131,3,0),'CFBG New Line Form'!$G$7:$EQ$7,0)),"")=0,"",IFERROR(INDEX('CFBG New Line Form'!$G$9:$EQ$105,MATCH(B95,'CFBG New Line Form'!$B$9:$B$105,0),MATCH(VLOOKUP($BB$11,MAPPING!$H$3:$J$131,3,0),'CFBG New Line Form'!$G$7:$EQ$7,0)),""))</f>
        <v/>
      </c>
      <c r="BC95" s="84" t="str">
        <f>IF(IFERROR(INDEX('CFBG New Line Form'!$G$9:$EQ$105,MATCH(B95,'CFBG New Line Form'!$B$9:$B$105,0),MATCH(VLOOKUP($BC$11,MAPPING!$H$3:$J$131,3,0),'CFBG New Line Form'!$G$7:$EQ$7,0)),"")=0,"",IFERROR(INDEX('CFBG New Line Form'!$G$9:$EQ$105,MATCH(B95,'CFBG New Line Form'!$B$9:$B$105,0),MATCH(VLOOKUP($BC$11,MAPPING!$H$3:$J$131,3,0),'CFBG New Line Form'!$G$7:$EQ$7,0)),""))</f>
        <v/>
      </c>
      <c r="BD95" s="84" t="str">
        <f>IF(IFERROR(INDEX('CFBG New Line Form'!$G$9:$EQ$105,MATCH(B95,'CFBG New Line Form'!$B$9:$B$105,0),MATCH(VLOOKUP($BD$11,MAPPING!$H$3:$J$131,3,0),'CFBG New Line Form'!$G$7:$EQ$7,0)),"")=0,"",IFERROR(INDEX('CFBG New Line Form'!$G$9:$EQ$105,MATCH(B95,'CFBG New Line Form'!$B$9:$B$105,0),MATCH(VLOOKUP($BD$11,MAPPING!$H$3:$J$131,3,0),'CFBG New Line Form'!$G$7:$EQ$7,0)),""))</f>
        <v/>
      </c>
      <c r="BE95" s="84" t="str">
        <f>IF(IFERROR(INDEX('CFBG New Line Form'!$G$9:$EQ$105,MATCH(B95,'CFBG New Line Form'!$B$9:$B$105,0),MATCH(VLOOKUP($BE$11,MAPPING!$H$3:$J$131,3,0),'CFBG New Line Form'!$G$7:$EQ$7,0)),"")=0,"",IFERROR(INDEX('CFBG New Line Form'!$G$9:$EQ$105,MATCH(B95,'CFBG New Line Form'!$B$9:$B$105,0),MATCH(VLOOKUP($BE$11,MAPPING!$H$3:$J$131,3,0),'CFBG New Line Form'!$G$7:$EQ$7,0)),""))</f>
        <v/>
      </c>
      <c r="BF95" s="84" t="str">
        <f>IF(IFERROR(INDEX('CFBG New Line Form'!$G$9:$EQ$105,MATCH(B95,'CFBG New Line Form'!$B$9:$B$105,0),MATCH(VLOOKUP($BE$11,MAPPING!$H$3:$J$131,3,0),'CFBG New Line Form'!$G$7:$EQ$7,0)),"")=0,"",IFERROR(INDEX('CFBG New Line Form'!$G$9:$EQ$105,MATCH(B95,'CFBG New Line Form'!$B$9:$B$105,0),MATCH(VLOOKUP($BE$11,MAPPING!$H$3:$J$131,3,0),'CFBG New Line Form'!$G$7:$EQ$7,0)),""))</f>
        <v/>
      </c>
      <c r="BG95" s="84" t="str">
        <f>IF(IFERROR(INDEX('CFBG New Line Form'!$G$9:$EQ$105,MATCH(B95,'CFBG New Line Form'!$B$9:$B$105,0),MATCH(VLOOKUP($BG$11,MAPPING!$H$3:$J$131,3,0),'CFBG New Line Form'!$G$7:$EQ$7,0)),"")=0,"",IFERROR(INDEX('CFBG New Line Form'!$G$9:$EQ$105,MATCH(B95,'CFBG New Line Form'!$B$9:$B$105,0),MATCH(VLOOKUP($BG$11,MAPPING!$H$3:$J$131,3,0),'CFBG New Line Form'!$G$7:$EQ$7,0)),""))</f>
        <v/>
      </c>
      <c r="BH95" s="84" t="str">
        <f>IF(IFERROR(INDEX('CFBG New Line Form'!$G$9:$EQ$105,MATCH(B95,'CFBG New Line Form'!$B$9:$B$105,0),MATCH(VLOOKUP($BH$11,MAPPING!$H$3:$J$131,3,0),'CFBG New Line Form'!$G$7:$EQ$7,0)),"")=0,"",IFERROR(INDEX('CFBG New Line Form'!$G$9:$EQ$105,MATCH(B95,'CFBG New Line Form'!$B$9:$B$105,0),MATCH(VLOOKUP($BH$11,MAPPING!$H$3:$J$131,3,0),'CFBG New Line Form'!$G$7:$EQ$7,0)),""))</f>
        <v/>
      </c>
      <c r="BI95" s="84" t="str">
        <f>IF(IFERROR(INDEX('CFBG New Line Form'!$G$9:$EQ$105,MATCH(B95,'CFBG New Line Form'!$B$9:$B$105,0),MATCH(VLOOKUP($BI$11,MAPPING!$H$3:$J$131,3,0),'CFBG New Line Form'!$G$7:$EQ$7,0)),"")=0,"",IFERROR(INDEX('CFBG New Line Form'!$G$9:$EQ$105,MATCH(B95,'CFBG New Line Form'!$B$9:$B$105,0),MATCH(VLOOKUP($BI$11,MAPPING!$H$3:$J$131,3,0),'CFBG New Line Form'!$G$7:$EQ$7,0)),""))</f>
        <v/>
      </c>
      <c r="BJ95" s="84" t="str">
        <f>IF(IFERROR(INDEX('CFBG New Line Form'!$G$9:$EQ$105,MATCH(B95,'CFBG New Line Form'!$B$9:$B$105,0),MATCH(VLOOKUP($BJ$11,MAPPING!$H$3:$J$131,3,0),'CFBG New Line Form'!$G$7:$EQ$7,0)),"")=0,"",IFERROR(INDEX('CFBG New Line Form'!$G$9:$EQ$105,MATCH(B95,'CFBG New Line Form'!$B$9:$B$105,0),MATCH(VLOOKUP($BJ$11,MAPPING!$H$3:$J$131,3,0),'CFBG New Line Form'!$G$7:$EQ$7,0)),""))</f>
        <v/>
      </c>
      <c r="BK95" s="84" t="str">
        <f>IF(IFERROR(INDEX('CFBG New Line Form'!$G$9:$EQ$105,MATCH(B95,'CFBG New Line Form'!$B$9:$B$105,0),MATCH(VLOOKUP($BK$11,MAPPING!$H$3:$J$131,3,0),'CFBG New Line Form'!$G$7:$EQ$7,0)),"")=0,"",IFERROR(INDEX('CFBG New Line Form'!$G$9:$EQ$105,MATCH(B95,'CFBG New Line Form'!$B$9:$B$105,0),MATCH(VLOOKUP($BK$11,MAPPING!$H$3:$J$131,3,0),'CFBG New Line Form'!$G$7:$EQ$7,0)),""))</f>
        <v/>
      </c>
      <c r="BL95" s="84" t="str">
        <f>IF(IFERROR(INDEX('CFBG New Line Form'!$G$9:$EQ$105,MATCH(B95,'CFBG New Line Form'!$B$9:$B$105,0),MATCH(VLOOKUP($BL$11,MAPPING!$H$3:$J$131,3,0),'CFBG New Line Form'!$G$7:$EQ$7,0)),"")=0,"",IFERROR(INDEX('CFBG New Line Form'!$G$9:$EQ$105,MATCH(B95,'CFBG New Line Form'!$B$9:$B$105,0),MATCH(VLOOKUP($BL$11,MAPPING!$H$3:$J$131,3,0),'CFBG New Line Form'!$G$7:$EQ$7,0)),""))</f>
        <v/>
      </c>
      <c r="BM95" s="84" t="str">
        <f>IF(IFERROR(INDEX('CFBG New Line Form'!$G$9:$EQ$105,MATCH(B95,'CFBG New Line Form'!$B$9:$B$105,0),MATCH(VLOOKUP($BM$11,MAPPING!$H$3:$J$131,3,0),'CFBG New Line Form'!$G$7:$EQ$7,0)),"")=0,"",IFERROR(INDEX('CFBG New Line Form'!$G$9:$EQ$105,MATCH(B95,'CFBG New Line Form'!$B$9:$B$105,0),MATCH(VLOOKUP($BM$11,MAPPING!$H$3:$J$131,3,0),'CFBG New Line Form'!$G$7:$EQ$7,0)),""))</f>
        <v/>
      </c>
      <c r="BN95" s="84" t="str">
        <f>IF(IFERROR(INDEX('CFBG New Line Form'!$G$9:$EQ$105,MATCH(B95,'CFBG New Line Form'!$B$9:$B$105,0),MATCH(VLOOKUP($BN$11,MAPPING!$H$3:$J$131,3,0),'CFBG New Line Form'!$G$7:$EQ$7,0)),"")=0,"",IFERROR(INDEX('CFBG New Line Form'!$G$9:$EQ$105,MATCH(B95,'CFBG New Line Form'!$B$9:$B$105,0),MATCH(VLOOKUP($BN$11,MAPPING!$H$3:$J$131,3,0),'CFBG New Line Form'!$G$7:$EQ$7,0)),""))</f>
        <v/>
      </c>
      <c r="BO95" s="84" t="str">
        <f>IF(IFERROR(INDEX('CFBG New Line Form'!$G$9:$EQ$105,MATCH(B95,'CFBG New Line Form'!$B$9:$B$105,0),MATCH(VLOOKUP($BO$11,MAPPING!$H$3:$J$131,3,0),'CFBG New Line Form'!$G$7:$EQ$7,0)),"")=0,"",IFERROR(INDEX('CFBG New Line Form'!$G$9:$EQ$105,MATCH(B95,'CFBG New Line Form'!$B$9:$B$105,0),MATCH(VLOOKUP($BO$11,MAPPING!$H$3:$J$131,3,0),'CFBG New Line Form'!$G$7:$EQ$7,0)),""))</f>
        <v/>
      </c>
      <c r="BP95" s="84" t="str">
        <f>IF(IFERROR(INDEX('CFBG New Line Form'!$G$9:$EQ$105,MATCH(B95,'CFBG New Line Form'!$B$9:$B$105,0),MATCH(VLOOKUP($BP$11,MAPPING!$H$3:$J$131,3,0),'CFBG New Line Form'!$G$7:$EQ$7,0)),"")=0,"",IFERROR(INDEX('CFBG New Line Form'!$G$9:$EQ$105,MATCH(B95,'CFBG New Line Form'!$B$9:$B$105,0),MATCH(VLOOKUP($BP$11,MAPPING!$H$3:$J$131,3,0),'CFBG New Line Form'!$G$7:$EQ$7,0)),""))</f>
        <v/>
      </c>
      <c r="BQ95" s="84" t="str">
        <f>IF(IFERROR(INDEX('CFBG New Line Form'!$G$9:$EQ$105,MATCH(B95,'CFBG New Line Form'!$B$9:$B$105,0),MATCH(VLOOKUP($BQ$11,MAPPING!$H$3:$J$131,3,0),'CFBG New Line Form'!$G$7:$EQ$7,0)),"")=0,"",IFERROR(INDEX('CFBG New Line Form'!$G$9:$EQ$105,MATCH(B95,'CFBG New Line Form'!$B$9:$B$105,0),MATCH(VLOOKUP($BQ$11,MAPPING!$H$3:$J$131,3,0),'CFBG New Line Form'!$G$7:$EQ$7,0)),""))</f>
        <v/>
      </c>
      <c r="BR95" s="84" t="str">
        <f>IF(IFERROR(INDEX('CFBG New Line Form'!$G$9:$EQ$105,MATCH(B95,'CFBG New Line Form'!$B$9:$B$105,0),MATCH(VLOOKUP($BR$11,MAPPING!$H$3:$J$131,3,0),'CFBG New Line Form'!$G$7:$EQ$7,0)),"")=0,"",IFERROR(INDEX('CFBG New Line Form'!$G$9:$EQ$105,MATCH(B95,'CFBG New Line Form'!$B$9:$B$105,0),MATCH(VLOOKUP($BR$11,MAPPING!$H$3:$J$131,3,0),'CFBG New Line Form'!$G$7:$EQ$7,0)),""))</f>
        <v/>
      </c>
      <c r="BS95" s="84" t="str">
        <f>IF(IFERROR(INDEX('CFBG New Line Form'!$G$9:$EQ$105,MATCH(B95,'CFBG New Line Form'!$B$9:$B$105,0),MATCH(VLOOKUP($BS$11,MAPPING!$H$3:$J$131,3,0),'CFBG New Line Form'!$G$7:$EQ$7,0)),"")=0,"",IFERROR(INDEX('CFBG New Line Form'!$G$9:$EQ$105,MATCH(B95,'CFBG New Line Form'!$B$9:$B$105,0),MATCH(VLOOKUP($BS$11,MAPPING!$H$3:$J$131,3,0),'CFBG New Line Form'!$G$7:$EQ$7,0)),""))</f>
        <v/>
      </c>
      <c r="BT95" s="84" t="str">
        <f>IF(IFERROR(INDEX('CFBG New Line Form'!$G$9:$EQ$105,MATCH(B95,'CFBG New Line Form'!$B$9:$B$105,0),MATCH(VLOOKUP($BT$11,MAPPING!$H$3:$J$131,3,0),'CFBG New Line Form'!$G$7:$EQ$7,0)),"")=0,"",IFERROR(INDEX('CFBG New Line Form'!$G$9:$EQ$105,MATCH(B95,'CFBG New Line Form'!$B$9:$B$105,0),MATCH(VLOOKUP($BT$11,MAPPING!$H$3:$J$131,3,0),'CFBG New Line Form'!$G$7:$EQ$7,0)),""))</f>
        <v/>
      </c>
      <c r="BU95" s="84" t="str">
        <f>IF(IFERROR(INDEX('CFBG New Line Form'!$G$9:$EQ$105,MATCH(B95,'CFBG New Line Form'!$B$9:$B$105,0),MATCH(VLOOKUP($BU$11,MAPPING!$H$3:$J$131,3,0),'CFBG New Line Form'!$G$7:$EQ$7,0)),"")=0,"",IFERROR(INDEX('CFBG New Line Form'!$G$9:$EQ$105,MATCH(B95,'CFBG New Line Form'!$B$9:$B$105,0),MATCH(VLOOKUP($BU$11,MAPPING!$H$3:$J$131,3,0),'CFBG New Line Form'!$G$7:$EQ$7,0)),""))</f>
        <v/>
      </c>
      <c r="BV95" s="84" t="str">
        <f>IF(IFERROR(INDEX('CFBG New Line Form'!$G$9:$EQ$105,MATCH(B95,'CFBG New Line Form'!$B$9:$B$105,0),MATCH(VLOOKUP($BV$11,MAPPING!$H$3:$J$131,3,0),'CFBG New Line Form'!$G$7:$EQ$7,0)),"")=0,"",IFERROR(INDEX('CFBG New Line Form'!$G$9:$EQ$105,MATCH(B95,'CFBG New Line Form'!$B$9:$B$105,0),MATCH(VLOOKUP($BV$11,MAPPING!$H$3:$J$131,3,0),'CFBG New Line Form'!$G$7:$EQ$7,0)),""))</f>
        <v/>
      </c>
      <c r="BW95" s="84" t="str">
        <f>IF(IFERROR(INDEX('CFBG New Line Form'!$G$9:$EQ$105,MATCH(B95,'CFBG New Line Form'!$B$9:$B$105,0),MATCH(VLOOKUP($BW$11,MAPPING!$H$3:$J$131,3,0),'CFBG New Line Form'!$G$7:$EQ$7,0)),"")=0,"",IFERROR(INDEX('CFBG New Line Form'!$G$9:$EQ$105,MATCH(B95,'CFBG New Line Form'!$B$9:$B$105,0),MATCH(VLOOKUP($BW$11,MAPPING!$H$3:$J$131,3,0),'CFBG New Line Form'!$G$7:$EQ$7,0)),""))</f>
        <v/>
      </c>
      <c r="BX95" s="84" t="str">
        <f>IF(IFERROR(INDEX('CFBG New Line Form'!$G$9:$EQ$105,MATCH(B95,'CFBG New Line Form'!$B$9:$B$105,0),MATCH(VLOOKUP($BX$11,MAPPING!$H$3:$J$131,3,0),'CFBG New Line Form'!$G$7:$EQ$7,0)),"")=0,"",IFERROR(INDEX('CFBG New Line Form'!$G$9:$EQ$105,MATCH(B95,'CFBG New Line Form'!$B$9:$B$105,0),MATCH(VLOOKUP($BX$11,MAPPING!$H$3:$J$131,3,0),'CFBG New Line Form'!$G$7:$EQ$7,0)),""))</f>
        <v/>
      </c>
      <c r="BY95" s="84" t="str">
        <f>IF(IFERROR(INDEX('CFBG New Line Form'!$G$9:$EQ$105,MATCH(B95,'CFBG New Line Form'!$B$9:$B$105,0),MATCH(VLOOKUP($BY$11,MAPPING!$H$3:$J$131,3,0),'CFBG New Line Form'!$G$7:$EQ$7,0)),"")=0,"",IFERROR(INDEX('CFBG New Line Form'!$G$9:$EQ$105,MATCH(B95,'CFBG New Line Form'!$B$9:$B$105,0),MATCH(VLOOKUP($BY$11,MAPPING!$H$3:$J$131,3,0),'CFBG New Line Form'!$G$7:$EQ$7,0)),""))</f>
        <v/>
      </c>
      <c r="BZ95" s="84" t="str">
        <f>IF(IFERROR(INDEX('CFBG New Line Form'!$G$9:$EQ$105,MATCH(B95,'CFBG New Line Form'!$B$9:$B$105,0),MATCH(VLOOKUP($BZ$11,MAPPING!$H$3:$J$131,3,0),'CFBG New Line Form'!$G$7:$EQ$7,0)),"")=0,"",IFERROR(INDEX('CFBG New Line Form'!$G$9:$EQ$105,MATCH(B95,'CFBG New Line Form'!$B$9:$B$105,0),MATCH(VLOOKUP($BZ$11,MAPPING!$H$3:$J$131,3,0),'CFBG New Line Form'!$G$7:$EQ$7,0)),""))</f>
        <v/>
      </c>
      <c r="CA95" s="84" t="str">
        <f>IF(IFERROR(INDEX('CFBG New Line Form'!$G$9:$EQ$105,MATCH(B95,'CFBG New Line Form'!$B$9:$B$105,0),MATCH(VLOOKUP($CA$11,MAPPING!$H$3:$J$131,3,0),'CFBG New Line Form'!$G$7:$EQ$7,0)),"")=0,"",IFERROR(INDEX('CFBG New Line Form'!$G$9:$EQ$105,MATCH(B95,'CFBG New Line Form'!$B$9:$B$105,0),MATCH(VLOOKUP($CA$11,MAPPING!$H$3:$J$131,3,0),'CFBG New Line Form'!$G$7:$EQ$7,0)),""))</f>
        <v/>
      </c>
      <c r="CB95" s="84" t="str">
        <f>IF(IFERROR(INDEX('CFBG New Line Form'!$G$9:$EQ$105,MATCH(B95,'CFBG New Line Form'!$B$9:$B$105,0),MATCH(VLOOKUP($CB$11,MAPPING!$H$3:$J$131,3,0),'CFBG New Line Form'!$G$7:$EQ$7,0)),"")=0,"",IFERROR(INDEX('CFBG New Line Form'!$G$9:$EQ$105,MATCH(B95,'CFBG New Line Form'!$B$9:$B$105,0),MATCH(VLOOKUP($CB$11,MAPPING!$H$3:$J$131,3,0),'CFBG New Line Form'!$G$7:$EQ$7,0)),""))</f>
        <v/>
      </c>
      <c r="CC95" s="84" t="str">
        <f>IF(IFERROR(INDEX('CFBG New Line Form'!$G$9:$EQ$105,MATCH(B95,'CFBG New Line Form'!$B$9:$B$105,0),MATCH(VLOOKUP($CC$11,MAPPING!$H$3:$J$131,3,0),'CFBG New Line Form'!$G$7:$EQ$7,0)),"")=0,"",IFERROR(INDEX('CFBG New Line Form'!$G$9:$EQ$105,MATCH(B95,'CFBG New Line Form'!$B$9:$B$105,0),MATCH(VLOOKUP($CC$11,MAPPING!$H$3:$J$131,3,0),'CFBG New Line Form'!$G$7:$EQ$7,0)),""))</f>
        <v/>
      </c>
      <c r="CD95" s="84" t="str">
        <f>IF(IFERROR(INDEX('CFBG New Line Form'!$G$9:$EQ$105,MATCH(B95,'CFBG New Line Form'!$B$9:$B$105,0),MATCH(VLOOKUP($CD$11,MAPPING!$H$3:$J$131,3,0),'CFBG New Line Form'!$G$7:$EQ$7,0)),"")=0,"",IFERROR(INDEX('CFBG New Line Form'!$G$9:$EQ$105,MATCH(B95,'CFBG New Line Form'!$B$9:$B$105,0),MATCH(VLOOKUP($CD$11,MAPPING!$H$3:$J$131,3,0),'CFBG New Line Form'!$G$7:$EQ$7,0)),""))</f>
        <v/>
      </c>
      <c r="CE95" s="84" t="str">
        <f>IF(IFERROR(INDEX('CFBG New Line Form'!$G$9:$EQ$105,MATCH(B95,'CFBG New Line Form'!$B$9:$B$105,0),MATCH(VLOOKUP($CE$11,MAPPING!$H$3:$J$131,3,0),'CFBG New Line Form'!$G$7:$EQ$7,0)),"")=0,"",IFERROR(INDEX('CFBG New Line Form'!$G$9:$EQ$105,MATCH(B95,'CFBG New Line Form'!$B$9:$B$105,0),MATCH(VLOOKUP($CE$11,MAPPING!$H$3:$J$131,3,0),'CFBG New Line Form'!$G$7:$EQ$7,0)),""))</f>
        <v/>
      </c>
      <c r="CF95" s="84" t="str">
        <f>IF(IFERROR(INDEX('CFBG New Line Form'!$G$9:$EQ$105,MATCH(B95,'CFBG New Line Form'!$B$9:$B$105,0),MATCH(VLOOKUP($CF$11,MAPPING!$H$3:$J$131,3,0),'CFBG New Line Form'!$G$7:$EQ$7,0)),"")=0,"",IFERROR(INDEX('CFBG New Line Form'!$G$9:$EQ$105,MATCH(B95,'CFBG New Line Form'!$B$9:$B$105,0),MATCH(VLOOKUP($CF$11,MAPPING!$H$3:$J$131,3,0),'CFBG New Line Form'!$G$7:$EQ$7,0)),""))</f>
        <v/>
      </c>
      <c r="CG95" s="84" t="str">
        <f>IF(IFERROR(INDEX('CFBG New Line Form'!$G$9:$EQ$105,MATCH(B95,'CFBG New Line Form'!$B$9:$B$105,0),MATCH(VLOOKUP($CG$11,MAPPING!$H$3:$J$131,3,0),'CFBG New Line Form'!$G$7:$EQ$7,0)),"")=0,"",IFERROR(INDEX('CFBG New Line Form'!$G$9:$EQ$105,MATCH(B95,'CFBG New Line Form'!$B$9:$B$105,0),MATCH(VLOOKUP($CG$11,MAPPING!$H$3:$J$131,3,0),'CFBG New Line Form'!$G$7:$EQ$7,0)),""))</f>
        <v/>
      </c>
      <c r="CH95" s="84" t="str">
        <f>IF(IFERROR(INDEX('CFBG New Line Form'!$G$9:$EQ$105,MATCH(B95,'CFBG New Line Form'!$B$9:$B$105,0),MATCH(VLOOKUP($CH$11,MAPPING!$H$3:$J$131,3,0),'CFBG New Line Form'!$G$7:$EQ$7,0)),"")=0,"",IFERROR(INDEX('CFBG New Line Form'!$G$9:$EQ$105,MATCH(B95,'CFBG New Line Form'!$B$9:$B$105,0),MATCH(VLOOKUP($CH$11,MAPPING!$H$3:$J$131,3,0),'CFBG New Line Form'!$G$7:$EQ$7,0)),""))</f>
        <v/>
      </c>
      <c r="CI95" s="84" t="str">
        <f>IF(IFERROR(INDEX('CFBG New Line Form'!$G$9:$EQ$105,MATCH(B95,'CFBG New Line Form'!$B$9:$B$105,0),MATCH(VLOOKUP($CI$11,MAPPING!$H$3:$J$131,3,0),'CFBG New Line Form'!$G$7:$EQ$7,0)),"")=0,"",IFERROR(INDEX('CFBG New Line Form'!$G$9:$EQ$105,MATCH(B95,'CFBG New Line Form'!$B$9:$B$105,0),MATCH(VLOOKUP($CI$11,MAPPING!$H$3:$J$131,3,0),'CFBG New Line Form'!$G$7:$EQ$7,0)),""))</f>
        <v/>
      </c>
      <c r="CJ95" s="84" t="str">
        <f>IF(IFERROR(INDEX('CFBG New Line Form'!$G$9:$EQ$105,MATCH(B95,'CFBG New Line Form'!$B$9:$B$105,0),MATCH(VLOOKUP($CJ$11,MAPPING!$H$3:$J$131,3,0),'CFBG New Line Form'!$G$7:$EQ$7,0)),"")=0,"",IFERROR(INDEX('CFBG New Line Form'!$G$9:$EQ$105,MATCH(B95,'CFBG New Line Form'!$B$9:$B$105,0),MATCH(VLOOKUP($CJ$11,MAPPING!$H$3:$J$131,3,0),'CFBG New Line Form'!$G$7:$EQ$7,0)),""))</f>
        <v/>
      </c>
      <c r="CK95" s="84" t="str">
        <f>IF(IFERROR(INDEX('CFBG New Line Form'!$G$9:$EQ$105,MATCH(B95,'CFBG New Line Form'!$B$9:$B$105,0),MATCH(VLOOKUP($CK$11,MAPPING!$H$3:$J$131,3,0),'CFBG New Line Form'!$G$7:$EQ$7,0)),"")=0,"",IFERROR(INDEX('CFBG New Line Form'!$G$9:$EQ$105,MATCH(B95,'CFBG New Line Form'!$B$9:$B$105,0),MATCH(VLOOKUP($CK$11,MAPPING!$H$3:$J$131,3,0),'CFBG New Line Form'!$G$7:$EQ$7,0)),""))</f>
        <v/>
      </c>
      <c r="CL95" s="84" t="str">
        <f>IF(IFERROR(INDEX('CFBG New Line Form'!$G$9:$EQ$105,MATCH(B95,'CFBG New Line Form'!$B$9:$B$105,0),MATCH(VLOOKUP($CL$11,MAPPING!$H$3:$J$131,3,0),'CFBG New Line Form'!$G$7:$EQ$7,0)),"")=0,"",IFERROR(INDEX('CFBG New Line Form'!$G$9:$EQ$105,MATCH(B95,'CFBG New Line Form'!$B$9:$B$105,0),MATCH(VLOOKUP($CL$11,MAPPING!$H$3:$J$131,3,0),'CFBG New Line Form'!$G$7:$EQ$7,0)),""))</f>
        <v/>
      </c>
      <c r="CM95" s="84" t="str">
        <f>IF(IFERROR(INDEX('CFBG New Line Form'!$G$9:$EQ$105,MATCH(B95,'CFBG New Line Form'!$B$9:$B$105,0),MATCH(VLOOKUP($CM$11,MAPPING!$H$3:$J$131,3,0),'CFBG New Line Form'!$G$7:$EQ$7,0)),"")=0,"",IFERROR(INDEX('CFBG New Line Form'!$G$9:$EQ$105,MATCH(B95,'CFBG New Line Form'!$B$9:$B$105,0),MATCH(VLOOKUP($CM$11,MAPPING!$H$3:$J$131,3,0),'CFBG New Line Form'!$G$7:$EQ$7,0)),""))</f>
        <v/>
      </c>
      <c r="CN95" s="84" t="str">
        <f>IF(IFERROR(INDEX('CFBG New Line Form'!$G$9:$EQ$105,MATCH(B95,'CFBG New Line Form'!$B$9:$B$105,0),MATCH(VLOOKUP($CN$11,MAPPING!$H$3:$J$131,3,0),'CFBG New Line Form'!$G$7:$EQ$7,0)),"")=0,"",IFERROR(INDEX('CFBG New Line Form'!$G$9:$EQ$105,MATCH(B95,'CFBG New Line Form'!$B$9:$B$105,0),MATCH(VLOOKUP($CN$11,MAPPING!$H$3:$J$131,3,0),'CFBG New Line Form'!$G$7:$EQ$7,0)),""))</f>
        <v/>
      </c>
      <c r="CO95" s="84" t="str">
        <f>IF(IFERROR(INDEX('CFBG New Line Form'!$G$9:$EQ$105,MATCH(B95,'CFBG New Line Form'!$B$9:$B$105,0),MATCH(VLOOKUP($CO$11,MAPPING!$H$3:$J$131,3,0),'CFBG New Line Form'!$G$7:$EQ$7,0)),"")=0,"",IFERROR(INDEX('CFBG New Line Form'!$G$9:$EQ$105,MATCH(B95,'CFBG New Line Form'!$B$9:$B$105,0),MATCH(VLOOKUP($CO$11,MAPPING!$H$3:$J$131,3,0),'CFBG New Line Form'!$G$7:$EQ$7,0)),""))</f>
        <v/>
      </c>
      <c r="CP95" s="84" t="str">
        <f>IF(IFERROR(INDEX('CFBG New Line Form'!$G$9:$EQ$105,MATCH(B95,'CFBG New Line Form'!$B$9:$B$105,0),MATCH(VLOOKUP($CP$11,MAPPING!$H$3:$J$131,3,0),'CFBG New Line Form'!$G$7:$EQ$7,0)),"")=0,"",IFERROR(INDEX('CFBG New Line Form'!$G$9:$EQ$105,MATCH(B95,'CFBG New Line Form'!$B$9:$B$105,0),MATCH(VLOOKUP($CP$11,MAPPING!$H$3:$J$131,3,0),'CFBG New Line Form'!$G$7:$EQ$7,0)),""))</f>
        <v/>
      </c>
      <c r="CQ95" s="84" t="str">
        <f>IF(IFERROR(INDEX('CFBG New Line Form'!$G$9:$EQ$105,MATCH(B95,'CFBG New Line Form'!$B$9:$B$105,0),MATCH(VLOOKUP($CQ$11,MAPPING!$H$3:$J$131,3,0),'CFBG New Line Form'!$G$7:$EQ$7,0)),"")=0,"",IFERROR(INDEX('CFBG New Line Form'!$G$9:$EQ$105,MATCH(B95,'CFBG New Line Form'!$B$9:$B$105,0),MATCH(VLOOKUP($CQ$11,MAPPING!$H$3:$J$131,3,0),'CFBG New Line Form'!$G$7:$EQ$7,0)),""))</f>
        <v/>
      </c>
      <c r="CR95" s="84"/>
      <c r="CS95" s="84"/>
      <c r="CT95" s="84"/>
    </row>
    <row r="96" spans="1:98" s="55" customFormat="1">
      <c r="A96" s="84" t="str">
        <f>IF(
IFERROR(INDEX('CFBG New Line Form'!$G$9:$EQ$105,MATCH(B96,'CFBG New Line Form'!$B$9:$B$105,0),MATCH(VLOOKUP($A$11,MAPPING!$H$3:$J$131,3,0),'CFBG New Line Form'!$G$7:$EQ$7,0)),"")=0,"", IFERROR(INDEX('CFBG New Line Form'!$G$9:$EQ$105,MATCH(B96,'CFBG New Line Form'!$B$9:$B$105,0),MATCH(VLOOKUP($A$11,MAPPING!$H$3:$J$131,3,0),'CFBG New Line Form'!$G$7:$EQ$7,0)),""))</f>
        <v/>
      </c>
      <c r="B96" s="84"/>
      <c r="C96" s="84" t="str">
        <f>IF(
IFERROR(INDEX('CFBG New Line Form'!$G$9:$EQ$105,MATCH(B96,'CFBG New Line Form'!$B$9:$B$105,0),MATCH(VLOOKUP($C$11,MAPPING!$H$3:$J$131,3,0),'CFBG New Line Form'!$G$7:$EQ$7,0)),"")=0,"", IFERROR(INDEX('CFBG New Line Form'!$G$9:$EQ$105,MATCH(B96,'CFBG New Line Form'!$B$9:$B$105,0),MATCH(VLOOKUP($C$11,MAPPING!$H$3:$J$131,3,0),'CFBG New Line Form'!$G$7:$EQ$7,0)),""))</f>
        <v/>
      </c>
      <c r="D96" s="84" t="str">
        <f>IF(
IFERROR(INDEX('CFBG New Line Form'!$G$9:$EQ$105,MATCH(B96,'CFBG New Line Form'!$B$9:$B$105,0),MATCH(VLOOKUP($D$11,MAPPING!$H$3:$J$131,3,0),'CFBG New Line Form'!$G$7:$EQ$7,0)),"")=0,"", IFERROR(INDEX('CFBG New Line Form'!$G$9:$EQ$105,MATCH(B96,'CFBG New Line Form'!$B$9:$B$105,0),MATCH(VLOOKUP($D$11,MAPPING!$H$3:$J$131,3,0),'CFBG New Line Form'!$G$7:$EQ$7,0)),""))</f>
        <v/>
      </c>
      <c r="E96" s="84" t="str">
        <f>IF(IFERROR(INDEX('CFBG New Line Form'!$G$9:$EQ$105,MATCH(B96,'CFBG New Line Form'!$B$9:$B$105,0),MATCH(VLOOKUP($E$11,MAPPING!$H$3:$J$131,3,0),'CFBG New Line Form'!$G$7:$EQ$7,0)),"")=0,"",IFERROR(INDEX('CFBG New Line Form'!$G$9:$EQ$105,MATCH(B96,'CFBG New Line Form'!$B$9:$B$105,0),MATCH(VLOOKUP($E$11,MAPPING!$H$3:$J$131,3,0),'CFBG New Line Form'!$G$7:$EQ$7,0)),""))</f>
        <v/>
      </c>
      <c r="F96" s="84" t="str">
        <f>IF(IFERROR(INDEX('CFBG New Line Form'!$G$9:$EQ$105,MATCH(B96,'CFBG New Line Form'!$B$9:$B$105,0),MATCH(VLOOKUP($F$11,MAPPING!$H$3:$J$131,3,0),'CFBG New Line Form'!$G$7:$EQ$7,0)),"")=0,"",IFERROR(INDEX('CFBG New Line Form'!$G$9:$EQ$105,MATCH(B96,'CFBG New Line Form'!$B$9:$B$105,0),MATCH(VLOOKUP($F$11,MAPPING!$H$3:$J$131,3,0),'CFBG New Line Form'!$G$7:$EQ$7,0)),""))</f>
        <v/>
      </c>
      <c r="G96" s="130" t="str">
        <f>IF(IFERROR(INDEX('CFBG New Line Form'!$G$9:$EQ$105,MATCH(B96,'CFBG New Line Form'!$B$9:$B$105,0),MATCH(VLOOKUP($G$11,MAPPING!$H$3:$J$131,3,0),'CFBG New Line Form'!$G$7:$EQ$7,0)),"")=0,"",IFERROR(INDEX('CFBG New Line Form'!$G$9:$EQ$105,MATCH(B96,'CFBG New Line Form'!$B$9:$B$105,0),MATCH(VLOOKUP($G$11,MAPPING!$H$3:$J$131,3,0),'CFBG New Line Form'!$G$7:$EQ$7,0)),""))</f>
        <v/>
      </c>
      <c r="H96" s="160" t="str">
        <f>IF(IFERROR(INDEX('CFBG New Line Form'!$G$9:$EQ$105,MATCH(B96,'CFBG New Line Form'!$B$9:$B$105,0),MATCH(VLOOKUP($H$11,MAPPING!$H$3:$J$131,3,0),'CFBG New Line Form'!$G$7:$EQ$7,0)),"")=0,"",IFERROR(INDEX('CFBG New Line Form'!$G$9:$EQ$105,MATCH(B96,'CFBG New Line Form'!$B$9:$B$105,0),MATCH(VLOOKUP($H$11,MAPPING!$H$3:$J$131,3,0),'CFBG New Line Form'!$G$7:$EQ$7,0)),""))</f>
        <v/>
      </c>
      <c r="I96" s="161" t="str">
        <f>IF(IFERROR(INDEX('CFBG New Line Form'!$G$9:$EQ$105,MATCH(B96,'CFBG New Line Form'!$B$9:$B$105,0),MATCH(VLOOKUP($I$11,MAPPING!$H$3:$J$131,3,0),'CFBG New Line Form'!$G$7:$EQ$7,0)),"")=0,"",IFERROR(INDEX('CFBG New Line Form'!$G$9:$EQ$105,MATCH(B96,'CFBG New Line Form'!$B$9:$B$105,0),MATCH(VLOOKUP($I$11,MAPPING!$H$3:$J$131,3,0),'CFBG New Line Form'!$G$7:$EQ$7,0)),""))</f>
        <v/>
      </c>
      <c r="J96" s="84" t="str">
        <f>IF(IFERROR(INDEX('CFBG New Line Form'!$G$9:$EQ$105,MATCH(B96,'CFBG New Line Form'!$B$9:$B$105,0),MATCH(VLOOKUP($J$11,MAPPING!$H$3:$J$131,3,0),'CFBG New Line Form'!$G$7:$EQ$7,0)),"")=0,"",IFERROR(INDEX('CFBG New Line Form'!$G$9:$EQ$105,MATCH(B96,'CFBG New Line Form'!$B$9:$B$105,0),MATCH(VLOOKUP($J$11,MAPPING!$H$3:$J$131,3,0),'CFBG New Line Form'!$G$7:$EQ$7,0)),""))</f>
        <v/>
      </c>
      <c r="K96" s="84" t="e">
        <v>#N/A</v>
      </c>
      <c r="L96" s="84" t="e">
        <v>#N/A</v>
      </c>
      <c r="M96" s="84" t="e">
        <v>#N/A</v>
      </c>
      <c r="N96" s="84" t="e">
        <v>#N/A</v>
      </c>
      <c r="O96" s="84" t="e">
        <v>#N/A</v>
      </c>
      <c r="P96" s="84" t="e">
        <v>#N/A</v>
      </c>
      <c r="Q96" s="84" t="e">
        <v>#N/A</v>
      </c>
      <c r="R96" s="162" t="str">
        <f>IF(IFERROR(INDEX('CFBG New Line Form'!$G$9:$EQ$105,MATCH(B96,'CFBG New Line Form'!$B$9:$B$105,0),MATCH(VLOOKUP($R$11,MAPPING!$H$3:$J$131,3,0),'CFBG New Line Form'!$G$7:$EQ$7,0)),"")=0,"",IFERROR(INDEX('CFBG New Line Form'!$G$9:$EQ$105,MATCH(B96,'CFBG New Line Form'!$B$9:$B$105,0),MATCH(VLOOKUP($R$11,MAPPING!$H$3:$J$131,3,0),'CFBG New Line Form'!$G$7:$EQ$7,0)),""))</f>
        <v/>
      </c>
      <c r="S96" s="84" t="str">
        <f>IF(IFERROR(INDEX('CFBG New Line Form'!$G$9:$EQ$105,MATCH(B96,'CFBG New Line Form'!$B$9:$B$105,0),MATCH(VLOOKUP($S$11,MAPPING!$H$3:$J$131,3,0),'CFBG New Line Form'!$G$7:$EQ$7,0)),"")=0,"",IFERROR(INDEX('CFBG New Line Form'!$G$9:$EQ$105,MATCH(B96,'CFBG New Line Form'!$B$9:$B$105,0),MATCH(VLOOKUP($S$11,MAPPING!$H$3:$J$131,3,0),'CFBG New Line Form'!$G$7:$EQ$7,0)),""))</f>
        <v/>
      </c>
      <c r="T96" s="84" t="e">
        <v>#N/A</v>
      </c>
      <c r="U96" s="84" t="e">
        <v>#N/A</v>
      </c>
      <c r="V96" s="84" t="e">
        <v>#N/A</v>
      </c>
      <c r="W96" s="84" t="e">
        <v>#N/A</v>
      </c>
      <c r="X96" s="84" t="e">
        <v>#N/A</v>
      </c>
      <c r="Y96" s="84" t="e">
        <v>#N/A</v>
      </c>
      <c r="Z96" s="84" t="e">
        <v>#N/A</v>
      </c>
      <c r="AA96" s="84" t="e">
        <v>#N/A</v>
      </c>
      <c r="AB96" s="84" t="e">
        <v>#N/A</v>
      </c>
      <c r="AC96" s="84" t="e">
        <v>#N/A</v>
      </c>
      <c r="AD96" s="84" t="e">
        <v>#N/A</v>
      </c>
      <c r="AE96" s="160" t="str">
        <f>IF(IFERROR(INDEX('CFBG New Line Form'!$G$9:$EQ$105,MATCH(B96,'CFBG New Line Form'!$B$9:$B$105,0),MATCH(VLOOKUP($AE$11,MAPPING!$H$3:$J$131,3,0),'CFBG New Line Form'!$G$7:$EQ$7,0)),"")=0,"",IFERROR(INDEX('CFBG New Line Form'!$G$9:$EQ$105,MATCH(B96,'CFBG New Line Form'!$B$9:$B$105,0),MATCH(VLOOKUP($AE$11,MAPPING!$H$3:$J$131,3,0),'CFBG New Line Form'!$G$7:$EQ$7,0)),""))</f>
        <v/>
      </c>
      <c r="AF96" s="84" t="e">
        <v>#N/A</v>
      </c>
      <c r="AG96" s="84" t="e">
        <v>#N/A</v>
      </c>
      <c r="AH96" s="84" t="str">
        <f>IF(IFERROR(INDEX('CFBG New Line Form'!$G$9:$EQ$105,MATCH(B96,'CFBG New Line Form'!$B$9:$B$105,0),MATCH(VLOOKUP($AH$11,MAPPING!$H$3:$J$131,3,0),'CFBG New Line Form'!$G$7:$EQ$7,0)),"")=0,"",IFERROR(INDEX('CFBG New Line Form'!$G$9:$EQ$105,MATCH(B96,'CFBG New Line Form'!$B$9:$B$105,0),MATCH(VLOOKUP($AH$11,MAPPING!$H$3:$J$131,3,0),'CFBG New Line Form'!$G$7:$EQ$7,0)),""))</f>
        <v/>
      </c>
      <c r="AI96" s="84" t="str">
        <f>IF(IFERROR(INDEX('CFBG New Line Form'!$G$9:$EQ$105,MATCH(B96,'CFBG New Line Form'!$B$9:$B$105,0),MATCH(VLOOKUP($AI$11,MAPPING!$H$3:$J$131,3,0),'CFBG New Line Form'!$G$7:$EQ$7,0)),"")=0,"",IFERROR(INDEX('CFBG New Line Form'!$G$9:$EQ$105,MATCH(B96,'CFBG New Line Form'!$B$9:$B$105,0),MATCH(VLOOKUP($AI$11,MAPPING!$H$3:$J$131,3,0),'CFBG New Line Form'!$G$7:$EQ$7,0)),""))</f>
        <v/>
      </c>
      <c r="AJ96" s="84" t="str">
        <f>IF(IFERROR(INDEX('CFBG New Line Form'!$G$9:$EQ$105,MATCH(B96,'CFBG New Line Form'!$B$9:$B$105,0),MATCH(VLOOKUP($AJ$11,MAPPING!$H$3:$J$131,3,0),'CFBG New Line Form'!$G$7:$EQ$7,0)),"")=0,"",IFERROR(INDEX('CFBG New Line Form'!$G$9:$EQ$105,MATCH(B96,'CFBG New Line Form'!$B$9:$B$105,0),MATCH(VLOOKUP($AJ$11,MAPPING!$H$3:$J$131,3,0),'CFBG New Line Form'!$G$7:$EQ$7,0)),""))</f>
        <v/>
      </c>
      <c r="AK96" s="84" t="str">
        <f>IF(IFERROR(INDEX('CFBG New Line Form'!$G$9:$EQ$105,MATCH(B96,'CFBG New Line Form'!$B$9:$B$105,0),MATCH(VLOOKUP($AK$11,MAPPING!$H$3:$J$131,3,0),'CFBG New Line Form'!$G$7:$EQ$7,0)),"")=0,"",IFERROR(INDEX('CFBG New Line Form'!$G$9:$EQ$105,MATCH(B96,'CFBG New Line Form'!$B$9:$B$105,0),MATCH(VLOOKUP($AK$11,MAPPING!$H$3:$J$131,3,0),'CFBG New Line Form'!$G$7:$EQ$7,0)),""))</f>
        <v/>
      </c>
      <c r="AL96" s="84" t="str">
        <f>IF(IFERROR(INDEX('CFBG New Line Form'!$G$9:$EQ$105,MATCH(B96,'CFBG New Line Form'!$B$9:$B$105,0),MATCH(VLOOKUP($AL$11,MAPPING!$H$3:$J$131,3,0),'CFBG New Line Form'!$G$7:$EQ$7,0)),"")=0,"",IFERROR(INDEX('CFBG New Line Form'!$G$9:$EQ$105,MATCH(B96,'CFBG New Line Form'!$B$9:$B$105,0),MATCH(VLOOKUP($AL$11,MAPPING!$H$3:$J$131,3,0),'CFBG New Line Form'!$G$7:$EQ$7,0)),""))</f>
        <v/>
      </c>
      <c r="AM96" s="84" t="str">
        <f>IF(IFERROR(INDEX('CFBG New Line Form'!$G$9:$EQ$105,MATCH(B96,'CFBG New Line Form'!$B$9:$B$105,0),MATCH(VLOOKUP($AM$11,MAPPING!$H$3:$J$131,3,0),'CFBG New Line Form'!$G$7:$EQ$7,0)),"")=0,"",IFERROR(INDEX('CFBG New Line Form'!$G$9:$EQ$105,MATCH(B96,'CFBG New Line Form'!$B$9:$B$105,0),MATCH(VLOOKUP($AM$11,MAPPING!$H$3:$J$131,3,0),'CFBG New Line Form'!$G$7:$EQ$7,0)),""))</f>
        <v/>
      </c>
      <c r="AN96" s="84" t="str">
        <f>IF(IFERROR(INDEX('CFBG New Line Form'!$G$9:$EQ$105,MATCH(B96,'CFBG New Line Form'!$B$9:$B$105,0),MATCH(VLOOKUP($AN$11,MAPPING!$H$3:$J$131,3,0),'CFBG New Line Form'!$G$7:$EQ$7,0)),"")=0,"",IFERROR(INDEX('CFBG New Line Form'!$G$9:$EQ$105,MATCH(B96,'CFBG New Line Form'!$B$9:$B$105,0),MATCH(VLOOKUP($AN$11,MAPPING!$H$3:$J$131,3,0),'CFBG New Line Form'!$G$7:$EQ$7,0)),""))</f>
        <v/>
      </c>
      <c r="AO96" s="84" t="str">
        <f>IF(IFERROR(INDEX('CFBG New Line Form'!$G$9:$EQ$105,MATCH(B96,'CFBG New Line Form'!$B$9:$B$105,0),MATCH(VLOOKUP($AO$11,MAPPING!$H$3:$J$131,3,0),'CFBG New Line Form'!$G$7:$EQ$7,0)),"")=0,"",IFERROR(INDEX('CFBG New Line Form'!$G$9:$EQ$105,MATCH(B96,'CFBG New Line Form'!$B$9:$B$105,0),MATCH(VLOOKUP($AO$11,MAPPING!$H$3:$J$131,3,0),'CFBG New Line Form'!$G$7:$EQ$7,0)),""))</f>
        <v/>
      </c>
      <c r="AP96" s="84" t="str">
        <f>IF(IFERROR(INDEX('CFBG New Line Form'!$G$9:$EQ$105,MATCH(B96,'CFBG New Line Form'!$B$9:$B$105,0),MATCH(VLOOKUP($AP$11,MAPPING!$H$3:$J$131,3,0),'CFBG New Line Form'!$G$7:$EQ$7,0)),"")=0,"",IFERROR(INDEX('CFBG New Line Form'!$G$9:$EQ$105,MATCH(B96,'CFBG New Line Form'!$B$9:$B$105,0),MATCH(VLOOKUP($AP$11,MAPPING!$H$3:$J$131,3,0),'CFBG New Line Form'!$G$7:$EQ$7,0)),""))</f>
        <v/>
      </c>
      <c r="AQ96" s="84" t="str">
        <f>IF(IFERROR(INDEX('CFBG New Line Form'!$G$9:$EQ$105,MATCH(B96,'CFBG New Line Form'!$B$9:$B$105,0),MATCH(VLOOKUP($AQ$11,MAPPING!$H$3:$J$131,3,0),'CFBG New Line Form'!$G$7:$EQ$7,0)),"")=0,"",IFERROR(INDEX('CFBG New Line Form'!$G$9:$EQ$105,MATCH(B96,'CFBG New Line Form'!$B$9:$B$105,0),MATCH(VLOOKUP($AQ$11,MAPPING!$H$3:$J$131,3,0),'CFBG New Line Form'!$G$7:$EQ$7,0)),""))</f>
        <v/>
      </c>
      <c r="AR96" s="84" t="str">
        <f>IF(IFERROR(INDEX('CFBG New Line Form'!$G$9:$EQ$105,MATCH(B96,'CFBG New Line Form'!$B$9:$B$105,0),MATCH(VLOOKUP($AR$11,MAPPING!$H$3:$J$131,3,0),'CFBG New Line Form'!$G$7:$EQ$7,0)),"")=0,"",IFERROR(INDEX('CFBG New Line Form'!$G$9:$EQ$105,MATCH(B96,'CFBG New Line Form'!$B$9:$B$105,0),MATCH(VLOOKUP($AR$11,MAPPING!$H$3:$J$131,3,0),'CFBG New Line Form'!$G$7:$EQ$7,0)),""))</f>
        <v/>
      </c>
      <c r="AS96" s="84" t="str">
        <f>IF(IFERROR(INDEX('CFBG New Line Form'!$G$9:$EQ$105,MATCH(B96,'CFBG New Line Form'!$B$9:$B$105,0),MATCH(VLOOKUP($AS$11,MAPPING!$H$3:$J$131,3,0),'CFBG New Line Form'!$G$7:$EQ$7,0)),"")=0,"",IFERROR(INDEX('CFBG New Line Form'!$G$9:$EQ$105,MATCH(B96,'CFBG New Line Form'!$B$9:$B$105,0),MATCH(VLOOKUP($AS$11,MAPPING!$H$3:$J$131,3,0),'CFBG New Line Form'!$G$7:$EQ$7,0)),""))</f>
        <v/>
      </c>
      <c r="AT96" s="84" t="str">
        <f>IF(IFERROR(INDEX('CFBG New Line Form'!$G$9:$EQ$105,MATCH(B96,'CFBG New Line Form'!$B$9:$B$105,0),MATCH(VLOOKUP($AT$11,MAPPING!$H$3:$J$131,3,0),'CFBG New Line Form'!$G$7:$EQ$7,0)),"")=0,"",IFERROR(INDEX('CFBG New Line Form'!$G$9:$EQ$105,MATCH(B96,'CFBG New Line Form'!$B$9:$B$105,0),MATCH(VLOOKUP($AT$11,MAPPING!$H$3:$J$131,3,0),'CFBG New Line Form'!$G$7:$EQ$7,0)),""))</f>
        <v/>
      </c>
      <c r="AU96" s="84" t="str">
        <f>IF(IFERROR(INDEX('CFBG New Line Form'!$G$9:$EQ$105,MATCH(B96,'CFBG New Line Form'!$B$9:$B$105,0),MATCH(VLOOKUP($AU$11,MAPPING!$H$3:$J$131,3,0),'CFBG New Line Form'!$G$7:$EQ$7,0)),"")=0,"",IFERROR(INDEX('CFBG New Line Form'!$G$9:$EQ$105,MATCH(B96,'CFBG New Line Form'!$B$9:$B$105,0),MATCH(VLOOKUP($AU$11,MAPPING!$H$3:$J$131,3,0),'CFBG New Line Form'!$G$7:$EQ$7,0)),""))</f>
        <v/>
      </c>
      <c r="AV96" s="84" t="str">
        <f>IF(IFERROR(INDEX('CFBG New Line Form'!$G$9:$EQ$105,MATCH(B96,'CFBG New Line Form'!$B$9:$B$105,0),MATCH(VLOOKUP($AV$11,MAPPING!$H$3:$J$131,3,0),'CFBG New Line Form'!$G$7:$EQ$7,0)),"")=0,"",IFERROR(INDEX('CFBG New Line Form'!$G$9:$EQ$105,MATCH(B96,'CFBG New Line Form'!$B$9:$B$105,0),MATCH(VLOOKUP($AV$11,MAPPING!$H$3:$J$131,3,0),'CFBG New Line Form'!$G$7:$EQ$7,0)),""))</f>
        <v/>
      </c>
      <c r="AW96" s="84" t="str">
        <f>IF(IFERROR(INDEX('CFBG New Line Form'!$G$9:$EQ$105,MATCH(B96,'CFBG New Line Form'!$B$9:$B$105,0),MATCH(VLOOKUP($AW$11,MAPPING!$H$3:$J$131,3,0),'CFBG New Line Form'!$G$7:$EQ$7,0)),"")=0,"",IFERROR(INDEX('CFBG New Line Form'!$G$9:$EQ$105,MATCH(B96,'CFBG New Line Form'!$B$9:$B$105,0),MATCH(VLOOKUP($AW$11,MAPPING!$H$3:$J$131,3,0),'CFBG New Line Form'!$G$7:$EQ$7,0)),""))</f>
        <v/>
      </c>
      <c r="AX96" s="84" t="str">
        <f>IF(IFERROR(INDEX('CFBG New Line Form'!$G$9:$EQ$105,MATCH(B96,'CFBG New Line Form'!$B$9:$B$105,0),MATCH(VLOOKUP($AX$11,MAPPING!$H$3:$J$131,3,0),'CFBG New Line Form'!$G$7:$EQ$7,0)),"")=0,"",IFERROR(INDEX('CFBG New Line Form'!$G$9:$EQ$105,MATCH(B96,'CFBG New Line Form'!$B$9:$B$105,0),MATCH(VLOOKUP($AX$11,MAPPING!$H$3:$J$131,3,0),'CFBG New Line Form'!$G$7:$EQ$7,0)),""))</f>
        <v/>
      </c>
      <c r="AY96" s="84" t="str">
        <f>IF(IFERROR(INDEX('CFBG New Line Form'!$G$9:$EQ$105,MATCH(B96,'CFBG New Line Form'!$B$9:$B$105,0),MATCH(VLOOKUP($AY$11,MAPPING!$H$3:$J$131,3,0),'CFBG New Line Form'!$G$7:$EQ$7,0)),"")=0,"",IFERROR(INDEX('CFBG New Line Form'!$G$9:$EQ$105,MATCH(B96,'CFBG New Line Form'!$B$9:$B$105,0),MATCH(VLOOKUP($AY$11,MAPPING!$H$3:$J$131,3,0),'CFBG New Line Form'!$G$7:$EQ$7,0)),""))</f>
        <v/>
      </c>
      <c r="AZ96" s="84" t="str">
        <f>IF(IFERROR(INDEX('CFBG New Line Form'!$G$9:$EQ$105,MATCH(B96,'CFBG New Line Form'!$B$9:$B$105,0),MATCH(VLOOKUP($AZ$11,MAPPING!$H$3:$J$131,3,0),'CFBG New Line Form'!$G$7:$EQ$7,0)),"")=0,"",IFERROR(INDEX('CFBG New Line Form'!$G$9:$EQ$105,MATCH(B96,'CFBG New Line Form'!$B$9:$B$105,0),MATCH(VLOOKUP($AZ$11,MAPPING!$H$3:$J$131,3,0),'CFBG New Line Form'!$G$7:$EQ$7,0)),""))</f>
        <v/>
      </c>
      <c r="BA96" s="84" t="str">
        <f>IF(IFERROR(INDEX('CFBG New Line Form'!$G$9:$EQ$105,MATCH(B96,'CFBG New Line Form'!$B$9:$B$105,0),MATCH(VLOOKUP($BA$11,MAPPING!$H$3:$J$131,3,0),'CFBG New Line Form'!$G$7:$EQ$7,0)),"")=0,"",IFERROR(INDEX('CFBG New Line Form'!$G$9:$EQ$105,MATCH(B96,'CFBG New Line Form'!$B$9:$B$105,0),MATCH(VLOOKUP($BA$11,MAPPING!$H$3:$J$131,3,0),'CFBG New Line Form'!$G$7:$EQ$7,0)),""))</f>
        <v/>
      </c>
      <c r="BB96" s="84" t="str">
        <f>IF(IFERROR(INDEX('CFBG New Line Form'!$G$9:$EQ$105,MATCH(B96,'CFBG New Line Form'!$B$9:$B$105,0),MATCH(VLOOKUP($BB$11,MAPPING!$H$3:$J$131,3,0),'CFBG New Line Form'!$G$7:$EQ$7,0)),"")=0,"",IFERROR(INDEX('CFBG New Line Form'!$G$9:$EQ$105,MATCH(B96,'CFBG New Line Form'!$B$9:$B$105,0),MATCH(VLOOKUP($BB$11,MAPPING!$H$3:$J$131,3,0),'CFBG New Line Form'!$G$7:$EQ$7,0)),""))</f>
        <v/>
      </c>
      <c r="BC96" s="84" t="str">
        <f>IF(IFERROR(INDEX('CFBG New Line Form'!$G$9:$EQ$105,MATCH(B96,'CFBG New Line Form'!$B$9:$B$105,0),MATCH(VLOOKUP($BC$11,MAPPING!$H$3:$J$131,3,0),'CFBG New Line Form'!$G$7:$EQ$7,0)),"")=0,"",IFERROR(INDEX('CFBG New Line Form'!$G$9:$EQ$105,MATCH(B96,'CFBG New Line Form'!$B$9:$B$105,0),MATCH(VLOOKUP($BC$11,MAPPING!$H$3:$J$131,3,0),'CFBG New Line Form'!$G$7:$EQ$7,0)),""))</f>
        <v/>
      </c>
      <c r="BD96" s="84" t="str">
        <f>IF(IFERROR(INDEX('CFBG New Line Form'!$G$9:$EQ$105,MATCH(B96,'CFBG New Line Form'!$B$9:$B$105,0),MATCH(VLOOKUP($BD$11,MAPPING!$H$3:$J$131,3,0),'CFBG New Line Form'!$G$7:$EQ$7,0)),"")=0,"",IFERROR(INDEX('CFBG New Line Form'!$G$9:$EQ$105,MATCH(B96,'CFBG New Line Form'!$B$9:$B$105,0),MATCH(VLOOKUP($BD$11,MAPPING!$H$3:$J$131,3,0),'CFBG New Line Form'!$G$7:$EQ$7,0)),""))</f>
        <v/>
      </c>
      <c r="BE96" s="84" t="str">
        <f>IF(IFERROR(INDEX('CFBG New Line Form'!$G$9:$EQ$105,MATCH(B96,'CFBG New Line Form'!$B$9:$B$105,0),MATCH(VLOOKUP($BE$11,MAPPING!$H$3:$J$131,3,0),'CFBG New Line Form'!$G$7:$EQ$7,0)),"")=0,"",IFERROR(INDEX('CFBG New Line Form'!$G$9:$EQ$105,MATCH(B96,'CFBG New Line Form'!$B$9:$B$105,0),MATCH(VLOOKUP($BE$11,MAPPING!$H$3:$J$131,3,0),'CFBG New Line Form'!$G$7:$EQ$7,0)),""))</f>
        <v/>
      </c>
      <c r="BF96" s="84" t="str">
        <f>IF(IFERROR(INDEX('CFBG New Line Form'!$G$9:$EQ$105,MATCH(B96,'CFBG New Line Form'!$B$9:$B$105,0),MATCH(VLOOKUP($BE$11,MAPPING!$H$3:$J$131,3,0),'CFBG New Line Form'!$G$7:$EQ$7,0)),"")=0,"",IFERROR(INDEX('CFBG New Line Form'!$G$9:$EQ$105,MATCH(B96,'CFBG New Line Form'!$B$9:$B$105,0),MATCH(VLOOKUP($BE$11,MAPPING!$H$3:$J$131,3,0),'CFBG New Line Form'!$G$7:$EQ$7,0)),""))</f>
        <v/>
      </c>
      <c r="BG96" s="84" t="str">
        <f>IF(IFERROR(INDEX('CFBG New Line Form'!$G$9:$EQ$105,MATCH(B96,'CFBG New Line Form'!$B$9:$B$105,0),MATCH(VLOOKUP($BG$11,MAPPING!$H$3:$J$131,3,0),'CFBG New Line Form'!$G$7:$EQ$7,0)),"")=0,"",IFERROR(INDEX('CFBG New Line Form'!$G$9:$EQ$105,MATCH(B96,'CFBG New Line Form'!$B$9:$B$105,0),MATCH(VLOOKUP($BG$11,MAPPING!$H$3:$J$131,3,0),'CFBG New Line Form'!$G$7:$EQ$7,0)),""))</f>
        <v/>
      </c>
      <c r="BH96" s="84" t="str">
        <f>IF(IFERROR(INDEX('CFBG New Line Form'!$G$9:$EQ$105,MATCH(B96,'CFBG New Line Form'!$B$9:$B$105,0),MATCH(VLOOKUP($BH$11,MAPPING!$H$3:$J$131,3,0),'CFBG New Line Form'!$G$7:$EQ$7,0)),"")=0,"",IFERROR(INDEX('CFBG New Line Form'!$G$9:$EQ$105,MATCH(B96,'CFBG New Line Form'!$B$9:$B$105,0),MATCH(VLOOKUP($BH$11,MAPPING!$H$3:$J$131,3,0),'CFBG New Line Form'!$G$7:$EQ$7,0)),""))</f>
        <v/>
      </c>
      <c r="BI96" s="84" t="str">
        <f>IF(IFERROR(INDEX('CFBG New Line Form'!$G$9:$EQ$105,MATCH(B96,'CFBG New Line Form'!$B$9:$B$105,0),MATCH(VLOOKUP($BI$11,MAPPING!$H$3:$J$131,3,0),'CFBG New Line Form'!$G$7:$EQ$7,0)),"")=0,"",IFERROR(INDEX('CFBG New Line Form'!$G$9:$EQ$105,MATCH(B96,'CFBG New Line Form'!$B$9:$B$105,0),MATCH(VLOOKUP($BI$11,MAPPING!$H$3:$J$131,3,0),'CFBG New Line Form'!$G$7:$EQ$7,0)),""))</f>
        <v/>
      </c>
      <c r="BJ96" s="84" t="str">
        <f>IF(IFERROR(INDEX('CFBG New Line Form'!$G$9:$EQ$105,MATCH(B96,'CFBG New Line Form'!$B$9:$B$105,0),MATCH(VLOOKUP($BJ$11,MAPPING!$H$3:$J$131,3,0),'CFBG New Line Form'!$G$7:$EQ$7,0)),"")=0,"",IFERROR(INDEX('CFBG New Line Form'!$G$9:$EQ$105,MATCH(B96,'CFBG New Line Form'!$B$9:$B$105,0),MATCH(VLOOKUP($BJ$11,MAPPING!$H$3:$J$131,3,0),'CFBG New Line Form'!$G$7:$EQ$7,0)),""))</f>
        <v/>
      </c>
      <c r="BK96" s="84" t="str">
        <f>IF(IFERROR(INDEX('CFBG New Line Form'!$G$9:$EQ$105,MATCH(B96,'CFBG New Line Form'!$B$9:$B$105,0),MATCH(VLOOKUP($BK$11,MAPPING!$H$3:$J$131,3,0),'CFBG New Line Form'!$G$7:$EQ$7,0)),"")=0,"",IFERROR(INDEX('CFBG New Line Form'!$G$9:$EQ$105,MATCH(B96,'CFBG New Line Form'!$B$9:$B$105,0),MATCH(VLOOKUP($BK$11,MAPPING!$H$3:$J$131,3,0),'CFBG New Line Form'!$G$7:$EQ$7,0)),""))</f>
        <v/>
      </c>
      <c r="BL96" s="84" t="str">
        <f>IF(IFERROR(INDEX('CFBG New Line Form'!$G$9:$EQ$105,MATCH(B96,'CFBG New Line Form'!$B$9:$B$105,0),MATCH(VLOOKUP($BL$11,MAPPING!$H$3:$J$131,3,0),'CFBG New Line Form'!$G$7:$EQ$7,0)),"")=0,"",IFERROR(INDEX('CFBG New Line Form'!$G$9:$EQ$105,MATCH(B96,'CFBG New Line Form'!$B$9:$B$105,0),MATCH(VLOOKUP($BL$11,MAPPING!$H$3:$J$131,3,0),'CFBG New Line Form'!$G$7:$EQ$7,0)),""))</f>
        <v/>
      </c>
      <c r="BM96" s="84" t="str">
        <f>IF(IFERROR(INDEX('CFBG New Line Form'!$G$9:$EQ$105,MATCH(B96,'CFBG New Line Form'!$B$9:$B$105,0),MATCH(VLOOKUP($BM$11,MAPPING!$H$3:$J$131,3,0),'CFBG New Line Form'!$G$7:$EQ$7,0)),"")=0,"",IFERROR(INDEX('CFBG New Line Form'!$G$9:$EQ$105,MATCH(B96,'CFBG New Line Form'!$B$9:$B$105,0),MATCH(VLOOKUP($BM$11,MAPPING!$H$3:$J$131,3,0),'CFBG New Line Form'!$G$7:$EQ$7,0)),""))</f>
        <v/>
      </c>
      <c r="BN96" s="84" t="str">
        <f>IF(IFERROR(INDEX('CFBG New Line Form'!$G$9:$EQ$105,MATCH(B96,'CFBG New Line Form'!$B$9:$B$105,0),MATCH(VLOOKUP($BN$11,MAPPING!$H$3:$J$131,3,0),'CFBG New Line Form'!$G$7:$EQ$7,0)),"")=0,"",IFERROR(INDEX('CFBG New Line Form'!$G$9:$EQ$105,MATCH(B96,'CFBG New Line Form'!$B$9:$B$105,0),MATCH(VLOOKUP($BN$11,MAPPING!$H$3:$J$131,3,0),'CFBG New Line Form'!$G$7:$EQ$7,0)),""))</f>
        <v/>
      </c>
      <c r="BO96" s="84" t="str">
        <f>IF(IFERROR(INDEX('CFBG New Line Form'!$G$9:$EQ$105,MATCH(B96,'CFBG New Line Form'!$B$9:$B$105,0),MATCH(VLOOKUP($BO$11,MAPPING!$H$3:$J$131,3,0),'CFBG New Line Form'!$G$7:$EQ$7,0)),"")=0,"",IFERROR(INDEX('CFBG New Line Form'!$G$9:$EQ$105,MATCH(B96,'CFBG New Line Form'!$B$9:$B$105,0),MATCH(VLOOKUP($BO$11,MAPPING!$H$3:$J$131,3,0),'CFBG New Line Form'!$G$7:$EQ$7,0)),""))</f>
        <v/>
      </c>
      <c r="BP96" s="84" t="str">
        <f>IF(IFERROR(INDEX('CFBG New Line Form'!$G$9:$EQ$105,MATCH(B96,'CFBG New Line Form'!$B$9:$B$105,0),MATCH(VLOOKUP($BP$11,MAPPING!$H$3:$J$131,3,0),'CFBG New Line Form'!$G$7:$EQ$7,0)),"")=0,"",IFERROR(INDEX('CFBG New Line Form'!$G$9:$EQ$105,MATCH(B96,'CFBG New Line Form'!$B$9:$B$105,0),MATCH(VLOOKUP($BP$11,MAPPING!$H$3:$J$131,3,0),'CFBG New Line Form'!$G$7:$EQ$7,0)),""))</f>
        <v/>
      </c>
      <c r="BQ96" s="84" t="str">
        <f>IF(IFERROR(INDEX('CFBG New Line Form'!$G$9:$EQ$105,MATCH(B96,'CFBG New Line Form'!$B$9:$B$105,0),MATCH(VLOOKUP($BQ$11,MAPPING!$H$3:$J$131,3,0),'CFBG New Line Form'!$G$7:$EQ$7,0)),"")=0,"",IFERROR(INDEX('CFBG New Line Form'!$G$9:$EQ$105,MATCH(B96,'CFBG New Line Form'!$B$9:$B$105,0),MATCH(VLOOKUP($BQ$11,MAPPING!$H$3:$J$131,3,0),'CFBG New Line Form'!$G$7:$EQ$7,0)),""))</f>
        <v/>
      </c>
      <c r="BR96" s="84" t="str">
        <f>IF(IFERROR(INDEX('CFBG New Line Form'!$G$9:$EQ$105,MATCH(B96,'CFBG New Line Form'!$B$9:$B$105,0),MATCH(VLOOKUP($BR$11,MAPPING!$H$3:$J$131,3,0),'CFBG New Line Form'!$G$7:$EQ$7,0)),"")=0,"",IFERROR(INDEX('CFBG New Line Form'!$G$9:$EQ$105,MATCH(B96,'CFBG New Line Form'!$B$9:$B$105,0),MATCH(VLOOKUP($BR$11,MAPPING!$H$3:$J$131,3,0),'CFBG New Line Form'!$G$7:$EQ$7,0)),""))</f>
        <v/>
      </c>
      <c r="BS96" s="84" t="str">
        <f>IF(IFERROR(INDEX('CFBG New Line Form'!$G$9:$EQ$105,MATCH(B96,'CFBG New Line Form'!$B$9:$B$105,0),MATCH(VLOOKUP($BS$11,MAPPING!$H$3:$J$131,3,0),'CFBG New Line Form'!$G$7:$EQ$7,0)),"")=0,"",IFERROR(INDEX('CFBG New Line Form'!$G$9:$EQ$105,MATCH(B96,'CFBG New Line Form'!$B$9:$B$105,0),MATCH(VLOOKUP($BS$11,MAPPING!$H$3:$J$131,3,0),'CFBG New Line Form'!$G$7:$EQ$7,0)),""))</f>
        <v/>
      </c>
      <c r="BT96" s="84" t="str">
        <f>IF(IFERROR(INDEX('CFBG New Line Form'!$G$9:$EQ$105,MATCH(B96,'CFBG New Line Form'!$B$9:$B$105,0),MATCH(VLOOKUP($BT$11,MAPPING!$H$3:$J$131,3,0),'CFBG New Line Form'!$G$7:$EQ$7,0)),"")=0,"",IFERROR(INDEX('CFBG New Line Form'!$G$9:$EQ$105,MATCH(B96,'CFBG New Line Form'!$B$9:$B$105,0),MATCH(VLOOKUP($BT$11,MAPPING!$H$3:$J$131,3,0),'CFBG New Line Form'!$G$7:$EQ$7,0)),""))</f>
        <v/>
      </c>
      <c r="BU96" s="84" t="str">
        <f>IF(IFERROR(INDEX('CFBG New Line Form'!$G$9:$EQ$105,MATCH(B96,'CFBG New Line Form'!$B$9:$B$105,0),MATCH(VLOOKUP($BU$11,MAPPING!$H$3:$J$131,3,0),'CFBG New Line Form'!$G$7:$EQ$7,0)),"")=0,"",IFERROR(INDEX('CFBG New Line Form'!$G$9:$EQ$105,MATCH(B96,'CFBG New Line Form'!$B$9:$B$105,0),MATCH(VLOOKUP($BU$11,MAPPING!$H$3:$J$131,3,0),'CFBG New Line Form'!$G$7:$EQ$7,0)),""))</f>
        <v/>
      </c>
      <c r="BV96" s="84" t="str">
        <f>IF(IFERROR(INDEX('CFBG New Line Form'!$G$9:$EQ$105,MATCH(B96,'CFBG New Line Form'!$B$9:$B$105,0),MATCH(VLOOKUP($BV$11,MAPPING!$H$3:$J$131,3,0),'CFBG New Line Form'!$G$7:$EQ$7,0)),"")=0,"",IFERROR(INDEX('CFBG New Line Form'!$G$9:$EQ$105,MATCH(B96,'CFBG New Line Form'!$B$9:$B$105,0),MATCH(VLOOKUP($BV$11,MAPPING!$H$3:$J$131,3,0),'CFBG New Line Form'!$G$7:$EQ$7,0)),""))</f>
        <v/>
      </c>
      <c r="BW96" s="84" t="str">
        <f>IF(IFERROR(INDEX('CFBG New Line Form'!$G$9:$EQ$105,MATCH(B96,'CFBG New Line Form'!$B$9:$B$105,0),MATCH(VLOOKUP($BW$11,MAPPING!$H$3:$J$131,3,0),'CFBG New Line Form'!$G$7:$EQ$7,0)),"")=0,"",IFERROR(INDEX('CFBG New Line Form'!$G$9:$EQ$105,MATCH(B96,'CFBG New Line Form'!$B$9:$B$105,0),MATCH(VLOOKUP($BW$11,MAPPING!$H$3:$J$131,3,0),'CFBG New Line Form'!$G$7:$EQ$7,0)),""))</f>
        <v/>
      </c>
      <c r="BX96" s="84" t="str">
        <f>IF(IFERROR(INDEX('CFBG New Line Form'!$G$9:$EQ$105,MATCH(B96,'CFBG New Line Form'!$B$9:$B$105,0),MATCH(VLOOKUP($BX$11,MAPPING!$H$3:$J$131,3,0),'CFBG New Line Form'!$G$7:$EQ$7,0)),"")=0,"",IFERROR(INDEX('CFBG New Line Form'!$G$9:$EQ$105,MATCH(B96,'CFBG New Line Form'!$B$9:$B$105,0),MATCH(VLOOKUP($BX$11,MAPPING!$H$3:$J$131,3,0),'CFBG New Line Form'!$G$7:$EQ$7,0)),""))</f>
        <v/>
      </c>
      <c r="BY96" s="84" t="str">
        <f>IF(IFERROR(INDEX('CFBG New Line Form'!$G$9:$EQ$105,MATCH(B96,'CFBG New Line Form'!$B$9:$B$105,0),MATCH(VLOOKUP($BY$11,MAPPING!$H$3:$J$131,3,0),'CFBG New Line Form'!$G$7:$EQ$7,0)),"")=0,"",IFERROR(INDEX('CFBG New Line Form'!$G$9:$EQ$105,MATCH(B96,'CFBG New Line Form'!$B$9:$B$105,0),MATCH(VLOOKUP($BY$11,MAPPING!$H$3:$J$131,3,0),'CFBG New Line Form'!$G$7:$EQ$7,0)),""))</f>
        <v/>
      </c>
      <c r="BZ96" s="84" t="str">
        <f>IF(IFERROR(INDEX('CFBG New Line Form'!$G$9:$EQ$105,MATCH(B96,'CFBG New Line Form'!$B$9:$B$105,0),MATCH(VLOOKUP($BZ$11,MAPPING!$H$3:$J$131,3,0),'CFBG New Line Form'!$G$7:$EQ$7,0)),"")=0,"",IFERROR(INDEX('CFBG New Line Form'!$G$9:$EQ$105,MATCH(B96,'CFBG New Line Form'!$B$9:$B$105,0),MATCH(VLOOKUP($BZ$11,MAPPING!$H$3:$J$131,3,0),'CFBG New Line Form'!$G$7:$EQ$7,0)),""))</f>
        <v/>
      </c>
      <c r="CA96" s="84" t="str">
        <f>IF(IFERROR(INDEX('CFBG New Line Form'!$G$9:$EQ$105,MATCH(B96,'CFBG New Line Form'!$B$9:$B$105,0),MATCH(VLOOKUP($CA$11,MAPPING!$H$3:$J$131,3,0),'CFBG New Line Form'!$G$7:$EQ$7,0)),"")=0,"",IFERROR(INDEX('CFBG New Line Form'!$G$9:$EQ$105,MATCH(B96,'CFBG New Line Form'!$B$9:$B$105,0),MATCH(VLOOKUP($CA$11,MAPPING!$H$3:$J$131,3,0),'CFBG New Line Form'!$G$7:$EQ$7,0)),""))</f>
        <v/>
      </c>
      <c r="CB96" s="84" t="str">
        <f>IF(IFERROR(INDEX('CFBG New Line Form'!$G$9:$EQ$105,MATCH(B96,'CFBG New Line Form'!$B$9:$B$105,0),MATCH(VLOOKUP($CB$11,MAPPING!$H$3:$J$131,3,0),'CFBG New Line Form'!$G$7:$EQ$7,0)),"")=0,"",IFERROR(INDEX('CFBG New Line Form'!$G$9:$EQ$105,MATCH(B96,'CFBG New Line Form'!$B$9:$B$105,0),MATCH(VLOOKUP($CB$11,MAPPING!$H$3:$J$131,3,0),'CFBG New Line Form'!$G$7:$EQ$7,0)),""))</f>
        <v/>
      </c>
      <c r="CC96" s="84" t="str">
        <f>IF(IFERROR(INDEX('CFBG New Line Form'!$G$9:$EQ$105,MATCH(B96,'CFBG New Line Form'!$B$9:$B$105,0),MATCH(VLOOKUP($CC$11,MAPPING!$H$3:$J$131,3,0),'CFBG New Line Form'!$G$7:$EQ$7,0)),"")=0,"",IFERROR(INDEX('CFBG New Line Form'!$G$9:$EQ$105,MATCH(B96,'CFBG New Line Form'!$B$9:$B$105,0),MATCH(VLOOKUP($CC$11,MAPPING!$H$3:$J$131,3,0),'CFBG New Line Form'!$G$7:$EQ$7,0)),""))</f>
        <v/>
      </c>
      <c r="CD96" s="84" t="str">
        <f>IF(IFERROR(INDEX('CFBG New Line Form'!$G$9:$EQ$105,MATCH(B96,'CFBG New Line Form'!$B$9:$B$105,0),MATCH(VLOOKUP($CD$11,MAPPING!$H$3:$J$131,3,0),'CFBG New Line Form'!$G$7:$EQ$7,0)),"")=0,"",IFERROR(INDEX('CFBG New Line Form'!$G$9:$EQ$105,MATCH(B96,'CFBG New Line Form'!$B$9:$B$105,0),MATCH(VLOOKUP($CD$11,MAPPING!$H$3:$J$131,3,0),'CFBG New Line Form'!$G$7:$EQ$7,0)),""))</f>
        <v/>
      </c>
      <c r="CE96" s="84" t="str">
        <f>IF(IFERROR(INDEX('CFBG New Line Form'!$G$9:$EQ$105,MATCH(B96,'CFBG New Line Form'!$B$9:$B$105,0),MATCH(VLOOKUP($CE$11,MAPPING!$H$3:$J$131,3,0),'CFBG New Line Form'!$G$7:$EQ$7,0)),"")=0,"",IFERROR(INDEX('CFBG New Line Form'!$G$9:$EQ$105,MATCH(B96,'CFBG New Line Form'!$B$9:$B$105,0),MATCH(VLOOKUP($CE$11,MAPPING!$H$3:$J$131,3,0),'CFBG New Line Form'!$G$7:$EQ$7,0)),""))</f>
        <v/>
      </c>
      <c r="CF96" s="84" t="str">
        <f>IF(IFERROR(INDEX('CFBG New Line Form'!$G$9:$EQ$105,MATCH(B96,'CFBG New Line Form'!$B$9:$B$105,0),MATCH(VLOOKUP($CF$11,MAPPING!$H$3:$J$131,3,0),'CFBG New Line Form'!$G$7:$EQ$7,0)),"")=0,"",IFERROR(INDEX('CFBG New Line Form'!$G$9:$EQ$105,MATCH(B96,'CFBG New Line Form'!$B$9:$B$105,0),MATCH(VLOOKUP($CF$11,MAPPING!$H$3:$J$131,3,0),'CFBG New Line Form'!$G$7:$EQ$7,0)),""))</f>
        <v/>
      </c>
      <c r="CG96" s="84" t="str">
        <f>IF(IFERROR(INDEX('CFBG New Line Form'!$G$9:$EQ$105,MATCH(B96,'CFBG New Line Form'!$B$9:$B$105,0),MATCH(VLOOKUP($CG$11,MAPPING!$H$3:$J$131,3,0),'CFBG New Line Form'!$G$7:$EQ$7,0)),"")=0,"",IFERROR(INDEX('CFBG New Line Form'!$G$9:$EQ$105,MATCH(B96,'CFBG New Line Form'!$B$9:$B$105,0),MATCH(VLOOKUP($CG$11,MAPPING!$H$3:$J$131,3,0),'CFBG New Line Form'!$G$7:$EQ$7,0)),""))</f>
        <v/>
      </c>
      <c r="CH96" s="84" t="str">
        <f>IF(IFERROR(INDEX('CFBG New Line Form'!$G$9:$EQ$105,MATCH(B96,'CFBG New Line Form'!$B$9:$B$105,0),MATCH(VLOOKUP($CH$11,MAPPING!$H$3:$J$131,3,0),'CFBG New Line Form'!$G$7:$EQ$7,0)),"")=0,"",IFERROR(INDEX('CFBG New Line Form'!$G$9:$EQ$105,MATCH(B96,'CFBG New Line Form'!$B$9:$B$105,0),MATCH(VLOOKUP($CH$11,MAPPING!$H$3:$J$131,3,0),'CFBG New Line Form'!$G$7:$EQ$7,0)),""))</f>
        <v/>
      </c>
      <c r="CI96" s="84" t="str">
        <f>IF(IFERROR(INDEX('CFBG New Line Form'!$G$9:$EQ$105,MATCH(B96,'CFBG New Line Form'!$B$9:$B$105,0),MATCH(VLOOKUP($CI$11,MAPPING!$H$3:$J$131,3,0),'CFBG New Line Form'!$G$7:$EQ$7,0)),"")=0,"",IFERROR(INDEX('CFBG New Line Form'!$G$9:$EQ$105,MATCH(B96,'CFBG New Line Form'!$B$9:$B$105,0),MATCH(VLOOKUP($CI$11,MAPPING!$H$3:$J$131,3,0),'CFBG New Line Form'!$G$7:$EQ$7,0)),""))</f>
        <v/>
      </c>
      <c r="CJ96" s="84" t="str">
        <f>IF(IFERROR(INDEX('CFBG New Line Form'!$G$9:$EQ$105,MATCH(B96,'CFBG New Line Form'!$B$9:$B$105,0),MATCH(VLOOKUP($CJ$11,MAPPING!$H$3:$J$131,3,0),'CFBG New Line Form'!$G$7:$EQ$7,0)),"")=0,"",IFERROR(INDEX('CFBG New Line Form'!$G$9:$EQ$105,MATCH(B96,'CFBG New Line Form'!$B$9:$B$105,0),MATCH(VLOOKUP($CJ$11,MAPPING!$H$3:$J$131,3,0),'CFBG New Line Form'!$G$7:$EQ$7,0)),""))</f>
        <v/>
      </c>
      <c r="CK96" s="84" t="str">
        <f>IF(IFERROR(INDEX('CFBG New Line Form'!$G$9:$EQ$105,MATCH(B96,'CFBG New Line Form'!$B$9:$B$105,0),MATCH(VLOOKUP($CK$11,MAPPING!$H$3:$J$131,3,0),'CFBG New Line Form'!$G$7:$EQ$7,0)),"")=0,"",IFERROR(INDEX('CFBG New Line Form'!$G$9:$EQ$105,MATCH(B96,'CFBG New Line Form'!$B$9:$B$105,0),MATCH(VLOOKUP($CK$11,MAPPING!$H$3:$J$131,3,0),'CFBG New Line Form'!$G$7:$EQ$7,0)),""))</f>
        <v/>
      </c>
      <c r="CL96" s="84" t="str">
        <f>IF(IFERROR(INDEX('CFBG New Line Form'!$G$9:$EQ$105,MATCH(B96,'CFBG New Line Form'!$B$9:$B$105,0),MATCH(VLOOKUP($CL$11,MAPPING!$H$3:$J$131,3,0),'CFBG New Line Form'!$G$7:$EQ$7,0)),"")=0,"",IFERROR(INDEX('CFBG New Line Form'!$G$9:$EQ$105,MATCH(B96,'CFBG New Line Form'!$B$9:$B$105,0),MATCH(VLOOKUP($CL$11,MAPPING!$H$3:$J$131,3,0),'CFBG New Line Form'!$G$7:$EQ$7,0)),""))</f>
        <v/>
      </c>
      <c r="CM96" s="84" t="str">
        <f>IF(IFERROR(INDEX('CFBG New Line Form'!$G$9:$EQ$105,MATCH(B96,'CFBG New Line Form'!$B$9:$B$105,0),MATCH(VLOOKUP($CM$11,MAPPING!$H$3:$J$131,3,0),'CFBG New Line Form'!$G$7:$EQ$7,0)),"")=0,"",IFERROR(INDEX('CFBG New Line Form'!$G$9:$EQ$105,MATCH(B96,'CFBG New Line Form'!$B$9:$B$105,0),MATCH(VLOOKUP($CM$11,MAPPING!$H$3:$J$131,3,0),'CFBG New Line Form'!$G$7:$EQ$7,0)),""))</f>
        <v/>
      </c>
      <c r="CN96" s="84" t="str">
        <f>IF(IFERROR(INDEX('CFBG New Line Form'!$G$9:$EQ$105,MATCH(B96,'CFBG New Line Form'!$B$9:$B$105,0),MATCH(VLOOKUP($CN$11,MAPPING!$H$3:$J$131,3,0),'CFBG New Line Form'!$G$7:$EQ$7,0)),"")=0,"",IFERROR(INDEX('CFBG New Line Form'!$G$9:$EQ$105,MATCH(B96,'CFBG New Line Form'!$B$9:$B$105,0),MATCH(VLOOKUP($CN$11,MAPPING!$H$3:$J$131,3,0),'CFBG New Line Form'!$G$7:$EQ$7,0)),""))</f>
        <v/>
      </c>
      <c r="CO96" s="84" t="str">
        <f>IF(IFERROR(INDEX('CFBG New Line Form'!$G$9:$EQ$105,MATCH(B96,'CFBG New Line Form'!$B$9:$B$105,0),MATCH(VLOOKUP($CO$11,MAPPING!$H$3:$J$131,3,0),'CFBG New Line Form'!$G$7:$EQ$7,0)),"")=0,"",IFERROR(INDEX('CFBG New Line Form'!$G$9:$EQ$105,MATCH(B96,'CFBG New Line Form'!$B$9:$B$105,0),MATCH(VLOOKUP($CO$11,MAPPING!$H$3:$J$131,3,0),'CFBG New Line Form'!$G$7:$EQ$7,0)),""))</f>
        <v/>
      </c>
      <c r="CP96" s="84" t="str">
        <f>IF(IFERROR(INDEX('CFBG New Line Form'!$G$9:$EQ$105,MATCH(B96,'CFBG New Line Form'!$B$9:$B$105,0),MATCH(VLOOKUP($CP$11,MAPPING!$H$3:$J$131,3,0),'CFBG New Line Form'!$G$7:$EQ$7,0)),"")=0,"",IFERROR(INDEX('CFBG New Line Form'!$G$9:$EQ$105,MATCH(B96,'CFBG New Line Form'!$B$9:$B$105,0),MATCH(VLOOKUP($CP$11,MAPPING!$H$3:$J$131,3,0),'CFBG New Line Form'!$G$7:$EQ$7,0)),""))</f>
        <v/>
      </c>
      <c r="CQ96" s="84" t="str">
        <f>IF(IFERROR(INDEX('CFBG New Line Form'!$G$9:$EQ$105,MATCH(B96,'CFBG New Line Form'!$B$9:$B$105,0),MATCH(VLOOKUP($CQ$11,MAPPING!$H$3:$J$131,3,0),'CFBG New Line Form'!$G$7:$EQ$7,0)),"")=0,"",IFERROR(INDEX('CFBG New Line Form'!$G$9:$EQ$105,MATCH(B96,'CFBG New Line Form'!$B$9:$B$105,0),MATCH(VLOOKUP($CQ$11,MAPPING!$H$3:$J$131,3,0),'CFBG New Line Form'!$G$7:$EQ$7,0)),""))</f>
        <v/>
      </c>
      <c r="CR96" s="84"/>
      <c r="CS96" s="84"/>
      <c r="CT96" s="84"/>
    </row>
    <row r="97" spans="1:98" s="55" customFormat="1">
      <c r="A97" s="84" t="str">
        <f>IF(
IFERROR(INDEX('CFBG New Line Form'!$G$9:$EQ$105,MATCH(B97,'CFBG New Line Form'!$B$9:$B$105,0),MATCH(VLOOKUP($A$11,MAPPING!$H$3:$J$131,3,0),'CFBG New Line Form'!$G$7:$EQ$7,0)),"")=0,"", IFERROR(INDEX('CFBG New Line Form'!$G$9:$EQ$105,MATCH(B97,'CFBG New Line Form'!$B$9:$B$105,0),MATCH(VLOOKUP($A$11,MAPPING!$H$3:$J$131,3,0),'CFBG New Line Form'!$G$7:$EQ$7,0)),""))</f>
        <v/>
      </c>
      <c r="B97" s="84"/>
      <c r="C97" s="84" t="str">
        <f>IF(
IFERROR(INDEX('CFBG New Line Form'!$G$9:$EQ$105,MATCH(B97,'CFBG New Line Form'!$B$9:$B$105,0),MATCH(VLOOKUP($C$11,MAPPING!$H$3:$J$131,3,0),'CFBG New Line Form'!$G$7:$EQ$7,0)),"")=0,"", IFERROR(INDEX('CFBG New Line Form'!$G$9:$EQ$105,MATCH(B97,'CFBG New Line Form'!$B$9:$B$105,0),MATCH(VLOOKUP($C$11,MAPPING!$H$3:$J$131,3,0),'CFBG New Line Form'!$G$7:$EQ$7,0)),""))</f>
        <v/>
      </c>
      <c r="D97" s="84" t="str">
        <f>IF(
IFERROR(INDEX('CFBG New Line Form'!$G$9:$EQ$105,MATCH(B97,'CFBG New Line Form'!$B$9:$B$105,0),MATCH(VLOOKUP($D$11,MAPPING!$H$3:$J$131,3,0),'CFBG New Line Form'!$G$7:$EQ$7,0)),"")=0,"", IFERROR(INDEX('CFBG New Line Form'!$G$9:$EQ$105,MATCH(B97,'CFBG New Line Form'!$B$9:$B$105,0),MATCH(VLOOKUP($D$11,MAPPING!$H$3:$J$131,3,0),'CFBG New Line Form'!$G$7:$EQ$7,0)),""))</f>
        <v/>
      </c>
      <c r="E97" s="84" t="str">
        <f>IF(IFERROR(INDEX('CFBG New Line Form'!$G$9:$EQ$105,MATCH(B97,'CFBG New Line Form'!$B$9:$B$105,0),MATCH(VLOOKUP($E$11,MAPPING!$H$3:$J$131,3,0),'CFBG New Line Form'!$G$7:$EQ$7,0)),"")=0,"",IFERROR(INDEX('CFBG New Line Form'!$G$9:$EQ$105,MATCH(B97,'CFBG New Line Form'!$B$9:$B$105,0),MATCH(VLOOKUP($E$11,MAPPING!$H$3:$J$131,3,0),'CFBG New Line Form'!$G$7:$EQ$7,0)),""))</f>
        <v/>
      </c>
      <c r="F97" s="84" t="str">
        <f>IF(IFERROR(INDEX('CFBG New Line Form'!$G$9:$EQ$105,MATCH(B97,'CFBG New Line Form'!$B$9:$B$105,0),MATCH(VLOOKUP($F$11,MAPPING!$H$3:$J$131,3,0),'CFBG New Line Form'!$G$7:$EQ$7,0)),"")=0,"",IFERROR(INDEX('CFBG New Line Form'!$G$9:$EQ$105,MATCH(B97,'CFBG New Line Form'!$B$9:$B$105,0),MATCH(VLOOKUP($F$11,MAPPING!$H$3:$J$131,3,0),'CFBG New Line Form'!$G$7:$EQ$7,0)),""))</f>
        <v/>
      </c>
      <c r="G97" s="130" t="str">
        <f>IF(IFERROR(INDEX('CFBG New Line Form'!$G$9:$EQ$105,MATCH(B97,'CFBG New Line Form'!$B$9:$B$105,0),MATCH(VLOOKUP($G$11,MAPPING!$H$3:$J$131,3,0),'CFBG New Line Form'!$G$7:$EQ$7,0)),"")=0,"",IFERROR(INDEX('CFBG New Line Form'!$G$9:$EQ$105,MATCH(B97,'CFBG New Line Form'!$B$9:$B$105,0),MATCH(VLOOKUP($G$11,MAPPING!$H$3:$J$131,3,0),'CFBG New Line Form'!$G$7:$EQ$7,0)),""))</f>
        <v/>
      </c>
      <c r="H97" s="160" t="str">
        <f>IF(IFERROR(INDEX('CFBG New Line Form'!$G$9:$EQ$105,MATCH(B97,'CFBG New Line Form'!$B$9:$B$105,0),MATCH(VLOOKUP($H$11,MAPPING!$H$3:$J$131,3,0),'CFBG New Line Form'!$G$7:$EQ$7,0)),"")=0,"",IFERROR(INDEX('CFBG New Line Form'!$G$9:$EQ$105,MATCH(B97,'CFBG New Line Form'!$B$9:$B$105,0),MATCH(VLOOKUP($H$11,MAPPING!$H$3:$J$131,3,0),'CFBG New Line Form'!$G$7:$EQ$7,0)),""))</f>
        <v/>
      </c>
      <c r="I97" s="161" t="str">
        <f>IF(IFERROR(INDEX('CFBG New Line Form'!$G$9:$EQ$105,MATCH(B97,'CFBG New Line Form'!$B$9:$B$105,0),MATCH(VLOOKUP($I$11,MAPPING!$H$3:$J$131,3,0),'CFBG New Line Form'!$G$7:$EQ$7,0)),"")=0,"",IFERROR(INDEX('CFBG New Line Form'!$G$9:$EQ$105,MATCH(B97,'CFBG New Line Form'!$B$9:$B$105,0),MATCH(VLOOKUP($I$11,MAPPING!$H$3:$J$131,3,0),'CFBG New Line Form'!$G$7:$EQ$7,0)),""))</f>
        <v/>
      </c>
      <c r="J97" s="84" t="str">
        <f>IF(IFERROR(INDEX('CFBG New Line Form'!$G$9:$EQ$105,MATCH(B97,'CFBG New Line Form'!$B$9:$B$105,0),MATCH(VLOOKUP($J$11,MAPPING!$H$3:$J$131,3,0),'CFBG New Line Form'!$G$7:$EQ$7,0)),"")=0,"",IFERROR(INDEX('CFBG New Line Form'!$G$9:$EQ$105,MATCH(B97,'CFBG New Line Form'!$B$9:$B$105,0),MATCH(VLOOKUP($J$11,MAPPING!$H$3:$J$131,3,0),'CFBG New Line Form'!$G$7:$EQ$7,0)),""))</f>
        <v/>
      </c>
      <c r="K97" s="84" t="e">
        <v>#N/A</v>
      </c>
      <c r="L97" s="84" t="e">
        <v>#N/A</v>
      </c>
      <c r="M97" s="84" t="e">
        <v>#N/A</v>
      </c>
      <c r="N97" s="84" t="e">
        <v>#N/A</v>
      </c>
      <c r="O97" s="84" t="e">
        <v>#N/A</v>
      </c>
      <c r="P97" s="84" t="e">
        <v>#N/A</v>
      </c>
      <c r="Q97" s="84" t="e">
        <v>#N/A</v>
      </c>
      <c r="R97" s="162" t="str">
        <f>IF(IFERROR(INDEX('CFBG New Line Form'!$G$9:$EQ$105,MATCH(B97,'CFBG New Line Form'!$B$9:$B$105,0),MATCH(VLOOKUP($R$11,MAPPING!$H$3:$J$131,3,0),'CFBG New Line Form'!$G$7:$EQ$7,0)),"")=0,"",IFERROR(INDEX('CFBG New Line Form'!$G$9:$EQ$105,MATCH(B97,'CFBG New Line Form'!$B$9:$B$105,0),MATCH(VLOOKUP($R$11,MAPPING!$H$3:$J$131,3,0),'CFBG New Line Form'!$G$7:$EQ$7,0)),""))</f>
        <v/>
      </c>
      <c r="S97" s="84" t="str">
        <f>IF(IFERROR(INDEX('CFBG New Line Form'!$G$9:$EQ$105,MATCH(B97,'CFBG New Line Form'!$B$9:$B$105,0),MATCH(VLOOKUP($S$11,MAPPING!$H$3:$J$131,3,0),'CFBG New Line Form'!$G$7:$EQ$7,0)),"")=0,"",IFERROR(INDEX('CFBG New Line Form'!$G$9:$EQ$105,MATCH(B97,'CFBG New Line Form'!$B$9:$B$105,0),MATCH(VLOOKUP($S$11,MAPPING!$H$3:$J$131,3,0),'CFBG New Line Form'!$G$7:$EQ$7,0)),""))</f>
        <v/>
      </c>
      <c r="T97" s="84" t="e">
        <v>#N/A</v>
      </c>
      <c r="U97" s="84" t="e">
        <v>#N/A</v>
      </c>
      <c r="V97" s="84" t="e">
        <v>#N/A</v>
      </c>
      <c r="W97" s="84" t="e">
        <v>#N/A</v>
      </c>
      <c r="X97" s="84" t="e">
        <v>#N/A</v>
      </c>
      <c r="Y97" s="84" t="e">
        <v>#N/A</v>
      </c>
      <c r="Z97" s="84" t="e">
        <v>#N/A</v>
      </c>
      <c r="AA97" s="84" t="e">
        <v>#N/A</v>
      </c>
      <c r="AB97" s="84" t="e">
        <v>#N/A</v>
      </c>
      <c r="AC97" s="84" t="e">
        <v>#N/A</v>
      </c>
      <c r="AD97" s="84" t="e">
        <v>#N/A</v>
      </c>
      <c r="AE97" s="160" t="str">
        <f>IF(IFERROR(INDEX('CFBG New Line Form'!$G$9:$EQ$105,MATCH(B97,'CFBG New Line Form'!$B$9:$B$105,0),MATCH(VLOOKUP($AE$11,MAPPING!$H$3:$J$131,3,0),'CFBG New Line Form'!$G$7:$EQ$7,0)),"")=0,"",IFERROR(INDEX('CFBG New Line Form'!$G$9:$EQ$105,MATCH(B97,'CFBG New Line Form'!$B$9:$B$105,0),MATCH(VLOOKUP($AE$11,MAPPING!$H$3:$J$131,3,0),'CFBG New Line Form'!$G$7:$EQ$7,0)),""))</f>
        <v/>
      </c>
      <c r="AF97" s="84" t="e">
        <v>#N/A</v>
      </c>
      <c r="AG97" s="84" t="e">
        <v>#N/A</v>
      </c>
      <c r="AH97" s="84" t="str">
        <f>IF(IFERROR(INDEX('CFBG New Line Form'!$G$9:$EQ$105,MATCH(B97,'CFBG New Line Form'!$B$9:$B$105,0),MATCH(VLOOKUP($AH$11,MAPPING!$H$3:$J$131,3,0),'CFBG New Line Form'!$G$7:$EQ$7,0)),"")=0,"",IFERROR(INDEX('CFBG New Line Form'!$G$9:$EQ$105,MATCH(B97,'CFBG New Line Form'!$B$9:$B$105,0),MATCH(VLOOKUP($AH$11,MAPPING!$H$3:$J$131,3,0),'CFBG New Line Form'!$G$7:$EQ$7,0)),""))</f>
        <v/>
      </c>
      <c r="AI97" s="84" t="str">
        <f>IF(IFERROR(INDEX('CFBG New Line Form'!$G$9:$EQ$105,MATCH(B97,'CFBG New Line Form'!$B$9:$B$105,0),MATCH(VLOOKUP($AI$11,MAPPING!$H$3:$J$131,3,0),'CFBG New Line Form'!$G$7:$EQ$7,0)),"")=0,"",IFERROR(INDEX('CFBG New Line Form'!$G$9:$EQ$105,MATCH(B97,'CFBG New Line Form'!$B$9:$B$105,0),MATCH(VLOOKUP($AI$11,MAPPING!$H$3:$J$131,3,0),'CFBG New Line Form'!$G$7:$EQ$7,0)),""))</f>
        <v/>
      </c>
      <c r="AJ97" s="84" t="str">
        <f>IF(IFERROR(INDEX('CFBG New Line Form'!$G$9:$EQ$105,MATCH(B97,'CFBG New Line Form'!$B$9:$B$105,0),MATCH(VLOOKUP($AJ$11,MAPPING!$H$3:$J$131,3,0),'CFBG New Line Form'!$G$7:$EQ$7,0)),"")=0,"",IFERROR(INDEX('CFBG New Line Form'!$G$9:$EQ$105,MATCH(B97,'CFBG New Line Form'!$B$9:$B$105,0),MATCH(VLOOKUP($AJ$11,MAPPING!$H$3:$J$131,3,0),'CFBG New Line Form'!$G$7:$EQ$7,0)),""))</f>
        <v/>
      </c>
      <c r="AK97" s="84" t="str">
        <f>IF(IFERROR(INDEX('CFBG New Line Form'!$G$9:$EQ$105,MATCH(B97,'CFBG New Line Form'!$B$9:$B$105,0),MATCH(VLOOKUP($AK$11,MAPPING!$H$3:$J$131,3,0),'CFBG New Line Form'!$G$7:$EQ$7,0)),"")=0,"",IFERROR(INDEX('CFBG New Line Form'!$G$9:$EQ$105,MATCH(B97,'CFBG New Line Form'!$B$9:$B$105,0),MATCH(VLOOKUP($AK$11,MAPPING!$H$3:$J$131,3,0),'CFBG New Line Form'!$G$7:$EQ$7,0)),""))</f>
        <v/>
      </c>
      <c r="AL97" s="84" t="str">
        <f>IF(IFERROR(INDEX('CFBG New Line Form'!$G$9:$EQ$105,MATCH(B97,'CFBG New Line Form'!$B$9:$B$105,0),MATCH(VLOOKUP($AL$11,MAPPING!$H$3:$J$131,3,0),'CFBG New Line Form'!$G$7:$EQ$7,0)),"")=0,"",IFERROR(INDEX('CFBG New Line Form'!$G$9:$EQ$105,MATCH(B97,'CFBG New Line Form'!$B$9:$B$105,0),MATCH(VLOOKUP($AL$11,MAPPING!$H$3:$J$131,3,0),'CFBG New Line Form'!$G$7:$EQ$7,0)),""))</f>
        <v/>
      </c>
      <c r="AM97" s="84" t="str">
        <f>IF(IFERROR(INDEX('CFBG New Line Form'!$G$9:$EQ$105,MATCH(B97,'CFBG New Line Form'!$B$9:$B$105,0),MATCH(VLOOKUP($AM$11,MAPPING!$H$3:$J$131,3,0),'CFBG New Line Form'!$G$7:$EQ$7,0)),"")=0,"",IFERROR(INDEX('CFBG New Line Form'!$G$9:$EQ$105,MATCH(B97,'CFBG New Line Form'!$B$9:$B$105,0),MATCH(VLOOKUP($AM$11,MAPPING!$H$3:$J$131,3,0),'CFBG New Line Form'!$G$7:$EQ$7,0)),""))</f>
        <v/>
      </c>
      <c r="AN97" s="84" t="str">
        <f>IF(IFERROR(INDEX('CFBG New Line Form'!$G$9:$EQ$105,MATCH(B97,'CFBG New Line Form'!$B$9:$B$105,0),MATCH(VLOOKUP($AN$11,MAPPING!$H$3:$J$131,3,0),'CFBG New Line Form'!$G$7:$EQ$7,0)),"")=0,"",IFERROR(INDEX('CFBG New Line Form'!$G$9:$EQ$105,MATCH(B97,'CFBG New Line Form'!$B$9:$B$105,0),MATCH(VLOOKUP($AN$11,MAPPING!$H$3:$J$131,3,0),'CFBG New Line Form'!$G$7:$EQ$7,0)),""))</f>
        <v/>
      </c>
      <c r="AO97" s="84" t="str">
        <f>IF(IFERROR(INDEX('CFBG New Line Form'!$G$9:$EQ$105,MATCH(B97,'CFBG New Line Form'!$B$9:$B$105,0),MATCH(VLOOKUP($AO$11,MAPPING!$H$3:$J$131,3,0),'CFBG New Line Form'!$G$7:$EQ$7,0)),"")=0,"",IFERROR(INDEX('CFBG New Line Form'!$G$9:$EQ$105,MATCH(B97,'CFBG New Line Form'!$B$9:$B$105,0),MATCH(VLOOKUP($AO$11,MAPPING!$H$3:$J$131,3,0),'CFBG New Line Form'!$G$7:$EQ$7,0)),""))</f>
        <v/>
      </c>
      <c r="AP97" s="84" t="str">
        <f>IF(IFERROR(INDEX('CFBG New Line Form'!$G$9:$EQ$105,MATCH(B97,'CFBG New Line Form'!$B$9:$B$105,0),MATCH(VLOOKUP($AP$11,MAPPING!$H$3:$J$131,3,0),'CFBG New Line Form'!$G$7:$EQ$7,0)),"")=0,"",IFERROR(INDEX('CFBG New Line Form'!$G$9:$EQ$105,MATCH(B97,'CFBG New Line Form'!$B$9:$B$105,0),MATCH(VLOOKUP($AP$11,MAPPING!$H$3:$J$131,3,0),'CFBG New Line Form'!$G$7:$EQ$7,0)),""))</f>
        <v/>
      </c>
      <c r="AQ97" s="84" t="str">
        <f>IF(IFERROR(INDEX('CFBG New Line Form'!$G$9:$EQ$105,MATCH(B97,'CFBG New Line Form'!$B$9:$B$105,0),MATCH(VLOOKUP($AQ$11,MAPPING!$H$3:$J$131,3,0),'CFBG New Line Form'!$G$7:$EQ$7,0)),"")=0,"",IFERROR(INDEX('CFBG New Line Form'!$G$9:$EQ$105,MATCH(B97,'CFBG New Line Form'!$B$9:$B$105,0),MATCH(VLOOKUP($AQ$11,MAPPING!$H$3:$J$131,3,0),'CFBG New Line Form'!$G$7:$EQ$7,0)),""))</f>
        <v/>
      </c>
      <c r="AR97" s="84" t="str">
        <f>IF(IFERROR(INDEX('CFBG New Line Form'!$G$9:$EQ$105,MATCH(B97,'CFBG New Line Form'!$B$9:$B$105,0),MATCH(VLOOKUP($AR$11,MAPPING!$H$3:$J$131,3,0),'CFBG New Line Form'!$G$7:$EQ$7,0)),"")=0,"",IFERROR(INDEX('CFBG New Line Form'!$G$9:$EQ$105,MATCH(B97,'CFBG New Line Form'!$B$9:$B$105,0),MATCH(VLOOKUP($AR$11,MAPPING!$H$3:$J$131,3,0),'CFBG New Line Form'!$G$7:$EQ$7,0)),""))</f>
        <v/>
      </c>
      <c r="AS97" s="84" t="str">
        <f>IF(IFERROR(INDEX('CFBG New Line Form'!$G$9:$EQ$105,MATCH(B97,'CFBG New Line Form'!$B$9:$B$105,0),MATCH(VLOOKUP($AS$11,MAPPING!$H$3:$J$131,3,0),'CFBG New Line Form'!$G$7:$EQ$7,0)),"")=0,"",IFERROR(INDEX('CFBG New Line Form'!$G$9:$EQ$105,MATCH(B97,'CFBG New Line Form'!$B$9:$B$105,0),MATCH(VLOOKUP($AS$11,MAPPING!$H$3:$J$131,3,0),'CFBG New Line Form'!$G$7:$EQ$7,0)),""))</f>
        <v/>
      </c>
      <c r="AT97" s="84" t="str">
        <f>IF(IFERROR(INDEX('CFBG New Line Form'!$G$9:$EQ$105,MATCH(B97,'CFBG New Line Form'!$B$9:$B$105,0),MATCH(VLOOKUP($AT$11,MAPPING!$H$3:$J$131,3,0),'CFBG New Line Form'!$G$7:$EQ$7,0)),"")=0,"",IFERROR(INDEX('CFBG New Line Form'!$G$9:$EQ$105,MATCH(B97,'CFBG New Line Form'!$B$9:$B$105,0),MATCH(VLOOKUP($AT$11,MAPPING!$H$3:$J$131,3,0),'CFBG New Line Form'!$G$7:$EQ$7,0)),""))</f>
        <v/>
      </c>
      <c r="AU97" s="84" t="str">
        <f>IF(IFERROR(INDEX('CFBG New Line Form'!$G$9:$EQ$105,MATCH(B97,'CFBG New Line Form'!$B$9:$B$105,0),MATCH(VLOOKUP($AU$11,MAPPING!$H$3:$J$131,3,0),'CFBG New Line Form'!$G$7:$EQ$7,0)),"")=0,"",IFERROR(INDEX('CFBG New Line Form'!$G$9:$EQ$105,MATCH(B97,'CFBG New Line Form'!$B$9:$B$105,0),MATCH(VLOOKUP($AU$11,MAPPING!$H$3:$J$131,3,0),'CFBG New Line Form'!$G$7:$EQ$7,0)),""))</f>
        <v/>
      </c>
      <c r="AV97" s="84" t="str">
        <f>IF(IFERROR(INDEX('CFBG New Line Form'!$G$9:$EQ$105,MATCH(B97,'CFBG New Line Form'!$B$9:$B$105,0),MATCH(VLOOKUP($AV$11,MAPPING!$H$3:$J$131,3,0),'CFBG New Line Form'!$G$7:$EQ$7,0)),"")=0,"",IFERROR(INDEX('CFBG New Line Form'!$G$9:$EQ$105,MATCH(B97,'CFBG New Line Form'!$B$9:$B$105,0),MATCH(VLOOKUP($AV$11,MAPPING!$H$3:$J$131,3,0),'CFBG New Line Form'!$G$7:$EQ$7,0)),""))</f>
        <v/>
      </c>
      <c r="AW97" s="84" t="str">
        <f>IF(IFERROR(INDEX('CFBG New Line Form'!$G$9:$EQ$105,MATCH(B97,'CFBG New Line Form'!$B$9:$B$105,0),MATCH(VLOOKUP($AW$11,MAPPING!$H$3:$J$131,3,0),'CFBG New Line Form'!$G$7:$EQ$7,0)),"")=0,"",IFERROR(INDEX('CFBG New Line Form'!$G$9:$EQ$105,MATCH(B97,'CFBG New Line Form'!$B$9:$B$105,0),MATCH(VLOOKUP($AW$11,MAPPING!$H$3:$J$131,3,0),'CFBG New Line Form'!$G$7:$EQ$7,0)),""))</f>
        <v/>
      </c>
      <c r="AX97" s="84" t="str">
        <f>IF(IFERROR(INDEX('CFBG New Line Form'!$G$9:$EQ$105,MATCH(B97,'CFBG New Line Form'!$B$9:$B$105,0),MATCH(VLOOKUP($AX$11,MAPPING!$H$3:$J$131,3,0),'CFBG New Line Form'!$G$7:$EQ$7,0)),"")=0,"",IFERROR(INDEX('CFBG New Line Form'!$G$9:$EQ$105,MATCH(B97,'CFBG New Line Form'!$B$9:$B$105,0),MATCH(VLOOKUP($AX$11,MAPPING!$H$3:$J$131,3,0),'CFBG New Line Form'!$G$7:$EQ$7,0)),""))</f>
        <v/>
      </c>
      <c r="AY97" s="84" t="str">
        <f>IF(IFERROR(INDEX('CFBG New Line Form'!$G$9:$EQ$105,MATCH(B97,'CFBG New Line Form'!$B$9:$B$105,0),MATCH(VLOOKUP($AY$11,MAPPING!$H$3:$J$131,3,0),'CFBG New Line Form'!$G$7:$EQ$7,0)),"")=0,"",IFERROR(INDEX('CFBG New Line Form'!$G$9:$EQ$105,MATCH(B97,'CFBG New Line Form'!$B$9:$B$105,0),MATCH(VLOOKUP($AY$11,MAPPING!$H$3:$J$131,3,0),'CFBG New Line Form'!$G$7:$EQ$7,0)),""))</f>
        <v/>
      </c>
      <c r="AZ97" s="84" t="str">
        <f>IF(IFERROR(INDEX('CFBG New Line Form'!$G$9:$EQ$105,MATCH(B97,'CFBG New Line Form'!$B$9:$B$105,0),MATCH(VLOOKUP($AZ$11,MAPPING!$H$3:$J$131,3,0),'CFBG New Line Form'!$G$7:$EQ$7,0)),"")=0,"",IFERROR(INDEX('CFBG New Line Form'!$G$9:$EQ$105,MATCH(B97,'CFBG New Line Form'!$B$9:$B$105,0),MATCH(VLOOKUP($AZ$11,MAPPING!$H$3:$J$131,3,0),'CFBG New Line Form'!$G$7:$EQ$7,0)),""))</f>
        <v/>
      </c>
      <c r="BA97" s="84" t="str">
        <f>IF(IFERROR(INDEX('CFBG New Line Form'!$G$9:$EQ$105,MATCH(B97,'CFBG New Line Form'!$B$9:$B$105,0),MATCH(VLOOKUP($BA$11,MAPPING!$H$3:$J$131,3,0),'CFBG New Line Form'!$G$7:$EQ$7,0)),"")=0,"",IFERROR(INDEX('CFBG New Line Form'!$G$9:$EQ$105,MATCH(B97,'CFBG New Line Form'!$B$9:$B$105,0),MATCH(VLOOKUP($BA$11,MAPPING!$H$3:$J$131,3,0),'CFBG New Line Form'!$G$7:$EQ$7,0)),""))</f>
        <v/>
      </c>
      <c r="BB97" s="84" t="str">
        <f>IF(IFERROR(INDEX('CFBG New Line Form'!$G$9:$EQ$105,MATCH(B97,'CFBG New Line Form'!$B$9:$B$105,0),MATCH(VLOOKUP($BB$11,MAPPING!$H$3:$J$131,3,0),'CFBG New Line Form'!$G$7:$EQ$7,0)),"")=0,"",IFERROR(INDEX('CFBG New Line Form'!$G$9:$EQ$105,MATCH(B97,'CFBG New Line Form'!$B$9:$B$105,0),MATCH(VLOOKUP($BB$11,MAPPING!$H$3:$J$131,3,0),'CFBG New Line Form'!$G$7:$EQ$7,0)),""))</f>
        <v/>
      </c>
      <c r="BC97" s="84" t="str">
        <f>IF(IFERROR(INDEX('CFBG New Line Form'!$G$9:$EQ$105,MATCH(B97,'CFBG New Line Form'!$B$9:$B$105,0),MATCH(VLOOKUP($BC$11,MAPPING!$H$3:$J$131,3,0),'CFBG New Line Form'!$G$7:$EQ$7,0)),"")=0,"",IFERROR(INDEX('CFBG New Line Form'!$G$9:$EQ$105,MATCH(B97,'CFBG New Line Form'!$B$9:$B$105,0),MATCH(VLOOKUP($BC$11,MAPPING!$H$3:$J$131,3,0),'CFBG New Line Form'!$G$7:$EQ$7,0)),""))</f>
        <v/>
      </c>
      <c r="BD97" s="84" t="str">
        <f>IF(IFERROR(INDEX('CFBG New Line Form'!$G$9:$EQ$105,MATCH(B97,'CFBG New Line Form'!$B$9:$B$105,0),MATCH(VLOOKUP($BD$11,MAPPING!$H$3:$J$131,3,0),'CFBG New Line Form'!$G$7:$EQ$7,0)),"")=0,"",IFERROR(INDEX('CFBG New Line Form'!$G$9:$EQ$105,MATCH(B97,'CFBG New Line Form'!$B$9:$B$105,0),MATCH(VLOOKUP($BD$11,MAPPING!$H$3:$J$131,3,0),'CFBG New Line Form'!$G$7:$EQ$7,0)),""))</f>
        <v/>
      </c>
      <c r="BE97" s="84" t="str">
        <f>IF(IFERROR(INDEX('CFBG New Line Form'!$G$9:$EQ$105,MATCH(B97,'CFBG New Line Form'!$B$9:$B$105,0),MATCH(VLOOKUP($BE$11,MAPPING!$H$3:$J$131,3,0),'CFBG New Line Form'!$G$7:$EQ$7,0)),"")=0,"",IFERROR(INDEX('CFBG New Line Form'!$G$9:$EQ$105,MATCH(B97,'CFBG New Line Form'!$B$9:$B$105,0),MATCH(VLOOKUP($BE$11,MAPPING!$H$3:$J$131,3,0),'CFBG New Line Form'!$G$7:$EQ$7,0)),""))</f>
        <v/>
      </c>
      <c r="BF97" s="84" t="str">
        <f>IF(IFERROR(INDEX('CFBG New Line Form'!$G$9:$EQ$105,MATCH(B97,'CFBG New Line Form'!$B$9:$B$105,0),MATCH(VLOOKUP($BE$11,MAPPING!$H$3:$J$131,3,0),'CFBG New Line Form'!$G$7:$EQ$7,0)),"")=0,"",IFERROR(INDEX('CFBG New Line Form'!$G$9:$EQ$105,MATCH(B97,'CFBG New Line Form'!$B$9:$B$105,0),MATCH(VLOOKUP($BE$11,MAPPING!$H$3:$J$131,3,0),'CFBG New Line Form'!$G$7:$EQ$7,0)),""))</f>
        <v/>
      </c>
      <c r="BG97" s="84" t="str">
        <f>IF(IFERROR(INDEX('CFBG New Line Form'!$G$9:$EQ$105,MATCH(B97,'CFBG New Line Form'!$B$9:$B$105,0),MATCH(VLOOKUP($BG$11,MAPPING!$H$3:$J$131,3,0),'CFBG New Line Form'!$G$7:$EQ$7,0)),"")=0,"",IFERROR(INDEX('CFBG New Line Form'!$G$9:$EQ$105,MATCH(B97,'CFBG New Line Form'!$B$9:$B$105,0),MATCH(VLOOKUP($BG$11,MAPPING!$H$3:$J$131,3,0),'CFBG New Line Form'!$G$7:$EQ$7,0)),""))</f>
        <v/>
      </c>
      <c r="BH97" s="84" t="str">
        <f>IF(IFERROR(INDEX('CFBG New Line Form'!$G$9:$EQ$105,MATCH(B97,'CFBG New Line Form'!$B$9:$B$105,0),MATCH(VLOOKUP($BH$11,MAPPING!$H$3:$J$131,3,0),'CFBG New Line Form'!$G$7:$EQ$7,0)),"")=0,"",IFERROR(INDEX('CFBG New Line Form'!$G$9:$EQ$105,MATCH(B97,'CFBG New Line Form'!$B$9:$B$105,0),MATCH(VLOOKUP($BH$11,MAPPING!$H$3:$J$131,3,0),'CFBG New Line Form'!$G$7:$EQ$7,0)),""))</f>
        <v/>
      </c>
      <c r="BI97" s="84" t="str">
        <f>IF(IFERROR(INDEX('CFBG New Line Form'!$G$9:$EQ$105,MATCH(B97,'CFBG New Line Form'!$B$9:$B$105,0),MATCH(VLOOKUP($BI$11,MAPPING!$H$3:$J$131,3,0),'CFBG New Line Form'!$G$7:$EQ$7,0)),"")=0,"",IFERROR(INDEX('CFBG New Line Form'!$G$9:$EQ$105,MATCH(B97,'CFBG New Line Form'!$B$9:$B$105,0),MATCH(VLOOKUP($BI$11,MAPPING!$H$3:$J$131,3,0),'CFBG New Line Form'!$G$7:$EQ$7,0)),""))</f>
        <v/>
      </c>
      <c r="BJ97" s="84" t="str">
        <f>IF(IFERROR(INDEX('CFBG New Line Form'!$G$9:$EQ$105,MATCH(B97,'CFBG New Line Form'!$B$9:$B$105,0),MATCH(VLOOKUP($BJ$11,MAPPING!$H$3:$J$131,3,0),'CFBG New Line Form'!$G$7:$EQ$7,0)),"")=0,"",IFERROR(INDEX('CFBG New Line Form'!$G$9:$EQ$105,MATCH(B97,'CFBG New Line Form'!$B$9:$B$105,0),MATCH(VLOOKUP($BJ$11,MAPPING!$H$3:$J$131,3,0),'CFBG New Line Form'!$G$7:$EQ$7,0)),""))</f>
        <v/>
      </c>
      <c r="BK97" s="84" t="str">
        <f>IF(IFERROR(INDEX('CFBG New Line Form'!$G$9:$EQ$105,MATCH(B97,'CFBG New Line Form'!$B$9:$B$105,0),MATCH(VLOOKUP($BK$11,MAPPING!$H$3:$J$131,3,0),'CFBG New Line Form'!$G$7:$EQ$7,0)),"")=0,"",IFERROR(INDEX('CFBG New Line Form'!$G$9:$EQ$105,MATCH(B97,'CFBG New Line Form'!$B$9:$B$105,0),MATCH(VLOOKUP($BK$11,MAPPING!$H$3:$J$131,3,0),'CFBG New Line Form'!$G$7:$EQ$7,0)),""))</f>
        <v/>
      </c>
      <c r="BL97" s="84" t="str">
        <f>IF(IFERROR(INDEX('CFBG New Line Form'!$G$9:$EQ$105,MATCH(B97,'CFBG New Line Form'!$B$9:$B$105,0),MATCH(VLOOKUP($BL$11,MAPPING!$H$3:$J$131,3,0),'CFBG New Line Form'!$G$7:$EQ$7,0)),"")=0,"",IFERROR(INDEX('CFBG New Line Form'!$G$9:$EQ$105,MATCH(B97,'CFBG New Line Form'!$B$9:$B$105,0),MATCH(VLOOKUP($BL$11,MAPPING!$H$3:$J$131,3,0),'CFBG New Line Form'!$G$7:$EQ$7,0)),""))</f>
        <v/>
      </c>
      <c r="BM97" s="84" t="str">
        <f>IF(IFERROR(INDEX('CFBG New Line Form'!$G$9:$EQ$105,MATCH(B97,'CFBG New Line Form'!$B$9:$B$105,0),MATCH(VLOOKUP($BM$11,MAPPING!$H$3:$J$131,3,0),'CFBG New Line Form'!$G$7:$EQ$7,0)),"")=0,"",IFERROR(INDEX('CFBG New Line Form'!$G$9:$EQ$105,MATCH(B97,'CFBG New Line Form'!$B$9:$B$105,0),MATCH(VLOOKUP($BM$11,MAPPING!$H$3:$J$131,3,0),'CFBG New Line Form'!$G$7:$EQ$7,0)),""))</f>
        <v/>
      </c>
      <c r="BN97" s="84" t="str">
        <f>IF(IFERROR(INDEX('CFBG New Line Form'!$G$9:$EQ$105,MATCH(B97,'CFBG New Line Form'!$B$9:$B$105,0),MATCH(VLOOKUP($BN$11,MAPPING!$H$3:$J$131,3,0),'CFBG New Line Form'!$G$7:$EQ$7,0)),"")=0,"",IFERROR(INDEX('CFBG New Line Form'!$G$9:$EQ$105,MATCH(B97,'CFBG New Line Form'!$B$9:$B$105,0),MATCH(VLOOKUP($BN$11,MAPPING!$H$3:$J$131,3,0),'CFBG New Line Form'!$G$7:$EQ$7,0)),""))</f>
        <v/>
      </c>
      <c r="BO97" s="84" t="str">
        <f>IF(IFERROR(INDEX('CFBG New Line Form'!$G$9:$EQ$105,MATCH(B97,'CFBG New Line Form'!$B$9:$B$105,0),MATCH(VLOOKUP($BO$11,MAPPING!$H$3:$J$131,3,0),'CFBG New Line Form'!$G$7:$EQ$7,0)),"")=0,"",IFERROR(INDEX('CFBG New Line Form'!$G$9:$EQ$105,MATCH(B97,'CFBG New Line Form'!$B$9:$B$105,0),MATCH(VLOOKUP($BO$11,MAPPING!$H$3:$J$131,3,0),'CFBG New Line Form'!$G$7:$EQ$7,0)),""))</f>
        <v/>
      </c>
      <c r="BP97" s="84" t="str">
        <f>IF(IFERROR(INDEX('CFBG New Line Form'!$G$9:$EQ$105,MATCH(B97,'CFBG New Line Form'!$B$9:$B$105,0),MATCH(VLOOKUP($BP$11,MAPPING!$H$3:$J$131,3,0),'CFBG New Line Form'!$G$7:$EQ$7,0)),"")=0,"",IFERROR(INDEX('CFBG New Line Form'!$G$9:$EQ$105,MATCH(B97,'CFBG New Line Form'!$B$9:$B$105,0),MATCH(VLOOKUP($BP$11,MAPPING!$H$3:$J$131,3,0),'CFBG New Line Form'!$G$7:$EQ$7,0)),""))</f>
        <v/>
      </c>
      <c r="BQ97" s="84" t="str">
        <f>IF(IFERROR(INDEX('CFBG New Line Form'!$G$9:$EQ$105,MATCH(B97,'CFBG New Line Form'!$B$9:$B$105,0),MATCH(VLOOKUP($BQ$11,MAPPING!$H$3:$J$131,3,0),'CFBG New Line Form'!$G$7:$EQ$7,0)),"")=0,"",IFERROR(INDEX('CFBG New Line Form'!$G$9:$EQ$105,MATCH(B97,'CFBG New Line Form'!$B$9:$B$105,0),MATCH(VLOOKUP($BQ$11,MAPPING!$H$3:$J$131,3,0),'CFBG New Line Form'!$G$7:$EQ$7,0)),""))</f>
        <v/>
      </c>
      <c r="BR97" s="84" t="str">
        <f>IF(IFERROR(INDEX('CFBG New Line Form'!$G$9:$EQ$105,MATCH(B97,'CFBG New Line Form'!$B$9:$B$105,0),MATCH(VLOOKUP($BR$11,MAPPING!$H$3:$J$131,3,0),'CFBG New Line Form'!$G$7:$EQ$7,0)),"")=0,"",IFERROR(INDEX('CFBG New Line Form'!$G$9:$EQ$105,MATCH(B97,'CFBG New Line Form'!$B$9:$B$105,0),MATCH(VLOOKUP($BR$11,MAPPING!$H$3:$J$131,3,0),'CFBG New Line Form'!$G$7:$EQ$7,0)),""))</f>
        <v/>
      </c>
      <c r="BS97" s="84" t="str">
        <f>IF(IFERROR(INDEX('CFBG New Line Form'!$G$9:$EQ$105,MATCH(B97,'CFBG New Line Form'!$B$9:$B$105,0),MATCH(VLOOKUP($BS$11,MAPPING!$H$3:$J$131,3,0),'CFBG New Line Form'!$G$7:$EQ$7,0)),"")=0,"",IFERROR(INDEX('CFBG New Line Form'!$G$9:$EQ$105,MATCH(B97,'CFBG New Line Form'!$B$9:$B$105,0),MATCH(VLOOKUP($BS$11,MAPPING!$H$3:$J$131,3,0),'CFBG New Line Form'!$G$7:$EQ$7,0)),""))</f>
        <v/>
      </c>
      <c r="BT97" s="84" t="str">
        <f>IF(IFERROR(INDEX('CFBG New Line Form'!$G$9:$EQ$105,MATCH(B97,'CFBG New Line Form'!$B$9:$B$105,0),MATCH(VLOOKUP($BT$11,MAPPING!$H$3:$J$131,3,0),'CFBG New Line Form'!$G$7:$EQ$7,0)),"")=0,"",IFERROR(INDEX('CFBG New Line Form'!$G$9:$EQ$105,MATCH(B97,'CFBG New Line Form'!$B$9:$B$105,0),MATCH(VLOOKUP($BT$11,MAPPING!$H$3:$J$131,3,0),'CFBG New Line Form'!$G$7:$EQ$7,0)),""))</f>
        <v/>
      </c>
      <c r="BU97" s="84" t="str">
        <f>IF(IFERROR(INDEX('CFBG New Line Form'!$G$9:$EQ$105,MATCH(B97,'CFBG New Line Form'!$B$9:$B$105,0),MATCH(VLOOKUP($BU$11,MAPPING!$H$3:$J$131,3,0),'CFBG New Line Form'!$G$7:$EQ$7,0)),"")=0,"",IFERROR(INDEX('CFBG New Line Form'!$G$9:$EQ$105,MATCH(B97,'CFBG New Line Form'!$B$9:$B$105,0),MATCH(VLOOKUP($BU$11,MAPPING!$H$3:$J$131,3,0),'CFBG New Line Form'!$G$7:$EQ$7,0)),""))</f>
        <v/>
      </c>
      <c r="BV97" s="84" t="str">
        <f>IF(IFERROR(INDEX('CFBG New Line Form'!$G$9:$EQ$105,MATCH(B97,'CFBG New Line Form'!$B$9:$B$105,0),MATCH(VLOOKUP($BV$11,MAPPING!$H$3:$J$131,3,0),'CFBG New Line Form'!$G$7:$EQ$7,0)),"")=0,"",IFERROR(INDEX('CFBG New Line Form'!$G$9:$EQ$105,MATCH(B97,'CFBG New Line Form'!$B$9:$B$105,0),MATCH(VLOOKUP($BV$11,MAPPING!$H$3:$J$131,3,0),'CFBG New Line Form'!$G$7:$EQ$7,0)),""))</f>
        <v/>
      </c>
      <c r="BW97" s="84" t="str">
        <f>IF(IFERROR(INDEX('CFBG New Line Form'!$G$9:$EQ$105,MATCH(B97,'CFBG New Line Form'!$B$9:$B$105,0),MATCH(VLOOKUP($BW$11,MAPPING!$H$3:$J$131,3,0),'CFBG New Line Form'!$G$7:$EQ$7,0)),"")=0,"",IFERROR(INDEX('CFBG New Line Form'!$G$9:$EQ$105,MATCH(B97,'CFBG New Line Form'!$B$9:$B$105,0),MATCH(VLOOKUP($BW$11,MAPPING!$H$3:$J$131,3,0),'CFBG New Line Form'!$G$7:$EQ$7,0)),""))</f>
        <v/>
      </c>
      <c r="BX97" s="84" t="str">
        <f>IF(IFERROR(INDEX('CFBG New Line Form'!$G$9:$EQ$105,MATCH(B97,'CFBG New Line Form'!$B$9:$B$105,0),MATCH(VLOOKUP($BX$11,MAPPING!$H$3:$J$131,3,0),'CFBG New Line Form'!$G$7:$EQ$7,0)),"")=0,"",IFERROR(INDEX('CFBG New Line Form'!$G$9:$EQ$105,MATCH(B97,'CFBG New Line Form'!$B$9:$B$105,0),MATCH(VLOOKUP($BX$11,MAPPING!$H$3:$J$131,3,0),'CFBG New Line Form'!$G$7:$EQ$7,0)),""))</f>
        <v/>
      </c>
      <c r="BY97" s="84" t="str">
        <f>IF(IFERROR(INDEX('CFBG New Line Form'!$G$9:$EQ$105,MATCH(B97,'CFBG New Line Form'!$B$9:$B$105,0),MATCH(VLOOKUP($BY$11,MAPPING!$H$3:$J$131,3,0),'CFBG New Line Form'!$G$7:$EQ$7,0)),"")=0,"",IFERROR(INDEX('CFBG New Line Form'!$G$9:$EQ$105,MATCH(B97,'CFBG New Line Form'!$B$9:$B$105,0),MATCH(VLOOKUP($BY$11,MAPPING!$H$3:$J$131,3,0),'CFBG New Line Form'!$G$7:$EQ$7,0)),""))</f>
        <v/>
      </c>
      <c r="BZ97" s="84" t="str">
        <f>IF(IFERROR(INDEX('CFBG New Line Form'!$G$9:$EQ$105,MATCH(B97,'CFBG New Line Form'!$B$9:$B$105,0),MATCH(VLOOKUP($BZ$11,MAPPING!$H$3:$J$131,3,0),'CFBG New Line Form'!$G$7:$EQ$7,0)),"")=0,"",IFERROR(INDEX('CFBG New Line Form'!$G$9:$EQ$105,MATCH(B97,'CFBG New Line Form'!$B$9:$B$105,0),MATCH(VLOOKUP($BZ$11,MAPPING!$H$3:$J$131,3,0),'CFBG New Line Form'!$G$7:$EQ$7,0)),""))</f>
        <v/>
      </c>
      <c r="CA97" s="84" t="str">
        <f>IF(IFERROR(INDEX('CFBG New Line Form'!$G$9:$EQ$105,MATCH(B97,'CFBG New Line Form'!$B$9:$B$105,0),MATCH(VLOOKUP($CA$11,MAPPING!$H$3:$J$131,3,0),'CFBG New Line Form'!$G$7:$EQ$7,0)),"")=0,"",IFERROR(INDEX('CFBG New Line Form'!$G$9:$EQ$105,MATCH(B97,'CFBG New Line Form'!$B$9:$B$105,0),MATCH(VLOOKUP($CA$11,MAPPING!$H$3:$J$131,3,0),'CFBG New Line Form'!$G$7:$EQ$7,0)),""))</f>
        <v/>
      </c>
      <c r="CB97" s="84" t="str">
        <f>IF(IFERROR(INDEX('CFBG New Line Form'!$G$9:$EQ$105,MATCH(B97,'CFBG New Line Form'!$B$9:$B$105,0),MATCH(VLOOKUP($CB$11,MAPPING!$H$3:$J$131,3,0),'CFBG New Line Form'!$G$7:$EQ$7,0)),"")=0,"",IFERROR(INDEX('CFBG New Line Form'!$G$9:$EQ$105,MATCH(B97,'CFBG New Line Form'!$B$9:$B$105,0),MATCH(VLOOKUP($CB$11,MAPPING!$H$3:$J$131,3,0),'CFBG New Line Form'!$G$7:$EQ$7,0)),""))</f>
        <v/>
      </c>
      <c r="CC97" s="84" t="str">
        <f>IF(IFERROR(INDEX('CFBG New Line Form'!$G$9:$EQ$105,MATCH(B97,'CFBG New Line Form'!$B$9:$B$105,0),MATCH(VLOOKUP($CC$11,MAPPING!$H$3:$J$131,3,0),'CFBG New Line Form'!$G$7:$EQ$7,0)),"")=0,"",IFERROR(INDEX('CFBG New Line Form'!$G$9:$EQ$105,MATCH(B97,'CFBG New Line Form'!$B$9:$B$105,0),MATCH(VLOOKUP($CC$11,MAPPING!$H$3:$J$131,3,0),'CFBG New Line Form'!$G$7:$EQ$7,0)),""))</f>
        <v/>
      </c>
      <c r="CD97" s="84" t="str">
        <f>IF(IFERROR(INDEX('CFBG New Line Form'!$G$9:$EQ$105,MATCH(B97,'CFBG New Line Form'!$B$9:$B$105,0),MATCH(VLOOKUP($CD$11,MAPPING!$H$3:$J$131,3,0),'CFBG New Line Form'!$G$7:$EQ$7,0)),"")=0,"",IFERROR(INDEX('CFBG New Line Form'!$G$9:$EQ$105,MATCH(B97,'CFBG New Line Form'!$B$9:$B$105,0),MATCH(VLOOKUP($CD$11,MAPPING!$H$3:$J$131,3,0),'CFBG New Line Form'!$G$7:$EQ$7,0)),""))</f>
        <v/>
      </c>
      <c r="CE97" s="84" t="str">
        <f>IF(IFERROR(INDEX('CFBG New Line Form'!$G$9:$EQ$105,MATCH(B97,'CFBG New Line Form'!$B$9:$B$105,0),MATCH(VLOOKUP($CE$11,MAPPING!$H$3:$J$131,3,0),'CFBG New Line Form'!$G$7:$EQ$7,0)),"")=0,"",IFERROR(INDEX('CFBG New Line Form'!$G$9:$EQ$105,MATCH(B97,'CFBG New Line Form'!$B$9:$B$105,0),MATCH(VLOOKUP($CE$11,MAPPING!$H$3:$J$131,3,0),'CFBG New Line Form'!$G$7:$EQ$7,0)),""))</f>
        <v/>
      </c>
      <c r="CF97" s="84" t="str">
        <f>IF(IFERROR(INDEX('CFBG New Line Form'!$G$9:$EQ$105,MATCH(B97,'CFBG New Line Form'!$B$9:$B$105,0),MATCH(VLOOKUP($CF$11,MAPPING!$H$3:$J$131,3,0),'CFBG New Line Form'!$G$7:$EQ$7,0)),"")=0,"",IFERROR(INDEX('CFBG New Line Form'!$G$9:$EQ$105,MATCH(B97,'CFBG New Line Form'!$B$9:$B$105,0),MATCH(VLOOKUP($CF$11,MAPPING!$H$3:$J$131,3,0),'CFBG New Line Form'!$G$7:$EQ$7,0)),""))</f>
        <v/>
      </c>
      <c r="CG97" s="84" t="str">
        <f>IF(IFERROR(INDEX('CFBG New Line Form'!$G$9:$EQ$105,MATCH(B97,'CFBG New Line Form'!$B$9:$B$105,0),MATCH(VLOOKUP($CG$11,MAPPING!$H$3:$J$131,3,0),'CFBG New Line Form'!$G$7:$EQ$7,0)),"")=0,"",IFERROR(INDEX('CFBG New Line Form'!$G$9:$EQ$105,MATCH(B97,'CFBG New Line Form'!$B$9:$B$105,0),MATCH(VLOOKUP($CG$11,MAPPING!$H$3:$J$131,3,0),'CFBG New Line Form'!$G$7:$EQ$7,0)),""))</f>
        <v/>
      </c>
      <c r="CH97" s="84" t="str">
        <f>IF(IFERROR(INDEX('CFBG New Line Form'!$G$9:$EQ$105,MATCH(B97,'CFBG New Line Form'!$B$9:$B$105,0),MATCH(VLOOKUP($CH$11,MAPPING!$H$3:$J$131,3,0),'CFBG New Line Form'!$G$7:$EQ$7,0)),"")=0,"",IFERROR(INDEX('CFBG New Line Form'!$G$9:$EQ$105,MATCH(B97,'CFBG New Line Form'!$B$9:$B$105,0),MATCH(VLOOKUP($CH$11,MAPPING!$H$3:$J$131,3,0),'CFBG New Line Form'!$G$7:$EQ$7,0)),""))</f>
        <v/>
      </c>
      <c r="CI97" s="84" t="str">
        <f>IF(IFERROR(INDEX('CFBG New Line Form'!$G$9:$EQ$105,MATCH(B97,'CFBG New Line Form'!$B$9:$B$105,0),MATCH(VLOOKUP($CI$11,MAPPING!$H$3:$J$131,3,0),'CFBG New Line Form'!$G$7:$EQ$7,0)),"")=0,"",IFERROR(INDEX('CFBG New Line Form'!$G$9:$EQ$105,MATCH(B97,'CFBG New Line Form'!$B$9:$B$105,0),MATCH(VLOOKUP($CI$11,MAPPING!$H$3:$J$131,3,0),'CFBG New Line Form'!$G$7:$EQ$7,0)),""))</f>
        <v/>
      </c>
      <c r="CJ97" s="84" t="str">
        <f>IF(IFERROR(INDEX('CFBG New Line Form'!$G$9:$EQ$105,MATCH(B97,'CFBG New Line Form'!$B$9:$B$105,0),MATCH(VLOOKUP($CJ$11,MAPPING!$H$3:$J$131,3,0),'CFBG New Line Form'!$G$7:$EQ$7,0)),"")=0,"",IFERROR(INDEX('CFBG New Line Form'!$G$9:$EQ$105,MATCH(B97,'CFBG New Line Form'!$B$9:$B$105,0),MATCH(VLOOKUP($CJ$11,MAPPING!$H$3:$J$131,3,0),'CFBG New Line Form'!$G$7:$EQ$7,0)),""))</f>
        <v/>
      </c>
      <c r="CK97" s="84" t="str">
        <f>IF(IFERROR(INDEX('CFBG New Line Form'!$G$9:$EQ$105,MATCH(B97,'CFBG New Line Form'!$B$9:$B$105,0),MATCH(VLOOKUP($CK$11,MAPPING!$H$3:$J$131,3,0),'CFBG New Line Form'!$G$7:$EQ$7,0)),"")=0,"",IFERROR(INDEX('CFBG New Line Form'!$G$9:$EQ$105,MATCH(B97,'CFBG New Line Form'!$B$9:$B$105,0),MATCH(VLOOKUP($CK$11,MAPPING!$H$3:$J$131,3,0),'CFBG New Line Form'!$G$7:$EQ$7,0)),""))</f>
        <v/>
      </c>
      <c r="CL97" s="84" t="str">
        <f>IF(IFERROR(INDEX('CFBG New Line Form'!$G$9:$EQ$105,MATCH(B97,'CFBG New Line Form'!$B$9:$B$105,0),MATCH(VLOOKUP($CL$11,MAPPING!$H$3:$J$131,3,0),'CFBG New Line Form'!$G$7:$EQ$7,0)),"")=0,"",IFERROR(INDEX('CFBG New Line Form'!$G$9:$EQ$105,MATCH(B97,'CFBG New Line Form'!$B$9:$B$105,0),MATCH(VLOOKUP($CL$11,MAPPING!$H$3:$J$131,3,0),'CFBG New Line Form'!$G$7:$EQ$7,0)),""))</f>
        <v/>
      </c>
      <c r="CM97" s="84" t="str">
        <f>IF(IFERROR(INDEX('CFBG New Line Form'!$G$9:$EQ$105,MATCH(B97,'CFBG New Line Form'!$B$9:$B$105,0),MATCH(VLOOKUP($CM$11,MAPPING!$H$3:$J$131,3,0),'CFBG New Line Form'!$G$7:$EQ$7,0)),"")=0,"",IFERROR(INDEX('CFBG New Line Form'!$G$9:$EQ$105,MATCH(B97,'CFBG New Line Form'!$B$9:$B$105,0),MATCH(VLOOKUP($CM$11,MAPPING!$H$3:$J$131,3,0),'CFBG New Line Form'!$G$7:$EQ$7,0)),""))</f>
        <v/>
      </c>
      <c r="CN97" s="84" t="str">
        <f>IF(IFERROR(INDEX('CFBG New Line Form'!$G$9:$EQ$105,MATCH(B97,'CFBG New Line Form'!$B$9:$B$105,0),MATCH(VLOOKUP($CN$11,MAPPING!$H$3:$J$131,3,0),'CFBG New Line Form'!$G$7:$EQ$7,0)),"")=0,"",IFERROR(INDEX('CFBG New Line Form'!$G$9:$EQ$105,MATCH(B97,'CFBG New Line Form'!$B$9:$B$105,0),MATCH(VLOOKUP($CN$11,MAPPING!$H$3:$J$131,3,0),'CFBG New Line Form'!$G$7:$EQ$7,0)),""))</f>
        <v/>
      </c>
      <c r="CO97" s="84" t="str">
        <f>IF(IFERROR(INDEX('CFBG New Line Form'!$G$9:$EQ$105,MATCH(B97,'CFBG New Line Form'!$B$9:$B$105,0),MATCH(VLOOKUP($CO$11,MAPPING!$H$3:$J$131,3,0),'CFBG New Line Form'!$G$7:$EQ$7,0)),"")=0,"",IFERROR(INDEX('CFBG New Line Form'!$G$9:$EQ$105,MATCH(B97,'CFBG New Line Form'!$B$9:$B$105,0),MATCH(VLOOKUP($CO$11,MAPPING!$H$3:$J$131,3,0),'CFBG New Line Form'!$G$7:$EQ$7,0)),""))</f>
        <v/>
      </c>
      <c r="CP97" s="84" t="str">
        <f>IF(IFERROR(INDEX('CFBG New Line Form'!$G$9:$EQ$105,MATCH(B97,'CFBG New Line Form'!$B$9:$B$105,0),MATCH(VLOOKUP($CP$11,MAPPING!$H$3:$J$131,3,0),'CFBG New Line Form'!$G$7:$EQ$7,0)),"")=0,"",IFERROR(INDEX('CFBG New Line Form'!$G$9:$EQ$105,MATCH(B97,'CFBG New Line Form'!$B$9:$B$105,0),MATCH(VLOOKUP($CP$11,MAPPING!$H$3:$J$131,3,0),'CFBG New Line Form'!$G$7:$EQ$7,0)),""))</f>
        <v/>
      </c>
      <c r="CQ97" s="84" t="str">
        <f>IF(IFERROR(INDEX('CFBG New Line Form'!$G$9:$EQ$105,MATCH(B97,'CFBG New Line Form'!$B$9:$B$105,0),MATCH(VLOOKUP($CQ$11,MAPPING!$H$3:$J$131,3,0),'CFBG New Line Form'!$G$7:$EQ$7,0)),"")=0,"",IFERROR(INDEX('CFBG New Line Form'!$G$9:$EQ$105,MATCH(B97,'CFBG New Line Form'!$B$9:$B$105,0),MATCH(VLOOKUP($CQ$11,MAPPING!$H$3:$J$131,3,0),'CFBG New Line Form'!$G$7:$EQ$7,0)),""))</f>
        <v/>
      </c>
      <c r="CR97" s="84"/>
      <c r="CS97" s="84"/>
      <c r="CT97" s="84"/>
    </row>
    <row r="98" spans="1:98" s="55" customFormat="1">
      <c r="A98" s="84" t="str">
        <f>IF(
IFERROR(INDEX('CFBG New Line Form'!$G$9:$EQ$105,MATCH(B98,'CFBG New Line Form'!$B$9:$B$105,0),MATCH(VLOOKUP($A$11,MAPPING!$H$3:$J$131,3,0),'CFBG New Line Form'!$G$7:$EQ$7,0)),"")=0,"", IFERROR(INDEX('CFBG New Line Form'!$G$9:$EQ$105,MATCH(B98,'CFBG New Line Form'!$B$9:$B$105,0),MATCH(VLOOKUP($A$11,MAPPING!$H$3:$J$131,3,0),'CFBG New Line Form'!$G$7:$EQ$7,0)),""))</f>
        <v/>
      </c>
      <c r="B98" s="84"/>
      <c r="C98" s="84" t="str">
        <f>IF(
IFERROR(INDEX('CFBG New Line Form'!$G$9:$EQ$105,MATCH(B98,'CFBG New Line Form'!$B$9:$B$105,0),MATCH(VLOOKUP($C$11,MAPPING!$H$3:$J$131,3,0),'CFBG New Line Form'!$G$7:$EQ$7,0)),"")=0,"", IFERROR(INDEX('CFBG New Line Form'!$G$9:$EQ$105,MATCH(B98,'CFBG New Line Form'!$B$9:$B$105,0),MATCH(VLOOKUP($C$11,MAPPING!$H$3:$J$131,3,0),'CFBG New Line Form'!$G$7:$EQ$7,0)),""))</f>
        <v/>
      </c>
      <c r="D98" s="84" t="str">
        <f>IF(
IFERROR(INDEX('CFBG New Line Form'!$G$9:$EQ$105,MATCH(B98,'CFBG New Line Form'!$B$9:$B$105,0),MATCH(VLOOKUP($D$11,MAPPING!$H$3:$J$131,3,0),'CFBG New Line Form'!$G$7:$EQ$7,0)),"")=0,"", IFERROR(INDEX('CFBG New Line Form'!$G$9:$EQ$105,MATCH(B98,'CFBG New Line Form'!$B$9:$B$105,0),MATCH(VLOOKUP($D$11,MAPPING!$H$3:$J$131,3,0),'CFBG New Line Form'!$G$7:$EQ$7,0)),""))</f>
        <v/>
      </c>
      <c r="E98" s="84" t="str">
        <f>IF(IFERROR(INDEX('CFBG New Line Form'!$G$9:$EQ$105,MATCH(B98,'CFBG New Line Form'!$B$9:$B$105,0),MATCH(VLOOKUP($E$11,MAPPING!$H$3:$J$131,3,0),'CFBG New Line Form'!$G$7:$EQ$7,0)),"")=0,"",IFERROR(INDEX('CFBG New Line Form'!$G$9:$EQ$105,MATCH(B98,'CFBG New Line Form'!$B$9:$B$105,0),MATCH(VLOOKUP($E$11,MAPPING!$H$3:$J$131,3,0),'CFBG New Line Form'!$G$7:$EQ$7,0)),""))</f>
        <v/>
      </c>
      <c r="F98" s="84" t="str">
        <f>IF(IFERROR(INDEX('CFBG New Line Form'!$G$9:$EQ$105,MATCH(B98,'CFBG New Line Form'!$B$9:$B$105,0),MATCH(VLOOKUP($F$11,MAPPING!$H$3:$J$131,3,0),'CFBG New Line Form'!$G$7:$EQ$7,0)),"")=0,"",IFERROR(INDEX('CFBG New Line Form'!$G$9:$EQ$105,MATCH(B98,'CFBG New Line Form'!$B$9:$B$105,0),MATCH(VLOOKUP($F$11,MAPPING!$H$3:$J$131,3,0),'CFBG New Line Form'!$G$7:$EQ$7,0)),""))</f>
        <v/>
      </c>
      <c r="G98" s="130" t="str">
        <f>IF(IFERROR(INDEX('CFBG New Line Form'!$G$9:$EQ$105,MATCH(B98,'CFBG New Line Form'!$B$9:$B$105,0),MATCH(VLOOKUP($G$11,MAPPING!$H$3:$J$131,3,0),'CFBG New Line Form'!$G$7:$EQ$7,0)),"")=0,"",IFERROR(INDEX('CFBG New Line Form'!$G$9:$EQ$105,MATCH(B98,'CFBG New Line Form'!$B$9:$B$105,0),MATCH(VLOOKUP($G$11,MAPPING!$H$3:$J$131,3,0),'CFBG New Line Form'!$G$7:$EQ$7,0)),""))</f>
        <v/>
      </c>
      <c r="H98" s="160" t="str">
        <f>IF(IFERROR(INDEX('CFBG New Line Form'!$G$9:$EQ$105,MATCH(B98,'CFBG New Line Form'!$B$9:$B$105,0),MATCH(VLOOKUP($H$11,MAPPING!$H$3:$J$131,3,0),'CFBG New Line Form'!$G$7:$EQ$7,0)),"")=0,"",IFERROR(INDEX('CFBG New Line Form'!$G$9:$EQ$105,MATCH(B98,'CFBG New Line Form'!$B$9:$B$105,0),MATCH(VLOOKUP($H$11,MAPPING!$H$3:$J$131,3,0),'CFBG New Line Form'!$G$7:$EQ$7,0)),""))</f>
        <v/>
      </c>
      <c r="I98" s="161" t="str">
        <f>IF(IFERROR(INDEX('CFBG New Line Form'!$G$9:$EQ$105,MATCH(B98,'CFBG New Line Form'!$B$9:$B$105,0),MATCH(VLOOKUP($I$11,MAPPING!$H$3:$J$131,3,0),'CFBG New Line Form'!$G$7:$EQ$7,0)),"")=0,"",IFERROR(INDEX('CFBG New Line Form'!$G$9:$EQ$105,MATCH(B98,'CFBG New Line Form'!$B$9:$B$105,0),MATCH(VLOOKUP($I$11,MAPPING!$H$3:$J$131,3,0),'CFBG New Line Form'!$G$7:$EQ$7,0)),""))</f>
        <v/>
      </c>
      <c r="J98" s="84" t="str">
        <f>IF(IFERROR(INDEX('CFBG New Line Form'!$G$9:$EQ$105,MATCH(B98,'CFBG New Line Form'!$B$9:$B$105,0),MATCH(VLOOKUP($J$11,MAPPING!$H$3:$J$131,3,0),'CFBG New Line Form'!$G$7:$EQ$7,0)),"")=0,"",IFERROR(INDEX('CFBG New Line Form'!$G$9:$EQ$105,MATCH(B98,'CFBG New Line Form'!$B$9:$B$105,0),MATCH(VLOOKUP($J$11,MAPPING!$H$3:$J$131,3,0),'CFBG New Line Form'!$G$7:$EQ$7,0)),""))</f>
        <v/>
      </c>
      <c r="K98" s="84" t="e">
        <v>#N/A</v>
      </c>
      <c r="L98" s="84" t="e">
        <v>#N/A</v>
      </c>
      <c r="M98" s="84" t="e">
        <v>#N/A</v>
      </c>
      <c r="N98" s="84" t="e">
        <v>#N/A</v>
      </c>
      <c r="O98" s="84" t="e">
        <v>#N/A</v>
      </c>
      <c r="P98" s="84" t="e">
        <v>#N/A</v>
      </c>
      <c r="Q98" s="84" t="e">
        <v>#N/A</v>
      </c>
      <c r="R98" s="162" t="str">
        <f>IF(IFERROR(INDEX('CFBG New Line Form'!$G$9:$EQ$105,MATCH(B98,'CFBG New Line Form'!$B$9:$B$105,0),MATCH(VLOOKUP($R$11,MAPPING!$H$3:$J$131,3,0),'CFBG New Line Form'!$G$7:$EQ$7,0)),"")=0,"",IFERROR(INDEX('CFBG New Line Form'!$G$9:$EQ$105,MATCH(B98,'CFBG New Line Form'!$B$9:$B$105,0),MATCH(VLOOKUP($R$11,MAPPING!$H$3:$J$131,3,0),'CFBG New Line Form'!$G$7:$EQ$7,0)),""))</f>
        <v/>
      </c>
      <c r="S98" s="84" t="str">
        <f>IF(IFERROR(INDEX('CFBG New Line Form'!$G$9:$EQ$105,MATCH(B98,'CFBG New Line Form'!$B$9:$B$105,0),MATCH(VLOOKUP($S$11,MAPPING!$H$3:$J$131,3,0),'CFBG New Line Form'!$G$7:$EQ$7,0)),"")=0,"",IFERROR(INDEX('CFBG New Line Form'!$G$9:$EQ$105,MATCH(B98,'CFBG New Line Form'!$B$9:$B$105,0),MATCH(VLOOKUP($S$11,MAPPING!$H$3:$J$131,3,0),'CFBG New Line Form'!$G$7:$EQ$7,0)),""))</f>
        <v/>
      </c>
      <c r="T98" s="84" t="e">
        <v>#N/A</v>
      </c>
      <c r="U98" s="84" t="e">
        <v>#N/A</v>
      </c>
      <c r="V98" s="84" t="e">
        <v>#N/A</v>
      </c>
      <c r="W98" s="84" t="e">
        <v>#N/A</v>
      </c>
      <c r="X98" s="84" t="e">
        <v>#N/A</v>
      </c>
      <c r="Y98" s="84" t="e">
        <v>#N/A</v>
      </c>
      <c r="Z98" s="84" t="e">
        <v>#N/A</v>
      </c>
      <c r="AA98" s="84" t="e">
        <v>#N/A</v>
      </c>
      <c r="AB98" s="84" t="e">
        <v>#N/A</v>
      </c>
      <c r="AC98" s="84" t="e">
        <v>#N/A</v>
      </c>
      <c r="AD98" s="84" t="e">
        <v>#N/A</v>
      </c>
      <c r="AE98" s="160" t="str">
        <f>IF(IFERROR(INDEX('CFBG New Line Form'!$G$9:$EQ$105,MATCH(B98,'CFBG New Line Form'!$B$9:$B$105,0),MATCH(VLOOKUP($AE$11,MAPPING!$H$3:$J$131,3,0),'CFBG New Line Form'!$G$7:$EQ$7,0)),"")=0,"",IFERROR(INDEX('CFBG New Line Form'!$G$9:$EQ$105,MATCH(B98,'CFBG New Line Form'!$B$9:$B$105,0),MATCH(VLOOKUP($AE$11,MAPPING!$H$3:$J$131,3,0),'CFBG New Line Form'!$G$7:$EQ$7,0)),""))</f>
        <v/>
      </c>
      <c r="AF98" s="84" t="e">
        <v>#N/A</v>
      </c>
      <c r="AG98" s="84" t="e">
        <v>#N/A</v>
      </c>
      <c r="AH98" s="84" t="str">
        <f>IF(IFERROR(INDEX('CFBG New Line Form'!$G$9:$EQ$105,MATCH(B98,'CFBG New Line Form'!$B$9:$B$105,0),MATCH(VLOOKUP($AH$11,MAPPING!$H$3:$J$131,3,0),'CFBG New Line Form'!$G$7:$EQ$7,0)),"")=0,"",IFERROR(INDEX('CFBG New Line Form'!$G$9:$EQ$105,MATCH(B98,'CFBG New Line Form'!$B$9:$B$105,0),MATCH(VLOOKUP($AH$11,MAPPING!$H$3:$J$131,3,0),'CFBG New Line Form'!$G$7:$EQ$7,0)),""))</f>
        <v/>
      </c>
      <c r="AI98" s="84" t="str">
        <f>IF(IFERROR(INDEX('CFBG New Line Form'!$G$9:$EQ$105,MATCH(B98,'CFBG New Line Form'!$B$9:$B$105,0),MATCH(VLOOKUP($AI$11,MAPPING!$H$3:$J$131,3,0),'CFBG New Line Form'!$G$7:$EQ$7,0)),"")=0,"",IFERROR(INDEX('CFBG New Line Form'!$G$9:$EQ$105,MATCH(B98,'CFBG New Line Form'!$B$9:$B$105,0),MATCH(VLOOKUP($AI$11,MAPPING!$H$3:$J$131,3,0),'CFBG New Line Form'!$G$7:$EQ$7,0)),""))</f>
        <v/>
      </c>
      <c r="AJ98" s="84" t="str">
        <f>IF(IFERROR(INDEX('CFBG New Line Form'!$G$9:$EQ$105,MATCH(B98,'CFBG New Line Form'!$B$9:$B$105,0),MATCH(VLOOKUP($AJ$11,MAPPING!$H$3:$J$131,3,0),'CFBG New Line Form'!$G$7:$EQ$7,0)),"")=0,"",IFERROR(INDEX('CFBG New Line Form'!$G$9:$EQ$105,MATCH(B98,'CFBG New Line Form'!$B$9:$B$105,0),MATCH(VLOOKUP($AJ$11,MAPPING!$H$3:$J$131,3,0),'CFBG New Line Form'!$G$7:$EQ$7,0)),""))</f>
        <v/>
      </c>
      <c r="AK98" s="84" t="str">
        <f>IF(IFERROR(INDEX('CFBG New Line Form'!$G$9:$EQ$105,MATCH(B98,'CFBG New Line Form'!$B$9:$B$105,0),MATCH(VLOOKUP($AK$11,MAPPING!$H$3:$J$131,3,0),'CFBG New Line Form'!$G$7:$EQ$7,0)),"")=0,"",IFERROR(INDEX('CFBG New Line Form'!$G$9:$EQ$105,MATCH(B98,'CFBG New Line Form'!$B$9:$B$105,0),MATCH(VLOOKUP($AK$11,MAPPING!$H$3:$J$131,3,0),'CFBG New Line Form'!$G$7:$EQ$7,0)),""))</f>
        <v/>
      </c>
      <c r="AL98" s="84" t="str">
        <f>IF(IFERROR(INDEX('CFBG New Line Form'!$G$9:$EQ$105,MATCH(B98,'CFBG New Line Form'!$B$9:$B$105,0),MATCH(VLOOKUP($AL$11,MAPPING!$H$3:$J$131,3,0),'CFBG New Line Form'!$G$7:$EQ$7,0)),"")=0,"",IFERROR(INDEX('CFBG New Line Form'!$G$9:$EQ$105,MATCH(B98,'CFBG New Line Form'!$B$9:$B$105,0),MATCH(VLOOKUP($AL$11,MAPPING!$H$3:$J$131,3,0),'CFBG New Line Form'!$G$7:$EQ$7,0)),""))</f>
        <v/>
      </c>
      <c r="AM98" s="84" t="str">
        <f>IF(IFERROR(INDEX('CFBG New Line Form'!$G$9:$EQ$105,MATCH(B98,'CFBG New Line Form'!$B$9:$B$105,0),MATCH(VLOOKUP($AM$11,MAPPING!$H$3:$J$131,3,0),'CFBG New Line Form'!$G$7:$EQ$7,0)),"")=0,"",IFERROR(INDEX('CFBG New Line Form'!$G$9:$EQ$105,MATCH(B98,'CFBG New Line Form'!$B$9:$B$105,0),MATCH(VLOOKUP($AM$11,MAPPING!$H$3:$J$131,3,0),'CFBG New Line Form'!$G$7:$EQ$7,0)),""))</f>
        <v/>
      </c>
      <c r="AN98" s="84" t="str">
        <f>IF(IFERROR(INDEX('CFBG New Line Form'!$G$9:$EQ$105,MATCH(B98,'CFBG New Line Form'!$B$9:$B$105,0),MATCH(VLOOKUP($AN$11,MAPPING!$H$3:$J$131,3,0),'CFBG New Line Form'!$G$7:$EQ$7,0)),"")=0,"",IFERROR(INDEX('CFBG New Line Form'!$G$9:$EQ$105,MATCH(B98,'CFBG New Line Form'!$B$9:$B$105,0),MATCH(VLOOKUP($AN$11,MAPPING!$H$3:$J$131,3,0),'CFBG New Line Form'!$G$7:$EQ$7,0)),""))</f>
        <v/>
      </c>
      <c r="AO98" s="84" t="str">
        <f>IF(IFERROR(INDEX('CFBG New Line Form'!$G$9:$EQ$105,MATCH(B98,'CFBG New Line Form'!$B$9:$B$105,0),MATCH(VLOOKUP($AO$11,MAPPING!$H$3:$J$131,3,0),'CFBG New Line Form'!$G$7:$EQ$7,0)),"")=0,"",IFERROR(INDEX('CFBG New Line Form'!$G$9:$EQ$105,MATCH(B98,'CFBG New Line Form'!$B$9:$B$105,0),MATCH(VLOOKUP($AO$11,MAPPING!$H$3:$J$131,3,0),'CFBG New Line Form'!$G$7:$EQ$7,0)),""))</f>
        <v/>
      </c>
      <c r="AP98" s="84" t="str">
        <f>IF(IFERROR(INDEX('CFBG New Line Form'!$G$9:$EQ$105,MATCH(B98,'CFBG New Line Form'!$B$9:$B$105,0),MATCH(VLOOKUP($AP$11,MAPPING!$H$3:$J$131,3,0),'CFBG New Line Form'!$G$7:$EQ$7,0)),"")=0,"",IFERROR(INDEX('CFBG New Line Form'!$G$9:$EQ$105,MATCH(B98,'CFBG New Line Form'!$B$9:$B$105,0),MATCH(VLOOKUP($AP$11,MAPPING!$H$3:$J$131,3,0),'CFBG New Line Form'!$G$7:$EQ$7,0)),""))</f>
        <v/>
      </c>
      <c r="AQ98" s="84" t="str">
        <f>IF(IFERROR(INDEX('CFBG New Line Form'!$G$9:$EQ$105,MATCH(B98,'CFBG New Line Form'!$B$9:$B$105,0),MATCH(VLOOKUP($AQ$11,MAPPING!$H$3:$J$131,3,0),'CFBG New Line Form'!$G$7:$EQ$7,0)),"")=0,"",IFERROR(INDEX('CFBG New Line Form'!$G$9:$EQ$105,MATCH(B98,'CFBG New Line Form'!$B$9:$B$105,0),MATCH(VLOOKUP($AQ$11,MAPPING!$H$3:$J$131,3,0),'CFBG New Line Form'!$G$7:$EQ$7,0)),""))</f>
        <v/>
      </c>
      <c r="AR98" s="84" t="str">
        <f>IF(IFERROR(INDEX('CFBG New Line Form'!$G$9:$EQ$105,MATCH(B98,'CFBG New Line Form'!$B$9:$B$105,0),MATCH(VLOOKUP($AR$11,MAPPING!$H$3:$J$131,3,0),'CFBG New Line Form'!$G$7:$EQ$7,0)),"")=0,"",IFERROR(INDEX('CFBG New Line Form'!$G$9:$EQ$105,MATCH(B98,'CFBG New Line Form'!$B$9:$B$105,0),MATCH(VLOOKUP($AR$11,MAPPING!$H$3:$J$131,3,0),'CFBG New Line Form'!$G$7:$EQ$7,0)),""))</f>
        <v/>
      </c>
      <c r="AS98" s="84" t="str">
        <f>IF(IFERROR(INDEX('CFBG New Line Form'!$G$9:$EQ$105,MATCH(B98,'CFBG New Line Form'!$B$9:$B$105,0),MATCH(VLOOKUP($AS$11,MAPPING!$H$3:$J$131,3,0),'CFBG New Line Form'!$G$7:$EQ$7,0)),"")=0,"",IFERROR(INDEX('CFBG New Line Form'!$G$9:$EQ$105,MATCH(B98,'CFBG New Line Form'!$B$9:$B$105,0),MATCH(VLOOKUP($AS$11,MAPPING!$H$3:$J$131,3,0),'CFBG New Line Form'!$G$7:$EQ$7,0)),""))</f>
        <v/>
      </c>
      <c r="AT98" s="84" t="str">
        <f>IF(IFERROR(INDEX('CFBG New Line Form'!$G$9:$EQ$105,MATCH(B98,'CFBG New Line Form'!$B$9:$B$105,0),MATCH(VLOOKUP($AT$11,MAPPING!$H$3:$J$131,3,0),'CFBG New Line Form'!$G$7:$EQ$7,0)),"")=0,"",IFERROR(INDEX('CFBG New Line Form'!$G$9:$EQ$105,MATCH(B98,'CFBG New Line Form'!$B$9:$B$105,0),MATCH(VLOOKUP($AT$11,MAPPING!$H$3:$J$131,3,0),'CFBG New Line Form'!$G$7:$EQ$7,0)),""))</f>
        <v/>
      </c>
      <c r="AU98" s="84" t="str">
        <f>IF(IFERROR(INDEX('CFBG New Line Form'!$G$9:$EQ$105,MATCH(B98,'CFBG New Line Form'!$B$9:$B$105,0),MATCH(VLOOKUP($AU$11,MAPPING!$H$3:$J$131,3,0),'CFBG New Line Form'!$G$7:$EQ$7,0)),"")=0,"",IFERROR(INDEX('CFBG New Line Form'!$G$9:$EQ$105,MATCH(B98,'CFBG New Line Form'!$B$9:$B$105,0),MATCH(VLOOKUP($AU$11,MAPPING!$H$3:$J$131,3,0),'CFBG New Line Form'!$G$7:$EQ$7,0)),""))</f>
        <v/>
      </c>
      <c r="AV98" s="84" t="str">
        <f>IF(IFERROR(INDEX('CFBG New Line Form'!$G$9:$EQ$105,MATCH(B98,'CFBG New Line Form'!$B$9:$B$105,0),MATCH(VLOOKUP($AV$11,MAPPING!$H$3:$J$131,3,0),'CFBG New Line Form'!$G$7:$EQ$7,0)),"")=0,"",IFERROR(INDEX('CFBG New Line Form'!$G$9:$EQ$105,MATCH(B98,'CFBG New Line Form'!$B$9:$B$105,0),MATCH(VLOOKUP($AV$11,MAPPING!$H$3:$J$131,3,0),'CFBG New Line Form'!$G$7:$EQ$7,0)),""))</f>
        <v/>
      </c>
      <c r="AW98" s="84" t="str">
        <f>IF(IFERROR(INDEX('CFBG New Line Form'!$G$9:$EQ$105,MATCH(B98,'CFBG New Line Form'!$B$9:$B$105,0),MATCH(VLOOKUP($AW$11,MAPPING!$H$3:$J$131,3,0),'CFBG New Line Form'!$G$7:$EQ$7,0)),"")=0,"",IFERROR(INDEX('CFBG New Line Form'!$G$9:$EQ$105,MATCH(B98,'CFBG New Line Form'!$B$9:$B$105,0),MATCH(VLOOKUP($AW$11,MAPPING!$H$3:$J$131,3,0),'CFBG New Line Form'!$G$7:$EQ$7,0)),""))</f>
        <v/>
      </c>
      <c r="AX98" s="84" t="str">
        <f>IF(IFERROR(INDEX('CFBG New Line Form'!$G$9:$EQ$105,MATCH(B98,'CFBG New Line Form'!$B$9:$B$105,0),MATCH(VLOOKUP($AX$11,MAPPING!$H$3:$J$131,3,0),'CFBG New Line Form'!$G$7:$EQ$7,0)),"")=0,"",IFERROR(INDEX('CFBG New Line Form'!$G$9:$EQ$105,MATCH(B98,'CFBG New Line Form'!$B$9:$B$105,0),MATCH(VLOOKUP($AX$11,MAPPING!$H$3:$J$131,3,0),'CFBG New Line Form'!$G$7:$EQ$7,0)),""))</f>
        <v/>
      </c>
      <c r="AY98" s="84" t="str">
        <f>IF(IFERROR(INDEX('CFBG New Line Form'!$G$9:$EQ$105,MATCH(B98,'CFBG New Line Form'!$B$9:$B$105,0),MATCH(VLOOKUP($AY$11,MAPPING!$H$3:$J$131,3,0),'CFBG New Line Form'!$G$7:$EQ$7,0)),"")=0,"",IFERROR(INDEX('CFBG New Line Form'!$G$9:$EQ$105,MATCH(B98,'CFBG New Line Form'!$B$9:$B$105,0),MATCH(VLOOKUP($AY$11,MAPPING!$H$3:$J$131,3,0),'CFBG New Line Form'!$G$7:$EQ$7,0)),""))</f>
        <v/>
      </c>
      <c r="AZ98" s="84" t="str">
        <f>IF(IFERROR(INDEX('CFBG New Line Form'!$G$9:$EQ$105,MATCH(B98,'CFBG New Line Form'!$B$9:$B$105,0),MATCH(VLOOKUP($AZ$11,MAPPING!$H$3:$J$131,3,0),'CFBG New Line Form'!$G$7:$EQ$7,0)),"")=0,"",IFERROR(INDEX('CFBG New Line Form'!$G$9:$EQ$105,MATCH(B98,'CFBG New Line Form'!$B$9:$B$105,0),MATCH(VLOOKUP($AZ$11,MAPPING!$H$3:$J$131,3,0),'CFBG New Line Form'!$G$7:$EQ$7,0)),""))</f>
        <v/>
      </c>
      <c r="BA98" s="84" t="str">
        <f>IF(IFERROR(INDEX('CFBG New Line Form'!$G$9:$EQ$105,MATCH(B98,'CFBG New Line Form'!$B$9:$B$105,0),MATCH(VLOOKUP($BA$11,MAPPING!$H$3:$J$131,3,0),'CFBG New Line Form'!$G$7:$EQ$7,0)),"")=0,"",IFERROR(INDEX('CFBG New Line Form'!$G$9:$EQ$105,MATCH(B98,'CFBG New Line Form'!$B$9:$B$105,0),MATCH(VLOOKUP($BA$11,MAPPING!$H$3:$J$131,3,0),'CFBG New Line Form'!$G$7:$EQ$7,0)),""))</f>
        <v/>
      </c>
      <c r="BB98" s="84" t="str">
        <f>IF(IFERROR(INDEX('CFBG New Line Form'!$G$9:$EQ$105,MATCH(B98,'CFBG New Line Form'!$B$9:$B$105,0),MATCH(VLOOKUP($BB$11,MAPPING!$H$3:$J$131,3,0),'CFBG New Line Form'!$G$7:$EQ$7,0)),"")=0,"",IFERROR(INDEX('CFBG New Line Form'!$G$9:$EQ$105,MATCH(B98,'CFBG New Line Form'!$B$9:$B$105,0),MATCH(VLOOKUP($BB$11,MAPPING!$H$3:$J$131,3,0),'CFBG New Line Form'!$G$7:$EQ$7,0)),""))</f>
        <v/>
      </c>
      <c r="BC98" s="84" t="str">
        <f>IF(IFERROR(INDEX('CFBG New Line Form'!$G$9:$EQ$105,MATCH(B98,'CFBG New Line Form'!$B$9:$B$105,0),MATCH(VLOOKUP($BC$11,MAPPING!$H$3:$J$131,3,0),'CFBG New Line Form'!$G$7:$EQ$7,0)),"")=0,"",IFERROR(INDEX('CFBG New Line Form'!$G$9:$EQ$105,MATCH(B98,'CFBG New Line Form'!$B$9:$B$105,0),MATCH(VLOOKUP($BC$11,MAPPING!$H$3:$J$131,3,0),'CFBG New Line Form'!$G$7:$EQ$7,0)),""))</f>
        <v/>
      </c>
      <c r="BD98" s="84" t="str">
        <f>IF(IFERROR(INDEX('CFBG New Line Form'!$G$9:$EQ$105,MATCH(B98,'CFBG New Line Form'!$B$9:$B$105,0),MATCH(VLOOKUP($BD$11,MAPPING!$H$3:$J$131,3,0),'CFBG New Line Form'!$G$7:$EQ$7,0)),"")=0,"",IFERROR(INDEX('CFBG New Line Form'!$G$9:$EQ$105,MATCH(B98,'CFBG New Line Form'!$B$9:$B$105,0),MATCH(VLOOKUP($BD$11,MAPPING!$H$3:$J$131,3,0),'CFBG New Line Form'!$G$7:$EQ$7,0)),""))</f>
        <v/>
      </c>
      <c r="BE98" s="84" t="str">
        <f>IF(IFERROR(INDEX('CFBG New Line Form'!$G$9:$EQ$105,MATCH(B98,'CFBG New Line Form'!$B$9:$B$105,0),MATCH(VLOOKUP($BE$11,MAPPING!$H$3:$J$131,3,0),'CFBG New Line Form'!$G$7:$EQ$7,0)),"")=0,"",IFERROR(INDEX('CFBG New Line Form'!$G$9:$EQ$105,MATCH(B98,'CFBG New Line Form'!$B$9:$B$105,0),MATCH(VLOOKUP($BE$11,MAPPING!$H$3:$J$131,3,0),'CFBG New Line Form'!$G$7:$EQ$7,0)),""))</f>
        <v/>
      </c>
      <c r="BF98" s="84" t="str">
        <f>IF(IFERROR(INDEX('CFBG New Line Form'!$G$9:$EQ$105,MATCH(B98,'CFBG New Line Form'!$B$9:$B$105,0),MATCH(VLOOKUP($BE$11,MAPPING!$H$3:$J$131,3,0),'CFBG New Line Form'!$G$7:$EQ$7,0)),"")=0,"",IFERROR(INDEX('CFBG New Line Form'!$G$9:$EQ$105,MATCH(B98,'CFBG New Line Form'!$B$9:$B$105,0),MATCH(VLOOKUP($BE$11,MAPPING!$H$3:$J$131,3,0),'CFBG New Line Form'!$G$7:$EQ$7,0)),""))</f>
        <v/>
      </c>
      <c r="BG98" s="84" t="str">
        <f>IF(IFERROR(INDEX('CFBG New Line Form'!$G$9:$EQ$105,MATCH(B98,'CFBG New Line Form'!$B$9:$B$105,0),MATCH(VLOOKUP($BG$11,MAPPING!$H$3:$J$131,3,0),'CFBG New Line Form'!$G$7:$EQ$7,0)),"")=0,"",IFERROR(INDEX('CFBG New Line Form'!$G$9:$EQ$105,MATCH(B98,'CFBG New Line Form'!$B$9:$B$105,0),MATCH(VLOOKUP($BG$11,MAPPING!$H$3:$J$131,3,0),'CFBG New Line Form'!$G$7:$EQ$7,0)),""))</f>
        <v/>
      </c>
      <c r="BH98" s="84" t="str">
        <f>IF(IFERROR(INDEX('CFBG New Line Form'!$G$9:$EQ$105,MATCH(B98,'CFBG New Line Form'!$B$9:$B$105,0),MATCH(VLOOKUP($BH$11,MAPPING!$H$3:$J$131,3,0),'CFBG New Line Form'!$G$7:$EQ$7,0)),"")=0,"",IFERROR(INDEX('CFBG New Line Form'!$G$9:$EQ$105,MATCH(B98,'CFBG New Line Form'!$B$9:$B$105,0),MATCH(VLOOKUP($BH$11,MAPPING!$H$3:$J$131,3,0),'CFBG New Line Form'!$G$7:$EQ$7,0)),""))</f>
        <v/>
      </c>
      <c r="BI98" s="84" t="str">
        <f>IF(IFERROR(INDEX('CFBG New Line Form'!$G$9:$EQ$105,MATCH(B98,'CFBG New Line Form'!$B$9:$B$105,0),MATCH(VLOOKUP($BI$11,MAPPING!$H$3:$J$131,3,0),'CFBG New Line Form'!$G$7:$EQ$7,0)),"")=0,"",IFERROR(INDEX('CFBG New Line Form'!$G$9:$EQ$105,MATCH(B98,'CFBG New Line Form'!$B$9:$B$105,0),MATCH(VLOOKUP($BI$11,MAPPING!$H$3:$J$131,3,0),'CFBG New Line Form'!$G$7:$EQ$7,0)),""))</f>
        <v/>
      </c>
      <c r="BJ98" s="84" t="str">
        <f>IF(IFERROR(INDEX('CFBG New Line Form'!$G$9:$EQ$105,MATCH(B98,'CFBG New Line Form'!$B$9:$B$105,0),MATCH(VLOOKUP($BJ$11,MAPPING!$H$3:$J$131,3,0),'CFBG New Line Form'!$G$7:$EQ$7,0)),"")=0,"",IFERROR(INDEX('CFBG New Line Form'!$G$9:$EQ$105,MATCH(B98,'CFBG New Line Form'!$B$9:$B$105,0),MATCH(VLOOKUP($BJ$11,MAPPING!$H$3:$J$131,3,0),'CFBG New Line Form'!$G$7:$EQ$7,0)),""))</f>
        <v/>
      </c>
      <c r="BK98" s="84" t="str">
        <f>IF(IFERROR(INDEX('CFBG New Line Form'!$G$9:$EQ$105,MATCH(B98,'CFBG New Line Form'!$B$9:$B$105,0),MATCH(VLOOKUP($BK$11,MAPPING!$H$3:$J$131,3,0),'CFBG New Line Form'!$G$7:$EQ$7,0)),"")=0,"",IFERROR(INDEX('CFBG New Line Form'!$G$9:$EQ$105,MATCH(B98,'CFBG New Line Form'!$B$9:$B$105,0),MATCH(VLOOKUP($BK$11,MAPPING!$H$3:$J$131,3,0),'CFBG New Line Form'!$G$7:$EQ$7,0)),""))</f>
        <v/>
      </c>
      <c r="BL98" s="84" t="str">
        <f>IF(IFERROR(INDEX('CFBG New Line Form'!$G$9:$EQ$105,MATCH(B98,'CFBG New Line Form'!$B$9:$B$105,0),MATCH(VLOOKUP($BL$11,MAPPING!$H$3:$J$131,3,0),'CFBG New Line Form'!$G$7:$EQ$7,0)),"")=0,"",IFERROR(INDEX('CFBG New Line Form'!$G$9:$EQ$105,MATCH(B98,'CFBG New Line Form'!$B$9:$B$105,0),MATCH(VLOOKUP($BL$11,MAPPING!$H$3:$J$131,3,0),'CFBG New Line Form'!$G$7:$EQ$7,0)),""))</f>
        <v/>
      </c>
      <c r="BM98" s="84" t="str">
        <f>IF(IFERROR(INDEX('CFBG New Line Form'!$G$9:$EQ$105,MATCH(B98,'CFBG New Line Form'!$B$9:$B$105,0),MATCH(VLOOKUP($BM$11,MAPPING!$H$3:$J$131,3,0),'CFBG New Line Form'!$G$7:$EQ$7,0)),"")=0,"",IFERROR(INDEX('CFBG New Line Form'!$G$9:$EQ$105,MATCH(B98,'CFBG New Line Form'!$B$9:$B$105,0),MATCH(VLOOKUP($BM$11,MAPPING!$H$3:$J$131,3,0),'CFBG New Line Form'!$G$7:$EQ$7,0)),""))</f>
        <v/>
      </c>
      <c r="BN98" s="84" t="str">
        <f>IF(IFERROR(INDEX('CFBG New Line Form'!$G$9:$EQ$105,MATCH(B98,'CFBG New Line Form'!$B$9:$B$105,0),MATCH(VLOOKUP($BN$11,MAPPING!$H$3:$J$131,3,0),'CFBG New Line Form'!$G$7:$EQ$7,0)),"")=0,"",IFERROR(INDEX('CFBG New Line Form'!$G$9:$EQ$105,MATCH(B98,'CFBG New Line Form'!$B$9:$B$105,0),MATCH(VLOOKUP($BN$11,MAPPING!$H$3:$J$131,3,0),'CFBG New Line Form'!$G$7:$EQ$7,0)),""))</f>
        <v/>
      </c>
      <c r="BO98" s="84" t="str">
        <f>IF(IFERROR(INDEX('CFBG New Line Form'!$G$9:$EQ$105,MATCH(B98,'CFBG New Line Form'!$B$9:$B$105,0),MATCH(VLOOKUP($BO$11,MAPPING!$H$3:$J$131,3,0),'CFBG New Line Form'!$G$7:$EQ$7,0)),"")=0,"",IFERROR(INDEX('CFBG New Line Form'!$G$9:$EQ$105,MATCH(B98,'CFBG New Line Form'!$B$9:$B$105,0),MATCH(VLOOKUP($BO$11,MAPPING!$H$3:$J$131,3,0),'CFBG New Line Form'!$G$7:$EQ$7,0)),""))</f>
        <v/>
      </c>
      <c r="BP98" s="84" t="str">
        <f>IF(IFERROR(INDEX('CFBG New Line Form'!$G$9:$EQ$105,MATCH(B98,'CFBG New Line Form'!$B$9:$B$105,0),MATCH(VLOOKUP($BP$11,MAPPING!$H$3:$J$131,3,0),'CFBG New Line Form'!$G$7:$EQ$7,0)),"")=0,"",IFERROR(INDEX('CFBG New Line Form'!$G$9:$EQ$105,MATCH(B98,'CFBG New Line Form'!$B$9:$B$105,0),MATCH(VLOOKUP($BP$11,MAPPING!$H$3:$J$131,3,0),'CFBG New Line Form'!$G$7:$EQ$7,0)),""))</f>
        <v/>
      </c>
      <c r="BQ98" s="84" t="str">
        <f>IF(IFERROR(INDEX('CFBG New Line Form'!$G$9:$EQ$105,MATCH(B98,'CFBG New Line Form'!$B$9:$B$105,0),MATCH(VLOOKUP($BQ$11,MAPPING!$H$3:$J$131,3,0),'CFBG New Line Form'!$G$7:$EQ$7,0)),"")=0,"",IFERROR(INDEX('CFBG New Line Form'!$G$9:$EQ$105,MATCH(B98,'CFBG New Line Form'!$B$9:$B$105,0),MATCH(VLOOKUP($BQ$11,MAPPING!$H$3:$J$131,3,0),'CFBG New Line Form'!$G$7:$EQ$7,0)),""))</f>
        <v/>
      </c>
      <c r="BR98" s="84" t="str">
        <f>IF(IFERROR(INDEX('CFBG New Line Form'!$G$9:$EQ$105,MATCH(B98,'CFBG New Line Form'!$B$9:$B$105,0),MATCH(VLOOKUP($BR$11,MAPPING!$H$3:$J$131,3,0),'CFBG New Line Form'!$G$7:$EQ$7,0)),"")=0,"",IFERROR(INDEX('CFBG New Line Form'!$G$9:$EQ$105,MATCH(B98,'CFBG New Line Form'!$B$9:$B$105,0),MATCH(VLOOKUP($BR$11,MAPPING!$H$3:$J$131,3,0),'CFBG New Line Form'!$G$7:$EQ$7,0)),""))</f>
        <v/>
      </c>
      <c r="BS98" s="84" t="str">
        <f>IF(IFERROR(INDEX('CFBG New Line Form'!$G$9:$EQ$105,MATCH(B98,'CFBG New Line Form'!$B$9:$B$105,0),MATCH(VLOOKUP($BS$11,MAPPING!$H$3:$J$131,3,0),'CFBG New Line Form'!$G$7:$EQ$7,0)),"")=0,"",IFERROR(INDEX('CFBG New Line Form'!$G$9:$EQ$105,MATCH(B98,'CFBG New Line Form'!$B$9:$B$105,0),MATCH(VLOOKUP($BS$11,MAPPING!$H$3:$J$131,3,0),'CFBG New Line Form'!$G$7:$EQ$7,0)),""))</f>
        <v/>
      </c>
      <c r="BT98" s="84" t="str">
        <f>IF(IFERROR(INDEX('CFBG New Line Form'!$G$9:$EQ$105,MATCH(B98,'CFBG New Line Form'!$B$9:$B$105,0),MATCH(VLOOKUP($BT$11,MAPPING!$H$3:$J$131,3,0),'CFBG New Line Form'!$G$7:$EQ$7,0)),"")=0,"",IFERROR(INDEX('CFBG New Line Form'!$G$9:$EQ$105,MATCH(B98,'CFBG New Line Form'!$B$9:$B$105,0),MATCH(VLOOKUP($BT$11,MAPPING!$H$3:$J$131,3,0),'CFBG New Line Form'!$G$7:$EQ$7,0)),""))</f>
        <v/>
      </c>
      <c r="BU98" s="84" t="str">
        <f>IF(IFERROR(INDEX('CFBG New Line Form'!$G$9:$EQ$105,MATCH(B98,'CFBG New Line Form'!$B$9:$B$105,0),MATCH(VLOOKUP($BU$11,MAPPING!$H$3:$J$131,3,0),'CFBG New Line Form'!$G$7:$EQ$7,0)),"")=0,"",IFERROR(INDEX('CFBG New Line Form'!$G$9:$EQ$105,MATCH(B98,'CFBG New Line Form'!$B$9:$B$105,0),MATCH(VLOOKUP($BU$11,MAPPING!$H$3:$J$131,3,0),'CFBG New Line Form'!$G$7:$EQ$7,0)),""))</f>
        <v/>
      </c>
      <c r="BV98" s="84" t="str">
        <f>IF(IFERROR(INDEX('CFBG New Line Form'!$G$9:$EQ$105,MATCH(B98,'CFBG New Line Form'!$B$9:$B$105,0),MATCH(VLOOKUP($BV$11,MAPPING!$H$3:$J$131,3,0),'CFBG New Line Form'!$G$7:$EQ$7,0)),"")=0,"",IFERROR(INDEX('CFBG New Line Form'!$G$9:$EQ$105,MATCH(B98,'CFBG New Line Form'!$B$9:$B$105,0),MATCH(VLOOKUP($BV$11,MAPPING!$H$3:$J$131,3,0),'CFBG New Line Form'!$G$7:$EQ$7,0)),""))</f>
        <v/>
      </c>
      <c r="BW98" s="84" t="str">
        <f>IF(IFERROR(INDEX('CFBG New Line Form'!$G$9:$EQ$105,MATCH(B98,'CFBG New Line Form'!$B$9:$B$105,0),MATCH(VLOOKUP($BW$11,MAPPING!$H$3:$J$131,3,0),'CFBG New Line Form'!$G$7:$EQ$7,0)),"")=0,"",IFERROR(INDEX('CFBG New Line Form'!$G$9:$EQ$105,MATCH(B98,'CFBG New Line Form'!$B$9:$B$105,0),MATCH(VLOOKUP($BW$11,MAPPING!$H$3:$J$131,3,0),'CFBG New Line Form'!$G$7:$EQ$7,0)),""))</f>
        <v/>
      </c>
      <c r="BX98" s="84" t="str">
        <f>IF(IFERROR(INDEX('CFBG New Line Form'!$G$9:$EQ$105,MATCH(B98,'CFBG New Line Form'!$B$9:$B$105,0),MATCH(VLOOKUP($BX$11,MAPPING!$H$3:$J$131,3,0),'CFBG New Line Form'!$G$7:$EQ$7,0)),"")=0,"",IFERROR(INDEX('CFBG New Line Form'!$G$9:$EQ$105,MATCH(B98,'CFBG New Line Form'!$B$9:$B$105,0),MATCH(VLOOKUP($BX$11,MAPPING!$H$3:$J$131,3,0),'CFBG New Line Form'!$G$7:$EQ$7,0)),""))</f>
        <v/>
      </c>
      <c r="BY98" s="84" t="str">
        <f>IF(IFERROR(INDEX('CFBG New Line Form'!$G$9:$EQ$105,MATCH(B98,'CFBG New Line Form'!$B$9:$B$105,0),MATCH(VLOOKUP($BY$11,MAPPING!$H$3:$J$131,3,0),'CFBG New Line Form'!$G$7:$EQ$7,0)),"")=0,"",IFERROR(INDEX('CFBG New Line Form'!$G$9:$EQ$105,MATCH(B98,'CFBG New Line Form'!$B$9:$B$105,0),MATCH(VLOOKUP($BY$11,MAPPING!$H$3:$J$131,3,0),'CFBG New Line Form'!$G$7:$EQ$7,0)),""))</f>
        <v/>
      </c>
      <c r="BZ98" s="84" t="str">
        <f>IF(IFERROR(INDEX('CFBG New Line Form'!$G$9:$EQ$105,MATCH(B98,'CFBG New Line Form'!$B$9:$B$105,0),MATCH(VLOOKUP($BZ$11,MAPPING!$H$3:$J$131,3,0),'CFBG New Line Form'!$G$7:$EQ$7,0)),"")=0,"",IFERROR(INDEX('CFBG New Line Form'!$G$9:$EQ$105,MATCH(B98,'CFBG New Line Form'!$B$9:$B$105,0),MATCH(VLOOKUP($BZ$11,MAPPING!$H$3:$J$131,3,0),'CFBG New Line Form'!$G$7:$EQ$7,0)),""))</f>
        <v/>
      </c>
      <c r="CA98" s="84" t="str">
        <f>IF(IFERROR(INDEX('CFBG New Line Form'!$G$9:$EQ$105,MATCH(B98,'CFBG New Line Form'!$B$9:$B$105,0),MATCH(VLOOKUP($CA$11,MAPPING!$H$3:$J$131,3,0),'CFBG New Line Form'!$G$7:$EQ$7,0)),"")=0,"",IFERROR(INDEX('CFBG New Line Form'!$G$9:$EQ$105,MATCH(B98,'CFBG New Line Form'!$B$9:$B$105,0),MATCH(VLOOKUP($CA$11,MAPPING!$H$3:$J$131,3,0),'CFBG New Line Form'!$G$7:$EQ$7,0)),""))</f>
        <v/>
      </c>
      <c r="CB98" s="84" t="str">
        <f>IF(IFERROR(INDEX('CFBG New Line Form'!$G$9:$EQ$105,MATCH(B98,'CFBG New Line Form'!$B$9:$B$105,0),MATCH(VLOOKUP($CB$11,MAPPING!$H$3:$J$131,3,0),'CFBG New Line Form'!$G$7:$EQ$7,0)),"")=0,"",IFERROR(INDEX('CFBG New Line Form'!$G$9:$EQ$105,MATCH(B98,'CFBG New Line Form'!$B$9:$B$105,0),MATCH(VLOOKUP($CB$11,MAPPING!$H$3:$J$131,3,0),'CFBG New Line Form'!$G$7:$EQ$7,0)),""))</f>
        <v/>
      </c>
      <c r="CC98" s="84" t="str">
        <f>IF(IFERROR(INDEX('CFBG New Line Form'!$G$9:$EQ$105,MATCH(B98,'CFBG New Line Form'!$B$9:$B$105,0),MATCH(VLOOKUP($CC$11,MAPPING!$H$3:$J$131,3,0),'CFBG New Line Form'!$G$7:$EQ$7,0)),"")=0,"",IFERROR(INDEX('CFBG New Line Form'!$G$9:$EQ$105,MATCH(B98,'CFBG New Line Form'!$B$9:$B$105,0),MATCH(VLOOKUP($CC$11,MAPPING!$H$3:$J$131,3,0),'CFBG New Line Form'!$G$7:$EQ$7,0)),""))</f>
        <v/>
      </c>
      <c r="CD98" s="84" t="str">
        <f>IF(IFERROR(INDEX('CFBG New Line Form'!$G$9:$EQ$105,MATCH(B98,'CFBG New Line Form'!$B$9:$B$105,0),MATCH(VLOOKUP($CD$11,MAPPING!$H$3:$J$131,3,0),'CFBG New Line Form'!$G$7:$EQ$7,0)),"")=0,"",IFERROR(INDEX('CFBG New Line Form'!$G$9:$EQ$105,MATCH(B98,'CFBG New Line Form'!$B$9:$B$105,0),MATCH(VLOOKUP($CD$11,MAPPING!$H$3:$J$131,3,0),'CFBG New Line Form'!$G$7:$EQ$7,0)),""))</f>
        <v/>
      </c>
      <c r="CE98" s="84" t="str">
        <f>IF(IFERROR(INDEX('CFBG New Line Form'!$G$9:$EQ$105,MATCH(B98,'CFBG New Line Form'!$B$9:$B$105,0),MATCH(VLOOKUP($CE$11,MAPPING!$H$3:$J$131,3,0),'CFBG New Line Form'!$G$7:$EQ$7,0)),"")=0,"",IFERROR(INDEX('CFBG New Line Form'!$G$9:$EQ$105,MATCH(B98,'CFBG New Line Form'!$B$9:$B$105,0),MATCH(VLOOKUP($CE$11,MAPPING!$H$3:$J$131,3,0),'CFBG New Line Form'!$G$7:$EQ$7,0)),""))</f>
        <v/>
      </c>
      <c r="CF98" s="84" t="str">
        <f>IF(IFERROR(INDEX('CFBG New Line Form'!$G$9:$EQ$105,MATCH(B98,'CFBG New Line Form'!$B$9:$B$105,0),MATCH(VLOOKUP($CF$11,MAPPING!$H$3:$J$131,3,0),'CFBG New Line Form'!$G$7:$EQ$7,0)),"")=0,"",IFERROR(INDEX('CFBG New Line Form'!$G$9:$EQ$105,MATCH(B98,'CFBG New Line Form'!$B$9:$B$105,0),MATCH(VLOOKUP($CF$11,MAPPING!$H$3:$J$131,3,0),'CFBG New Line Form'!$G$7:$EQ$7,0)),""))</f>
        <v/>
      </c>
      <c r="CG98" s="84" t="str">
        <f>IF(IFERROR(INDEX('CFBG New Line Form'!$G$9:$EQ$105,MATCH(B98,'CFBG New Line Form'!$B$9:$B$105,0),MATCH(VLOOKUP($CG$11,MAPPING!$H$3:$J$131,3,0),'CFBG New Line Form'!$G$7:$EQ$7,0)),"")=0,"",IFERROR(INDEX('CFBG New Line Form'!$G$9:$EQ$105,MATCH(B98,'CFBG New Line Form'!$B$9:$B$105,0),MATCH(VLOOKUP($CG$11,MAPPING!$H$3:$J$131,3,0),'CFBG New Line Form'!$G$7:$EQ$7,0)),""))</f>
        <v/>
      </c>
      <c r="CH98" s="84" t="str">
        <f>IF(IFERROR(INDEX('CFBG New Line Form'!$G$9:$EQ$105,MATCH(B98,'CFBG New Line Form'!$B$9:$B$105,0),MATCH(VLOOKUP($CH$11,MAPPING!$H$3:$J$131,3,0),'CFBG New Line Form'!$G$7:$EQ$7,0)),"")=0,"",IFERROR(INDEX('CFBG New Line Form'!$G$9:$EQ$105,MATCH(B98,'CFBG New Line Form'!$B$9:$B$105,0),MATCH(VLOOKUP($CH$11,MAPPING!$H$3:$J$131,3,0),'CFBG New Line Form'!$G$7:$EQ$7,0)),""))</f>
        <v/>
      </c>
      <c r="CI98" s="84" t="str">
        <f>IF(IFERROR(INDEX('CFBG New Line Form'!$G$9:$EQ$105,MATCH(B98,'CFBG New Line Form'!$B$9:$B$105,0),MATCH(VLOOKUP($CI$11,MAPPING!$H$3:$J$131,3,0),'CFBG New Line Form'!$G$7:$EQ$7,0)),"")=0,"",IFERROR(INDEX('CFBG New Line Form'!$G$9:$EQ$105,MATCH(B98,'CFBG New Line Form'!$B$9:$B$105,0),MATCH(VLOOKUP($CI$11,MAPPING!$H$3:$J$131,3,0),'CFBG New Line Form'!$G$7:$EQ$7,0)),""))</f>
        <v/>
      </c>
      <c r="CJ98" s="84" t="str">
        <f>IF(IFERROR(INDEX('CFBG New Line Form'!$G$9:$EQ$105,MATCH(B98,'CFBG New Line Form'!$B$9:$B$105,0),MATCH(VLOOKUP($CJ$11,MAPPING!$H$3:$J$131,3,0),'CFBG New Line Form'!$G$7:$EQ$7,0)),"")=0,"",IFERROR(INDEX('CFBG New Line Form'!$G$9:$EQ$105,MATCH(B98,'CFBG New Line Form'!$B$9:$B$105,0),MATCH(VLOOKUP($CJ$11,MAPPING!$H$3:$J$131,3,0),'CFBG New Line Form'!$G$7:$EQ$7,0)),""))</f>
        <v/>
      </c>
      <c r="CK98" s="84" t="str">
        <f>IF(IFERROR(INDEX('CFBG New Line Form'!$G$9:$EQ$105,MATCH(B98,'CFBG New Line Form'!$B$9:$B$105,0),MATCH(VLOOKUP($CK$11,MAPPING!$H$3:$J$131,3,0),'CFBG New Line Form'!$G$7:$EQ$7,0)),"")=0,"",IFERROR(INDEX('CFBG New Line Form'!$G$9:$EQ$105,MATCH(B98,'CFBG New Line Form'!$B$9:$B$105,0),MATCH(VLOOKUP($CK$11,MAPPING!$H$3:$J$131,3,0),'CFBG New Line Form'!$G$7:$EQ$7,0)),""))</f>
        <v/>
      </c>
      <c r="CL98" s="84" t="str">
        <f>IF(IFERROR(INDEX('CFBG New Line Form'!$G$9:$EQ$105,MATCH(B98,'CFBG New Line Form'!$B$9:$B$105,0),MATCH(VLOOKUP($CL$11,MAPPING!$H$3:$J$131,3,0),'CFBG New Line Form'!$G$7:$EQ$7,0)),"")=0,"",IFERROR(INDEX('CFBG New Line Form'!$G$9:$EQ$105,MATCH(B98,'CFBG New Line Form'!$B$9:$B$105,0),MATCH(VLOOKUP($CL$11,MAPPING!$H$3:$J$131,3,0),'CFBG New Line Form'!$G$7:$EQ$7,0)),""))</f>
        <v/>
      </c>
      <c r="CM98" s="84" t="str">
        <f>IF(IFERROR(INDEX('CFBG New Line Form'!$G$9:$EQ$105,MATCH(B98,'CFBG New Line Form'!$B$9:$B$105,0),MATCH(VLOOKUP($CM$11,MAPPING!$H$3:$J$131,3,0),'CFBG New Line Form'!$G$7:$EQ$7,0)),"")=0,"",IFERROR(INDEX('CFBG New Line Form'!$G$9:$EQ$105,MATCH(B98,'CFBG New Line Form'!$B$9:$B$105,0),MATCH(VLOOKUP($CM$11,MAPPING!$H$3:$J$131,3,0),'CFBG New Line Form'!$G$7:$EQ$7,0)),""))</f>
        <v/>
      </c>
      <c r="CN98" s="84" t="str">
        <f>IF(IFERROR(INDEX('CFBG New Line Form'!$G$9:$EQ$105,MATCH(B98,'CFBG New Line Form'!$B$9:$B$105,0),MATCH(VLOOKUP($CN$11,MAPPING!$H$3:$J$131,3,0),'CFBG New Line Form'!$G$7:$EQ$7,0)),"")=0,"",IFERROR(INDEX('CFBG New Line Form'!$G$9:$EQ$105,MATCH(B98,'CFBG New Line Form'!$B$9:$B$105,0),MATCH(VLOOKUP($CN$11,MAPPING!$H$3:$J$131,3,0),'CFBG New Line Form'!$G$7:$EQ$7,0)),""))</f>
        <v/>
      </c>
      <c r="CO98" s="84" t="str">
        <f>IF(IFERROR(INDEX('CFBG New Line Form'!$G$9:$EQ$105,MATCH(B98,'CFBG New Line Form'!$B$9:$B$105,0),MATCH(VLOOKUP($CO$11,MAPPING!$H$3:$J$131,3,0),'CFBG New Line Form'!$G$7:$EQ$7,0)),"")=0,"",IFERROR(INDEX('CFBG New Line Form'!$G$9:$EQ$105,MATCH(B98,'CFBG New Line Form'!$B$9:$B$105,0),MATCH(VLOOKUP($CO$11,MAPPING!$H$3:$J$131,3,0),'CFBG New Line Form'!$G$7:$EQ$7,0)),""))</f>
        <v/>
      </c>
      <c r="CP98" s="84" t="str">
        <f>IF(IFERROR(INDEX('CFBG New Line Form'!$G$9:$EQ$105,MATCH(B98,'CFBG New Line Form'!$B$9:$B$105,0),MATCH(VLOOKUP($CP$11,MAPPING!$H$3:$J$131,3,0),'CFBG New Line Form'!$G$7:$EQ$7,0)),"")=0,"",IFERROR(INDEX('CFBG New Line Form'!$G$9:$EQ$105,MATCH(B98,'CFBG New Line Form'!$B$9:$B$105,0),MATCH(VLOOKUP($CP$11,MAPPING!$H$3:$J$131,3,0),'CFBG New Line Form'!$G$7:$EQ$7,0)),""))</f>
        <v/>
      </c>
      <c r="CQ98" s="84" t="str">
        <f>IF(IFERROR(INDEX('CFBG New Line Form'!$G$9:$EQ$105,MATCH(B98,'CFBG New Line Form'!$B$9:$B$105,0),MATCH(VLOOKUP($CQ$11,MAPPING!$H$3:$J$131,3,0),'CFBG New Line Form'!$G$7:$EQ$7,0)),"")=0,"",IFERROR(INDEX('CFBG New Line Form'!$G$9:$EQ$105,MATCH(B98,'CFBG New Line Form'!$B$9:$B$105,0),MATCH(VLOOKUP($CQ$11,MAPPING!$H$3:$J$131,3,0),'CFBG New Line Form'!$G$7:$EQ$7,0)),""))</f>
        <v/>
      </c>
      <c r="CR98" s="84"/>
      <c r="CS98" s="84"/>
      <c r="CT98" s="84"/>
    </row>
    <row r="99" spans="1:98" s="55" customFormat="1">
      <c r="A99" s="84" t="str">
        <f>IF(
IFERROR(INDEX('CFBG New Line Form'!$G$9:$EQ$105,MATCH(B99,'CFBG New Line Form'!$B$9:$B$105,0),MATCH(VLOOKUP($A$11,MAPPING!$H$3:$J$131,3,0),'CFBG New Line Form'!$G$7:$EQ$7,0)),"")=0,"", IFERROR(INDEX('CFBG New Line Form'!$G$9:$EQ$105,MATCH(B99,'CFBG New Line Form'!$B$9:$B$105,0),MATCH(VLOOKUP($A$11,MAPPING!$H$3:$J$131,3,0),'CFBG New Line Form'!$G$7:$EQ$7,0)),""))</f>
        <v/>
      </c>
      <c r="B99" s="84"/>
      <c r="C99" s="84" t="str">
        <f>IF(
IFERROR(INDEX('CFBG New Line Form'!$G$9:$EQ$105,MATCH(B99,'CFBG New Line Form'!$B$9:$B$105,0),MATCH(VLOOKUP($C$11,MAPPING!$H$3:$J$131,3,0),'CFBG New Line Form'!$G$7:$EQ$7,0)),"")=0,"", IFERROR(INDEX('CFBG New Line Form'!$G$9:$EQ$105,MATCH(B99,'CFBG New Line Form'!$B$9:$B$105,0),MATCH(VLOOKUP($C$11,MAPPING!$H$3:$J$131,3,0),'CFBG New Line Form'!$G$7:$EQ$7,0)),""))</f>
        <v/>
      </c>
      <c r="D99" s="84" t="str">
        <f>IF(
IFERROR(INDEX('CFBG New Line Form'!$G$9:$EQ$105,MATCH(B99,'CFBG New Line Form'!$B$9:$B$105,0),MATCH(VLOOKUP($D$11,MAPPING!$H$3:$J$131,3,0),'CFBG New Line Form'!$G$7:$EQ$7,0)),"")=0,"", IFERROR(INDEX('CFBG New Line Form'!$G$9:$EQ$105,MATCH(B99,'CFBG New Line Form'!$B$9:$B$105,0),MATCH(VLOOKUP($D$11,MAPPING!$H$3:$J$131,3,0),'CFBG New Line Form'!$G$7:$EQ$7,0)),""))</f>
        <v/>
      </c>
      <c r="E99" s="84" t="str">
        <f>IF(IFERROR(INDEX('CFBG New Line Form'!$G$9:$EQ$105,MATCH(B99,'CFBG New Line Form'!$B$9:$B$105,0),MATCH(VLOOKUP($E$11,MAPPING!$H$3:$J$131,3,0),'CFBG New Line Form'!$G$7:$EQ$7,0)),"")=0,"",IFERROR(INDEX('CFBG New Line Form'!$G$9:$EQ$105,MATCH(B99,'CFBG New Line Form'!$B$9:$B$105,0),MATCH(VLOOKUP($E$11,MAPPING!$H$3:$J$131,3,0),'CFBG New Line Form'!$G$7:$EQ$7,0)),""))</f>
        <v/>
      </c>
      <c r="F99" s="84" t="str">
        <f>IF(IFERROR(INDEX('CFBG New Line Form'!$G$9:$EQ$105,MATCH(B99,'CFBG New Line Form'!$B$9:$B$105,0),MATCH(VLOOKUP($F$11,MAPPING!$H$3:$J$131,3,0),'CFBG New Line Form'!$G$7:$EQ$7,0)),"")=0,"",IFERROR(INDEX('CFBG New Line Form'!$G$9:$EQ$105,MATCH(B99,'CFBG New Line Form'!$B$9:$B$105,0),MATCH(VLOOKUP($F$11,MAPPING!$H$3:$J$131,3,0),'CFBG New Line Form'!$G$7:$EQ$7,0)),""))</f>
        <v/>
      </c>
      <c r="G99" s="130" t="str">
        <f>IF(IFERROR(INDEX('CFBG New Line Form'!$G$9:$EQ$105,MATCH(B99,'CFBG New Line Form'!$B$9:$B$105,0),MATCH(VLOOKUP($G$11,MAPPING!$H$3:$J$131,3,0),'CFBG New Line Form'!$G$7:$EQ$7,0)),"")=0,"",IFERROR(INDEX('CFBG New Line Form'!$G$9:$EQ$105,MATCH(B99,'CFBG New Line Form'!$B$9:$B$105,0),MATCH(VLOOKUP($G$11,MAPPING!$H$3:$J$131,3,0),'CFBG New Line Form'!$G$7:$EQ$7,0)),""))</f>
        <v/>
      </c>
      <c r="H99" s="160" t="str">
        <f>IF(IFERROR(INDEX('CFBG New Line Form'!$G$9:$EQ$105,MATCH(B99,'CFBG New Line Form'!$B$9:$B$105,0),MATCH(VLOOKUP($H$11,MAPPING!$H$3:$J$131,3,0),'CFBG New Line Form'!$G$7:$EQ$7,0)),"")=0,"",IFERROR(INDEX('CFBG New Line Form'!$G$9:$EQ$105,MATCH(B99,'CFBG New Line Form'!$B$9:$B$105,0),MATCH(VLOOKUP($H$11,MAPPING!$H$3:$J$131,3,0),'CFBG New Line Form'!$G$7:$EQ$7,0)),""))</f>
        <v/>
      </c>
      <c r="I99" s="161" t="str">
        <f>IF(IFERROR(INDEX('CFBG New Line Form'!$G$9:$EQ$105,MATCH(B99,'CFBG New Line Form'!$B$9:$B$105,0),MATCH(VLOOKUP($I$11,MAPPING!$H$3:$J$131,3,0),'CFBG New Line Form'!$G$7:$EQ$7,0)),"")=0,"",IFERROR(INDEX('CFBG New Line Form'!$G$9:$EQ$105,MATCH(B99,'CFBG New Line Form'!$B$9:$B$105,0),MATCH(VLOOKUP($I$11,MAPPING!$H$3:$J$131,3,0),'CFBG New Line Form'!$G$7:$EQ$7,0)),""))</f>
        <v/>
      </c>
      <c r="J99" s="84" t="str">
        <f>IF(IFERROR(INDEX('CFBG New Line Form'!$G$9:$EQ$105,MATCH(B99,'CFBG New Line Form'!$B$9:$B$105,0),MATCH(VLOOKUP($J$11,MAPPING!$H$3:$J$131,3,0),'CFBG New Line Form'!$G$7:$EQ$7,0)),"")=0,"",IFERROR(INDEX('CFBG New Line Form'!$G$9:$EQ$105,MATCH(B99,'CFBG New Line Form'!$B$9:$B$105,0),MATCH(VLOOKUP($J$11,MAPPING!$H$3:$J$131,3,0),'CFBG New Line Form'!$G$7:$EQ$7,0)),""))</f>
        <v/>
      </c>
      <c r="K99" s="84" t="e">
        <v>#N/A</v>
      </c>
      <c r="L99" s="84" t="e">
        <v>#N/A</v>
      </c>
      <c r="M99" s="84" t="e">
        <v>#N/A</v>
      </c>
      <c r="N99" s="84" t="e">
        <v>#N/A</v>
      </c>
      <c r="O99" s="84" t="e">
        <v>#N/A</v>
      </c>
      <c r="P99" s="84" t="e">
        <v>#N/A</v>
      </c>
      <c r="Q99" s="84" t="e">
        <v>#N/A</v>
      </c>
      <c r="R99" s="162" t="str">
        <f>IF(IFERROR(INDEX('CFBG New Line Form'!$G$9:$EQ$105,MATCH(B99,'CFBG New Line Form'!$B$9:$B$105,0),MATCH(VLOOKUP($R$11,MAPPING!$H$3:$J$131,3,0),'CFBG New Line Form'!$G$7:$EQ$7,0)),"")=0,"",IFERROR(INDEX('CFBG New Line Form'!$G$9:$EQ$105,MATCH(B99,'CFBG New Line Form'!$B$9:$B$105,0),MATCH(VLOOKUP($R$11,MAPPING!$H$3:$J$131,3,0),'CFBG New Line Form'!$G$7:$EQ$7,0)),""))</f>
        <v/>
      </c>
      <c r="S99" s="84" t="str">
        <f>IF(IFERROR(INDEX('CFBG New Line Form'!$G$9:$EQ$105,MATCH(B99,'CFBG New Line Form'!$B$9:$B$105,0),MATCH(VLOOKUP($S$11,MAPPING!$H$3:$J$131,3,0),'CFBG New Line Form'!$G$7:$EQ$7,0)),"")=0,"",IFERROR(INDEX('CFBG New Line Form'!$G$9:$EQ$105,MATCH(B99,'CFBG New Line Form'!$B$9:$B$105,0),MATCH(VLOOKUP($S$11,MAPPING!$H$3:$J$131,3,0),'CFBG New Line Form'!$G$7:$EQ$7,0)),""))</f>
        <v/>
      </c>
      <c r="T99" s="84" t="e">
        <v>#N/A</v>
      </c>
      <c r="U99" s="84" t="e">
        <v>#N/A</v>
      </c>
      <c r="V99" s="84" t="e">
        <v>#N/A</v>
      </c>
      <c r="W99" s="84" t="e">
        <v>#N/A</v>
      </c>
      <c r="X99" s="84" t="e">
        <v>#N/A</v>
      </c>
      <c r="Y99" s="84" t="e">
        <v>#N/A</v>
      </c>
      <c r="Z99" s="84" t="e">
        <v>#N/A</v>
      </c>
      <c r="AA99" s="84" t="e">
        <v>#N/A</v>
      </c>
      <c r="AB99" s="84" t="e">
        <v>#N/A</v>
      </c>
      <c r="AC99" s="84" t="e">
        <v>#N/A</v>
      </c>
      <c r="AD99" s="84" t="e">
        <v>#N/A</v>
      </c>
      <c r="AE99" s="160" t="str">
        <f>IF(IFERROR(INDEX('CFBG New Line Form'!$G$9:$EQ$105,MATCH(B99,'CFBG New Line Form'!$B$9:$B$105,0),MATCH(VLOOKUP($AE$11,MAPPING!$H$3:$J$131,3,0),'CFBG New Line Form'!$G$7:$EQ$7,0)),"")=0,"",IFERROR(INDEX('CFBG New Line Form'!$G$9:$EQ$105,MATCH(B99,'CFBG New Line Form'!$B$9:$B$105,0),MATCH(VLOOKUP($AE$11,MAPPING!$H$3:$J$131,3,0),'CFBG New Line Form'!$G$7:$EQ$7,0)),""))</f>
        <v/>
      </c>
      <c r="AF99" s="84" t="e">
        <v>#N/A</v>
      </c>
      <c r="AG99" s="84" t="e">
        <v>#N/A</v>
      </c>
      <c r="AH99" s="84" t="str">
        <f>IF(IFERROR(INDEX('CFBG New Line Form'!$G$9:$EQ$105,MATCH(B99,'CFBG New Line Form'!$B$9:$B$105,0),MATCH(VLOOKUP($AH$11,MAPPING!$H$3:$J$131,3,0),'CFBG New Line Form'!$G$7:$EQ$7,0)),"")=0,"",IFERROR(INDEX('CFBG New Line Form'!$G$9:$EQ$105,MATCH(B99,'CFBG New Line Form'!$B$9:$B$105,0),MATCH(VLOOKUP($AH$11,MAPPING!$H$3:$J$131,3,0),'CFBG New Line Form'!$G$7:$EQ$7,0)),""))</f>
        <v/>
      </c>
      <c r="AI99" s="84" t="str">
        <f>IF(IFERROR(INDEX('CFBG New Line Form'!$G$9:$EQ$105,MATCH(B99,'CFBG New Line Form'!$B$9:$B$105,0),MATCH(VLOOKUP($AI$11,MAPPING!$H$3:$J$131,3,0),'CFBG New Line Form'!$G$7:$EQ$7,0)),"")=0,"",IFERROR(INDEX('CFBG New Line Form'!$G$9:$EQ$105,MATCH(B99,'CFBG New Line Form'!$B$9:$B$105,0),MATCH(VLOOKUP($AI$11,MAPPING!$H$3:$J$131,3,0),'CFBG New Line Form'!$G$7:$EQ$7,0)),""))</f>
        <v/>
      </c>
      <c r="AJ99" s="84" t="str">
        <f>IF(IFERROR(INDEX('CFBG New Line Form'!$G$9:$EQ$105,MATCH(B99,'CFBG New Line Form'!$B$9:$B$105,0),MATCH(VLOOKUP($AJ$11,MAPPING!$H$3:$J$131,3,0),'CFBG New Line Form'!$G$7:$EQ$7,0)),"")=0,"",IFERROR(INDEX('CFBG New Line Form'!$G$9:$EQ$105,MATCH(B99,'CFBG New Line Form'!$B$9:$B$105,0),MATCH(VLOOKUP($AJ$11,MAPPING!$H$3:$J$131,3,0),'CFBG New Line Form'!$G$7:$EQ$7,0)),""))</f>
        <v/>
      </c>
      <c r="AK99" s="84" t="str">
        <f>IF(IFERROR(INDEX('CFBG New Line Form'!$G$9:$EQ$105,MATCH(B99,'CFBG New Line Form'!$B$9:$B$105,0),MATCH(VLOOKUP($AK$11,MAPPING!$H$3:$J$131,3,0),'CFBG New Line Form'!$G$7:$EQ$7,0)),"")=0,"",IFERROR(INDEX('CFBG New Line Form'!$G$9:$EQ$105,MATCH(B99,'CFBG New Line Form'!$B$9:$B$105,0),MATCH(VLOOKUP($AK$11,MAPPING!$H$3:$J$131,3,0),'CFBG New Line Form'!$G$7:$EQ$7,0)),""))</f>
        <v/>
      </c>
      <c r="AL99" s="84" t="str">
        <f>IF(IFERROR(INDEX('CFBG New Line Form'!$G$9:$EQ$105,MATCH(B99,'CFBG New Line Form'!$B$9:$B$105,0),MATCH(VLOOKUP($AL$11,MAPPING!$H$3:$J$131,3,0),'CFBG New Line Form'!$G$7:$EQ$7,0)),"")=0,"",IFERROR(INDEX('CFBG New Line Form'!$G$9:$EQ$105,MATCH(B99,'CFBG New Line Form'!$B$9:$B$105,0),MATCH(VLOOKUP($AL$11,MAPPING!$H$3:$J$131,3,0),'CFBG New Line Form'!$G$7:$EQ$7,0)),""))</f>
        <v/>
      </c>
      <c r="AM99" s="84" t="str">
        <f>IF(IFERROR(INDEX('CFBG New Line Form'!$G$9:$EQ$105,MATCH(B99,'CFBG New Line Form'!$B$9:$B$105,0),MATCH(VLOOKUP($AM$11,MAPPING!$H$3:$J$131,3,0),'CFBG New Line Form'!$G$7:$EQ$7,0)),"")=0,"",IFERROR(INDEX('CFBG New Line Form'!$G$9:$EQ$105,MATCH(B99,'CFBG New Line Form'!$B$9:$B$105,0),MATCH(VLOOKUP($AM$11,MAPPING!$H$3:$J$131,3,0),'CFBG New Line Form'!$G$7:$EQ$7,0)),""))</f>
        <v/>
      </c>
      <c r="AN99" s="84" t="str">
        <f>IF(IFERROR(INDEX('CFBG New Line Form'!$G$9:$EQ$105,MATCH(B99,'CFBG New Line Form'!$B$9:$B$105,0),MATCH(VLOOKUP($AN$11,MAPPING!$H$3:$J$131,3,0),'CFBG New Line Form'!$G$7:$EQ$7,0)),"")=0,"",IFERROR(INDEX('CFBG New Line Form'!$G$9:$EQ$105,MATCH(B99,'CFBG New Line Form'!$B$9:$B$105,0),MATCH(VLOOKUP($AN$11,MAPPING!$H$3:$J$131,3,0),'CFBG New Line Form'!$G$7:$EQ$7,0)),""))</f>
        <v/>
      </c>
      <c r="AO99" s="84" t="str">
        <f>IF(IFERROR(INDEX('CFBG New Line Form'!$G$9:$EQ$105,MATCH(B99,'CFBG New Line Form'!$B$9:$B$105,0),MATCH(VLOOKUP($AO$11,MAPPING!$H$3:$J$131,3,0),'CFBG New Line Form'!$G$7:$EQ$7,0)),"")=0,"",IFERROR(INDEX('CFBG New Line Form'!$G$9:$EQ$105,MATCH(B99,'CFBG New Line Form'!$B$9:$B$105,0),MATCH(VLOOKUP($AO$11,MAPPING!$H$3:$J$131,3,0),'CFBG New Line Form'!$G$7:$EQ$7,0)),""))</f>
        <v/>
      </c>
      <c r="AP99" s="84" t="str">
        <f>IF(IFERROR(INDEX('CFBG New Line Form'!$G$9:$EQ$105,MATCH(B99,'CFBG New Line Form'!$B$9:$B$105,0),MATCH(VLOOKUP($AP$11,MAPPING!$H$3:$J$131,3,0),'CFBG New Line Form'!$G$7:$EQ$7,0)),"")=0,"",IFERROR(INDEX('CFBG New Line Form'!$G$9:$EQ$105,MATCH(B99,'CFBG New Line Form'!$B$9:$B$105,0),MATCH(VLOOKUP($AP$11,MAPPING!$H$3:$J$131,3,0),'CFBG New Line Form'!$G$7:$EQ$7,0)),""))</f>
        <v/>
      </c>
      <c r="AQ99" s="84" t="str">
        <f>IF(IFERROR(INDEX('CFBG New Line Form'!$G$9:$EQ$105,MATCH(B99,'CFBG New Line Form'!$B$9:$B$105,0),MATCH(VLOOKUP($AQ$11,MAPPING!$H$3:$J$131,3,0),'CFBG New Line Form'!$G$7:$EQ$7,0)),"")=0,"",IFERROR(INDEX('CFBG New Line Form'!$G$9:$EQ$105,MATCH(B99,'CFBG New Line Form'!$B$9:$B$105,0),MATCH(VLOOKUP($AQ$11,MAPPING!$H$3:$J$131,3,0),'CFBG New Line Form'!$G$7:$EQ$7,0)),""))</f>
        <v/>
      </c>
      <c r="AR99" s="84" t="str">
        <f>IF(IFERROR(INDEX('CFBG New Line Form'!$G$9:$EQ$105,MATCH(B99,'CFBG New Line Form'!$B$9:$B$105,0),MATCH(VLOOKUP($AR$11,MAPPING!$H$3:$J$131,3,0),'CFBG New Line Form'!$G$7:$EQ$7,0)),"")=0,"",IFERROR(INDEX('CFBG New Line Form'!$G$9:$EQ$105,MATCH(B99,'CFBG New Line Form'!$B$9:$B$105,0),MATCH(VLOOKUP($AR$11,MAPPING!$H$3:$J$131,3,0),'CFBG New Line Form'!$G$7:$EQ$7,0)),""))</f>
        <v/>
      </c>
      <c r="AS99" s="84" t="str">
        <f>IF(IFERROR(INDEX('CFBG New Line Form'!$G$9:$EQ$105,MATCH(B99,'CFBG New Line Form'!$B$9:$B$105,0),MATCH(VLOOKUP($AS$11,MAPPING!$H$3:$J$131,3,0),'CFBG New Line Form'!$G$7:$EQ$7,0)),"")=0,"",IFERROR(INDEX('CFBG New Line Form'!$G$9:$EQ$105,MATCH(B99,'CFBG New Line Form'!$B$9:$B$105,0),MATCH(VLOOKUP($AS$11,MAPPING!$H$3:$J$131,3,0),'CFBG New Line Form'!$G$7:$EQ$7,0)),""))</f>
        <v/>
      </c>
      <c r="AT99" s="84" t="str">
        <f>IF(IFERROR(INDEX('CFBG New Line Form'!$G$9:$EQ$105,MATCH(B99,'CFBG New Line Form'!$B$9:$B$105,0),MATCH(VLOOKUP($AT$11,MAPPING!$H$3:$J$131,3,0),'CFBG New Line Form'!$G$7:$EQ$7,0)),"")=0,"",IFERROR(INDEX('CFBG New Line Form'!$G$9:$EQ$105,MATCH(B99,'CFBG New Line Form'!$B$9:$B$105,0),MATCH(VLOOKUP($AT$11,MAPPING!$H$3:$J$131,3,0),'CFBG New Line Form'!$G$7:$EQ$7,0)),""))</f>
        <v/>
      </c>
      <c r="AU99" s="84" t="str">
        <f>IF(IFERROR(INDEX('CFBG New Line Form'!$G$9:$EQ$105,MATCH(B99,'CFBG New Line Form'!$B$9:$B$105,0),MATCH(VLOOKUP($AU$11,MAPPING!$H$3:$J$131,3,0),'CFBG New Line Form'!$G$7:$EQ$7,0)),"")=0,"",IFERROR(INDEX('CFBG New Line Form'!$G$9:$EQ$105,MATCH(B99,'CFBG New Line Form'!$B$9:$B$105,0),MATCH(VLOOKUP($AU$11,MAPPING!$H$3:$J$131,3,0),'CFBG New Line Form'!$G$7:$EQ$7,0)),""))</f>
        <v/>
      </c>
      <c r="AV99" s="84" t="str">
        <f>IF(IFERROR(INDEX('CFBG New Line Form'!$G$9:$EQ$105,MATCH(B99,'CFBG New Line Form'!$B$9:$B$105,0),MATCH(VLOOKUP($AV$11,MAPPING!$H$3:$J$131,3,0),'CFBG New Line Form'!$G$7:$EQ$7,0)),"")=0,"",IFERROR(INDEX('CFBG New Line Form'!$G$9:$EQ$105,MATCH(B99,'CFBG New Line Form'!$B$9:$B$105,0),MATCH(VLOOKUP($AV$11,MAPPING!$H$3:$J$131,3,0),'CFBG New Line Form'!$G$7:$EQ$7,0)),""))</f>
        <v/>
      </c>
      <c r="AW99" s="84" t="str">
        <f>IF(IFERROR(INDEX('CFBG New Line Form'!$G$9:$EQ$105,MATCH(B99,'CFBG New Line Form'!$B$9:$B$105,0),MATCH(VLOOKUP($AW$11,MAPPING!$H$3:$J$131,3,0),'CFBG New Line Form'!$G$7:$EQ$7,0)),"")=0,"",IFERROR(INDEX('CFBG New Line Form'!$G$9:$EQ$105,MATCH(B99,'CFBG New Line Form'!$B$9:$B$105,0),MATCH(VLOOKUP($AW$11,MAPPING!$H$3:$J$131,3,0),'CFBG New Line Form'!$G$7:$EQ$7,0)),""))</f>
        <v/>
      </c>
      <c r="AX99" s="84" t="str">
        <f>IF(IFERROR(INDEX('CFBG New Line Form'!$G$9:$EQ$105,MATCH(B99,'CFBG New Line Form'!$B$9:$B$105,0),MATCH(VLOOKUP($AX$11,MAPPING!$H$3:$J$131,3,0),'CFBG New Line Form'!$G$7:$EQ$7,0)),"")=0,"",IFERROR(INDEX('CFBG New Line Form'!$G$9:$EQ$105,MATCH(B99,'CFBG New Line Form'!$B$9:$B$105,0),MATCH(VLOOKUP($AX$11,MAPPING!$H$3:$J$131,3,0),'CFBG New Line Form'!$G$7:$EQ$7,0)),""))</f>
        <v/>
      </c>
      <c r="AY99" s="84" t="str">
        <f>IF(IFERROR(INDEX('CFBG New Line Form'!$G$9:$EQ$105,MATCH(B99,'CFBG New Line Form'!$B$9:$B$105,0),MATCH(VLOOKUP($AY$11,MAPPING!$H$3:$J$131,3,0),'CFBG New Line Form'!$G$7:$EQ$7,0)),"")=0,"",IFERROR(INDEX('CFBG New Line Form'!$G$9:$EQ$105,MATCH(B99,'CFBG New Line Form'!$B$9:$B$105,0),MATCH(VLOOKUP($AY$11,MAPPING!$H$3:$J$131,3,0),'CFBG New Line Form'!$G$7:$EQ$7,0)),""))</f>
        <v/>
      </c>
      <c r="AZ99" s="84" t="str">
        <f>IF(IFERROR(INDEX('CFBG New Line Form'!$G$9:$EQ$105,MATCH(B99,'CFBG New Line Form'!$B$9:$B$105,0),MATCH(VLOOKUP($AZ$11,MAPPING!$H$3:$J$131,3,0),'CFBG New Line Form'!$G$7:$EQ$7,0)),"")=0,"",IFERROR(INDEX('CFBG New Line Form'!$G$9:$EQ$105,MATCH(B99,'CFBG New Line Form'!$B$9:$B$105,0),MATCH(VLOOKUP($AZ$11,MAPPING!$H$3:$J$131,3,0),'CFBG New Line Form'!$G$7:$EQ$7,0)),""))</f>
        <v/>
      </c>
      <c r="BA99" s="84" t="str">
        <f>IF(IFERROR(INDEX('CFBG New Line Form'!$G$9:$EQ$105,MATCH(B99,'CFBG New Line Form'!$B$9:$B$105,0),MATCH(VLOOKUP($BA$11,MAPPING!$H$3:$J$131,3,0),'CFBG New Line Form'!$G$7:$EQ$7,0)),"")=0,"",IFERROR(INDEX('CFBG New Line Form'!$G$9:$EQ$105,MATCH(B99,'CFBG New Line Form'!$B$9:$B$105,0),MATCH(VLOOKUP($BA$11,MAPPING!$H$3:$J$131,3,0),'CFBG New Line Form'!$G$7:$EQ$7,0)),""))</f>
        <v/>
      </c>
      <c r="BB99" s="84" t="str">
        <f>IF(IFERROR(INDEX('CFBG New Line Form'!$G$9:$EQ$105,MATCH(B99,'CFBG New Line Form'!$B$9:$B$105,0),MATCH(VLOOKUP($BB$11,MAPPING!$H$3:$J$131,3,0),'CFBG New Line Form'!$G$7:$EQ$7,0)),"")=0,"",IFERROR(INDEX('CFBG New Line Form'!$G$9:$EQ$105,MATCH(B99,'CFBG New Line Form'!$B$9:$B$105,0),MATCH(VLOOKUP($BB$11,MAPPING!$H$3:$J$131,3,0),'CFBG New Line Form'!$G$7:$EQ$7,0)),""))</f>
        <v/>
      </c>
      <c r="BC99" s="84" t="str">
        <f>IF(IFERROR(INDEX('CFBG New Line Form'!$G$9:$EQ$105,MATCH(B99,'CFBG New Line Form'!$B$9:$B$105,0),MATCH(VLOOKUP($BC$11,MAPPING!$H$3:$J$131,3,0),'CFBG New Line Form'!$G$7:$EQ$7,0)),"")=0,"",IFERROR(INDEX('CFBG New Line Form'!$G$9:$EQ$105,MATCH(B99,'CFBG New Line Form'!$B$9:$B$105,0),MATCH(VLOOKUP($BC$11,MAPPING!$H$3:$J$131,3,0),'CFBG New Line Form'!$G$7:$EQ$7,0)),""))</f>
        <v/>
      </c>
      <c r="BD99" s="84" t="str">
        <f>IF(IFERROR(INDEX('CFBG New Line Form'!$G$9:$EQ$105,MATCH(B99,'CFBG New Line Form'!$B$9:$B$105,0),MATCH(VLOOKUP($BD$11,MAPPING!$H$3:$J$131,3,0),'CFBG New Line Form'!$G$7:$EQ$7,0)),"")=0,"",IFERROR(INDEX('CFBG New Line Form'!$G$9:$EQ$105,MATCH(B99,'CFBG New Line Form'!$B$9:$B$105,0),MATCH(VLOOKUP($BD$11,MAPPING!$H$3:$J$131,3,0),'CFBG New Line Form'!$G$7:$EQ$7,0)),""))</f>
        <v/>
      </c>
      <c r="BE99" s="84" t="str">
        <f>IF(IFERROR(INDEX('CFBG New Line Form'!$G$9:$EQ$105,MATCH(B99,'CFBG New Line Form'!$B$9:$B$105,0),MATCH(VLOOKUP($BE$11,MAPPING!$H$3:$J$131,3,0),'CFBG New Line Form'!$G$7:$EQ$7,0)),"")=0,"",IFERROR(INDEX('CFBG New Line Form'!$G$9:$EQ$105,MATCH(B99,'CFBG New Line Form'!$B$9:$B$105,0),MATCH(VLOOKUP($BE$11,MAPPING!$H$3:$J$131,3,0),'CFBG New Line Form'!$G$7:$EQ$7,0)),""))</f>
        <v/>
      </c>
      <c r="BF99" s="84" t="str">
        <f>IF(IFERROR(INDEX('CFBG New Line Form'!$G$9:$EQ$105,MATCH(B99,'CFBG New Line Form'!$B$9:$B$105,0),MATCH(VLOOKUP($BE$11,MAPPING!$H$3:$J$131,3,0),'CFBG New Line Form'!$G$7:$EQ$7,0)),"")=0,"",IFERROR(INDEX('CFBG New Line Form'!$G$9:$EQ$105,MATCH(B99,'CFBG New Line Form'!$B$9:$B$105,0),MATCH(VLOOKUP($BE$11,MAPPING!$H$3:$J$131,3,0),'CFBG New Line Form'!$G$7:$EQ$7,0)),""))</f>
        <v/>
      </c>
      <c r="BG99" s="84" t="str">
        <f>IF(IFERROR(INDEX('CFBG New Line Form'!$G$9:$EQ$105,MATCH(B99,'CFBG New Line Form'!$B$9:$B$105,0),MATCH(VLOOKUP($BG$11,MAPPING!$H$3:$J$131,3,0),'CFBG New Line Form'!$G$7:$EQ$7,0)),"")=0,"",IFERROR(INDEX('CFBG New Line Form'!$G$9:$EQ$105,MATCH(B99,'CFBG New Line Form'!$B$9:$B$105,0),MATCH(VLOOKUP($BG$11,MAPPING!$H$3:$J$131,3,0),'CFBG New Line Form'!$G$7:$EQ$7,0)),""))</f>
        <v/>
      </c>
      <c r="BH99" s="84" t="str">
        <f>IF(IFERROR(INDEX('CFBG New Line Form'!$G$9:$EQ$105,MATCH(B99,'CFBG New Line Form'!$B$9:$B$105,0),MATCH(VLOOKUP($BH$11,MAPPING!$H$3:$J$131,3,0),'CFBG New Line Form'!$G$7:$EQ$7,0)),"")=0,"",IFERROR(INDEX('CFBG New Line Form'!$G$9:$EQ$105,MATCH(B99,'CFBG New Line Form'!$B$9:$B$105,0),MATCH(VLOOKUP($BH$11,MAPPING!$H$3:$J$131,3,0),'CFBG New Line Form'!$G$7:$EQ$7,0)),""))</f>
        <v/>
      </c>
      <c r="BI99" s="84" t="str">
        <f>IF(IFERROR(INDEX('CFBG New Line Form'!$G$9:$EQ$105,MATCH(B99,'CFBG New Line Form'!$B$9:$B$105,0),MATCH(VLOOKUP($BI$11,MAPPING!$H$3:$J$131,3,0),'CFBG New Line Form'!$G$7:$EQ$7,0)),"")=0,"",IFERROR(INDEX('CFBG New Line Form'!$G$9:$EQ$105,MATCH(B99,'CFBG New Line Form'!$B$9:$B$105,0),MATCH(VLOOKUP($BI$11,MAPPING!$H$3:$J$131,3,0),'CFBG New Line Form'!$G$7:$EQ$7,0)),""))</f>
        <v/>
      </c>
      <c r="BJ99" s="84" t="str">
        <f>IF(IFERROR(INDEX('CFBG New Line Form'!$G$9:$EQ$105,MATCH(B99,'CFBG New Line Form'!$B$9:$B$105,0),MATCH(VLOOKUP($BJ$11,MAPPING!$H$3:$J$131,3,0),'CFBG New Line Form'!$G$7:$EQ$7,0)),"")=0,"",IFERROR(INDEX('CFBG New Line Form'!$G$9:$EQ$105,MATCH(B99,'CFBG New Line Form'!$B$9:$B$105,0),MATCH(VLOOKUP($BJ$11,MAPPING!$H$3:$J$131,3,0),'CFBG New Line Form'!$G$7:$EQ$7,0)),""))</f>
        <v/>
      </c>
      <c r="BK99" s="84" t="str">
        <f>IF(IFERROR(INDEX('CFBG New Line Form'!$G$9:$EQ$105,MATCH(B99,'CFBG New Line Form'!$B$9:$B$105,0),MATCH(VLOOKUP($BK$11,MAPPING!$H$3:$J$131,3,0),'CFBG New Line Form'!$G$7:$EQ$7,0)),"")=0,"",IFERROR(INDEX('CFBG New Line Form'!$G$9:$EQ$105,MATCH(B99,'CFBG New Line Form'!$B$9:$B$105,0),MATCH(VLOOKUP($BK$11,MAPPING!$H$3:$J$131,3,0),'CFBG New Line Form'!$G$7:$EQ$7,0)),""))</f>
        <v/>
      </c>
      <c r="BL99" s="84" t="str">
        <f>IF(IFERROR(INDEX('CFBG New Line Form'!$G$9:$EQ$105,MATCH(B99,'CFBG New Line Form'!$B$9:$B$105,0),MATCH(VLOOKUP($BL$11,MAPPING!$H$3:$J$131,3,0),'CFBG New Line Form'!$G$7:$EQ$7,0)),"")=0,"",IFERROR(INDEX('CFBG New Line Form'!$G$9:$EQ$105,MATCH(B99,'CFBG New Line Form'!$B$9:$B$105,0),MATCH(VLOOKUP($BL$11,MAPPING!$H$3:$J$131,3,0),'CFBG New Line Form'!$G$7:$EQ$7,0)),""))</f>
        <v/>
      </c>
      <c r="BM99" s="84" t="str">
        <f>IF(IFERROR(INDEX('CFBG New Line Form'!$G$9:$EQ$105,MATCH(B99,'CFBG New Line Form'!$B$9:$B$105,0),MATCH(VLOOKUP($BM$11,MAPPING!$H$3:$J$131,3,0),'CFBG New Line Form'!$G$7:$EQ$7,0)),"")=0,"",IFERROR(INDEX('CFBG New Line Form'!$G$9:$EQ$105,MATCH(B99,'CFBG New Line Form'!$B$9:$B$105,0),MATCH(VLOOKUP($BM$11,MAPPING!$H$3:$J$131,3,0),'CFBG New Line Form'!$G$7:$EQ$7,0)),""))</f>
        <v/>
      </c>
      <c r="BN99" s="84" t="str">
        <f>IF(IFERROR(INDEX('CFBG New Line Form'!$G$9:$EQ$105,MATCH(B99,'CFBG New Line Form'!$B$9:$B$105,0),MATCH(VLOOKUP($BN$11,MAPPING!$H$3:$J$131,3,0),'CFBG New Line Form'!$G$7:$EQ$7,0)),"")=0,"",IFERROR(INDEX('CFBG New Line Form'!$G$9:$EQ$105,MATCH(B99,'CFBG New Line Form'!$B$9:$B$105,0),MATCH(VLOOKUP($BN$11,MAPPING!$H$3:$J$131,3,0),'CFBG New Line Form'!$G$7:$EQ$7,0)),""))</f>
        <v/>
      </c>
      <c r="BO99" s="84" t="str">
        <f>IF(IFERROR(INDEX('CFBG New Line Form'!$G$9:$EQ$105,MATCH(B99,'CFBG New Line Form'!$B$9:$B$105,0),MATCH(VLOOKUP($BO$11,MAPPING!$H$3:$J$131,3,0),'CFBG New Line Form'!$G$7:$EQ$7,0)),"")=0,"",IFERROR(INDEX('CFBG New Line Form'!$G$9:$EQ$105,MATCH(B99,'CFBG New Line Form'!$B$9:$B$105,0),MATCH(VLOOKUP($BO$11,MAPPING!$H$3:$J$131,3,0),'CFBG New Line Form'!$G$7:$EQ$7,0)),""))</f>
        <v/>
      </c>
      <c r="BP99" s="84" t="str">
        <f>IF(IFERROR(INDEX('CFBG New Line Form'!$G$9:$EQ$105,MATCH(B99,'CFBG New Line Form'!$B$9:$B$105,0),MATCH(VLOOKUP($BP$11,MAPPING!$H$3:$J$131,3,0),'CFBG New Line Form'!$G$7:$EQ$7,0)),"")=0,"",IFERROR(INDEX('CFBG New Line Form'!$G$9:$EQ$105,MATCH(B99,'CFBG New Line Form'!$B$9:$B$105,0),MATCH(VLOOKUP($BP$11,MAPPING!$H$3:$J$131,3,0),'CFBG New Line Form'!$G$7:$EQ$7,0)),""))</f>
        <v/>
      </c>
      <c r="BQ99" s="84" t="str">
        <f>IF(IFERROR(INDEX('CFBG New Line Form'!$G$9:$EQ$105,MATCH(B99,'CFBG New Line Form'!$B$9:$B$105,0),MATCH(VLOOKUP($BQ$11,MAPPING!$H$3:$J$131,3,0),'CFBG New Line Form'!$G$7:$EQ$7,0)),"")=0,"",IFERROR(INDEX('CFBG New Line Form'!$G$9:$EQ$105,MATCH(B99,'CFBG New Line Form'!$B$9:$B$105,0),MATCH(VLOOKUP($BQ$11,MAPPING!$H$3:$J$131,3,0),'CFBG New Line Form'!$G$7:$EQ$7,0)),""))</f>
        <v/>
      </c>
      <c r="BR99" s="84" t="str">
        <f>IF(IFERROR(INDEX('CFBG New Line Form'!$G$9:$EQ$105,MATCH(B99,'CFBG New Line Form'!$B$9:$B$105,0),MATCH(VLOOKUP($BR$11,MAPPING!$H$3:$J$131,3,0),'CFBG New Line Form'!$G$7:$EQ$7,0)),"")=0,"",IFERROR(INDEX('CFBG New Line Form'!$G$9:$EQ$105,MATCH(B99,'CFBG New Line Form'!$B$9:$B$105,0),MATCH(VLOOKUP($BR$11,MAPPING!$H$3:$J$131,3,0),'CFBG New Line Form'!$G$7:$EQ$7,0)),""))</f>
        <v/>
      </c>
      <c r="BS99" s="84" t="str">
        <f>IF(IFERROR(INDEX('CFBG New Line Form'!$G$9:$EQ$105,MATCH(B99,'CFBG New Line Form'!$B$9:$B$105,0),MATCH(VLOOKUP($BS$11,MAPPING!$H$3:$J$131,3,0),'CFBG New Line Form'!$G$7:$EQ$7,0)),"")=0,"",IFERROR(INDEX('CFBG New Line Form'!$G$9:$EQ$105,MATCH(B99,'CFBG New Line Form'!$B$9:$B$105,0),MATCH(VLOOKUP($BS$11,MAPPING!$H$3:$J$131,3,0),'CFBG New Line Form'!$G$7:$EQ$7,0)),""))</f>
        <v/>
      </c>
      <c r="BT99" s="84" t="str">
        <f>IF(IFERROR(INDEX('CFBG New Line Form'!$G$9:$EQ$105,MATCH(B99,'CFBG New Line Form'!$B$9:$B$105,0),MATCH(VLOOKUP($BT$11,MAPPING!$H$3:$J$131,3,0),'CFBG New Line Form'!$G$7:$EQ$7,0)),"")=0,"",IFERROR(INDEX('CFBG New Line Form'!$G$9:$EQ$105,MATCH(B99,'CFBG New Line Form'!$B$9:$B$105,0),MATCH(VLOOKUP($BT$11,MAPPING!$H$3:$J$131,3,0),'CFBG New Line Form'!$G$7:$EQ$7,0)),""))</f>
        <v/>
      </c>
      <c r="BU99" s="84" t="str">
        <f>IF(IFERROR(INDEX('CFBG New Line Form'!$G$9:$EQ$105,MATCH(B99,'CFBG New Line Form'!$B$9:$B$105,0),MATCH(VLOOKUP($BU$11,MAPPING!$H$3:$J$131,3,0),'CFBG New Line Form'!$G$7:$EQ$7,0)),"")=0,"",IFERROR(INDEX('CFBG New Line Form'!$G$9:$EQ$105,MATCH(B99,'CFBG New Line Form'!$B$9:$B$105,0),MATCH(VLOOKUP($BU$11,MAPPING!$H$3:$J$131,3,0),'CFBG New Line Form'!$G$7:$EQ$7,0)),""))</f>
        <v/>
      </c>
      <c r="BV99" s="84" t="str">
        <f>IF(IFERROR(INDEX('CFBG New Line Form'!$G$9:$EQ$105,MATCH(B99,'CFBG New Line Form'!$B$9:$B$105,0),MATCH(VLOOKUP($BV$11,MAPPING!$H$3:$J$131,3,0),'CFBG New Line Form'!$G$7:$EQ$7,0)),"")=0,"",IFERROR(INDEX('CFBG New Line Form'!$G$9:$EQ$105,MATCH(B99,'CFBG New Line Form'!$B$9:$B$105,0),MATCH(VLOOKUP($BV$11,MAPPING!$H$3:$J$131,3,0),'CFBG New Line Form'!$G$7:$EQ$7,0)),""))</f>
        <v/>
      </c>
      <c r="BW99" s="84" t="str">
        <f>IF(IFERROR(INDEX('CFBG New Line Form'!$G$9:$EQ$105,MATCH(B99,'CFBG New Line Form'!$B$9:$B$105,0),MATCH(VLOOKUP($BW$11,MAPPING!$H$3:$J$131,3,0),'CFBG New Line Form'!$G$7:$EQ$7,0)),"")=0,"",IFERROR(INDEX('CFBG New Line Form'!$G$9:$EQ$105,MATCH(B99,'CFBG New Line Form'!$B$9:$B$105,0),MATCH(VLOOKUP($BW$11,MAPPING!$H$3:$J$131,3,0),'CFBG New Line Form'!$G$7:$EQ$7,0)),""))</f>
        <v/>
      </c>
      <c r="BX99" s="84" t="str">
        <f>IF(IFERROR(INDEX('CFBG New Line Form'!$G$9:$EQ$105,MATCH(B99,'CFBG New Line Form'!$B$9:$B$105,0),MATCH(VLOOKUP($BX$11,MAPPING!$H$3:$J$131,3,0),'CFBG New Line Form'!$G$7:$EQ$7,0)),"")=0,"",IFERROR(INDEX('CFBG New Line Form'!$G$9:$EQ$105,MATCH(B99,'CFBG New Line Form'!$B$9:$B$105,0),MATCH(VLOOKUP($BX$11,MAPPING!$H$3:$J$131,3,0),'CFBG New Line Form'!$G$7:$EQ$7,0)),""))</f>
        <v/>
      </c>
      <c r="BY99" s="84" t="str">
        <f>IF(IFERROR(INDEX('CFBG New Line Form'!$G$9:$EQ$105,MATCH(B99,'CFBG New Line Form'!$B$9:$B$105,0),MATCH(VLOOKUP($BY$11,MAPPING!$H$3:$J$131,3,0),'CFBG New Line Form'!$G$7:$EQ$7,0)),"")=0,"",IFERROR(INDEX('CFBG New Line Form'!$G$9:$EQ$105,MATCH(B99,'CFBG New Line Form'!$B$9:$B$105,0),MATCH(VLOOKUP($BY$11,MAPPING!$H$3:$J$131,3,0),'CFBG New Line Form'!$G$7:$EQ$7,0)),""))</f>
        <v/>
      </c>
      <c r="BZ99" s="84" t="str">
        <f>IF(IFERROR(INDEX('CFBG New Line Form'!$G$9:$EQ$105,MATCH(B99,'CFBG New Line Form'!$B$9:$B$105,0),MATCH(VLOOKUP($BZ$11,MAPPING!$H$3:$J$131,3,0),'CFBG New Line Form'!$G$7:$EQ$7,0)),"")=0,"",IFERROR(INDEX('CFBG New Line Form'!$G$9:$EQ$105,MATCH(B99,'CFBG New Line Form'!$B$9:$B$105,0),MATCH(VLOOKUP($BZ$11,MAPPING!$H$3:$J$131,3,0),'CFBG New Line Form'!$G$7:$EQ$7,0)),""))</f>
        <v/>
      </c>
      <c r="CA99" s="84" t="str">
        <f>IF(IFERROR(INDEX('CFBG New Line Form'!$G$9:$EQ$105,MATCH(B99,'CFBG New Line Form'!$B$9:$B$105,0),MATCH(VLOOKUP($CA$11,MAPPING!$H$3:$J$131,3,0),'CFBG New Line Form'!$G$7:$EQ$7,0)),"")=0,"",IFERROR(INDEX('CFBG New Line Form'!$G$9:$EQ$105,MATCH(B99,'CFBG New Line Form'!$B$9:$B$105,0),MATCH(VLOOKUP($CA$11,MAPPING!$H$3:$J$131,3,0),'CFBG New Line Form'!$G$7:$EQ$7,0)),""))</f>
        <v/>
      </c>
      <c r="CB99" s="84" t="str">
        <f>IF(IFERROR(INDEX('CFBG New Line Form'!$G$9:$EQ$105,MATCH(B99,'CFBG New Line Form'!$B$9:$B$105,0),MATCH(VLOOKUP($CB$11,MAPPING!$H$3:$J$131,3,0),'CFBG New Line Form'!$G$7:$EQ$7,0)),"")=0,"",IFERROR(INDEX('CFBG New Line Form'!$G$9:$EQ$105,MATCH(B99,'CFBG New Line Form'!$B$9:$B$105,0),MATCH(VLOOKUP($CB$11,MAPPING!$H$3:$J$131,3,0),'CFBG New Line Form'!$G$7:$EQ$7,0)),""))</f>
        <v/>
      </c>
      <c r="CC99" s="84" t="str">
        <f>IF(IFERROR(INDEX('CFBG New Line Form'!$G$9:$EQ$105,MATCH(B99,'CFBG New Line Form'!$B$9:$B$105,0),MATCH(VLOOKUP($CC$11,MAPPING!$H$3:$J$131,3,0),'CFBG New Line Form'!$G$7:$EQ$7,0)),"")=0,"",IFERROR(INDEX('CFBG New Line Form'!$G$9:$EQ$105,MATCH(B99,'CFBG New Line Form'!$B$9:$B$105,0),MATCH(VLOOKUP($CC$11,MAPPING!$H$3:$J$131,3,0),'CFBG New Line Form'!$G$7:$EQ$7,0)),""))</f>
        <v/>
      </c>
      <c r="CD99" s="84" t="str">
        <f>IF(IFERROR(INDEX('CFBG New Line Form'!$G$9:$EQ$105,MATCH(B99,'CFBG New Line Form'!$B$9:$B$105,0),MATCH(VLOOKUP($CD$11,MAPPING!$H$3:$J$131,3,0),'CFBG New Line Form'!$G$7:$EQ$7,0)),"")=0,"",IFERROR(INDEX('CFBG New Line Form'!$G$9:$EQ$105,MATCH(B99,'CFBG New Line Form'!$B$9:$B$105,0),MATCH(VLOOKUP($CD$11,MAPPING!$H$3:$J$131,3,0),'CFBG New Line Form'!$G$7:$EQ$7,0)),""))</f>
        <v/>
      </c>
      <c r="CE99" s="84" t="str">
        <f>IF(IFERROR(INDEX('CFBG New Line Form'!$G$9:$EQ$105,MATCH(B99,'CFBG New Line Form'!$B$9:$B$105,0),MATCH(VLOOKUP($CE$11,MAPPING!$H$3:$J$131,3,0),'CFBG New Line Form'!$G$7:$EQ$7,0)),"")=0,"",IFERROR(INDEX('CFBG New Line Form'!$G$9:$EQ$105,MATCH(B99,'CFBG New Line Form'!$B$9:$B$105,0),MATCH(VLOOKUP($CE$11,MAPPING!$H$3:$J$131,3,0),'CFBG New Line Form'!$G$7:$EQ$7,0)),""))</f>
        <v/>
      </c>
      <c r="CF99" s="84" t="str">
        <f>IF(IFERROR(INDEX('CFBG New Line Form'!$G$9:$EQ$105,MATCH(B99,'CFBG New Line Form'!$B$9:$B$105,0),MATCH(VLOOKUP($CF$11,MAPPING!$H$3:$J$131,3,0),'CFBG New Line Form'!$G$7:$EQ$7,0)),"")=0,"",IFERROR(INDEX('CFBG New Line Form'!$G$9:$EQ$105,MATCH(B99,'CFBG New Line Form'!$B$9:$B$105,0),MATCH(VLOOKUP($CF$11,MAPPING!$H$3:$J$131,3,0),'CFBG New Line Form'!$G$7:$EQ$7,0)),""))</f>
        <v/>
      </c>
      <c r="CG99" s="84" t="str">
        <f>IF(IFERROR(INDEX('CFBG New Line Form'!$G$9:$EQ$105,MATCH(B99,'CFBG New Line Form'!$B$9:$B$105,0),MATCH(VLOOKUP($CG$11,MAPPING!$H$3:$J$131,3,0),'CFBG New Line Form'!$G$7:$EQ$7,0)),"")=0,"",IFERROR(INDEX('CFBG New Line Form'!$G$9:$EQ$105,MATCH(B99,'CFBG New Line Form'!$B$9:$B$105,0),MATCH(VLOOKUP($CG$11,MAPPING!$H$3:$J$131,3,0),'CFBG New Line Form'!$G$7:$EQ$7,0)),""))</f>
        <v/>
      </c>
      <c r="CH99" s="84" t="str">
        <f>IF(IFERROR(INDEX('CFBG New Line Form'!$G$9:$EQ$105,MATCH(B99,'CFBG New Line Form'!$B$9:$B$105,0),MATCH(VLOOKUP($CH$11,MAPPING!$H$3:$J$131,3,0),'CFBG New Line Form'!$G$7:$EQ$7,0)),"")=0,"",IFERROR(INDEX('CFBG New Line Form'!$G$9:$EQ$105,MATCH(B99,'CFBG New Line Form'!$B$9:$B$105,0),MATCH(VLOOKUP($CH$11,MAPPING!$H$3:$J$131,3,0),'CFBG New Line Form'!$G$7:$EQ$7,0)),""))</f>
        <v/>
      </c>
      <c r="CI99" s="84" t="str">
        <f>IF(IFERROR(INDEX('CFBG New Line Form'!$G$9:$EQ$105,MATCH(B99,'CFBG New Line Form'!$B$9:$B$105,0),MATCH(VLOOKUP($CI$11,MAPPING!$H$3:$J$131,3,0),'CFBG New Line Form'!$G$7:$EQ$7,0)),"")=0,"",IFERROR(INDEX('CFBG New Line Form'!$G$9:$EQ$105,MATCH(B99,'CFBG New Line Form'!$B$9:$B$105,0),MATCH(VLOOKUP($CI$11,MAPPING!$H$3:$J$131,3,0),'CFBG New Line Form'!$G$7:$EQ$7,0)),""))</f>
        <v/>
      </c>
      <c r="CJ99" s="84" t="str">
        <f>IF(IFERROR(INDEX('CFBG New Line Form'!$G$9:$EQ$105,MATCH(B99,'CFBG New Line Form'!$B$9:$B$105,0),MATCH(VLOOKUP($CJ$11,MAPPING!$H$3:$J$131,3,0),'CFBG New Line Form'!$G$7:$EQ$7,0)),"")=0,"",IFERROR(INDEX('CFBG New Line Form'!$G$9:$EQ$105,MATCH(B99,'CFBG New Line Form'!$B$9:$B$105,0),MATCH(VLOOKUP($CJ$11,MAPPING!$H$3:$J$131,3,0),'CFBG New Line Form'!$G$7:$EQ$7,0)),""))</f>
        <v/>
      </c>
      <c r="CK99" s="84" t="str">
        <f>IF(IFERROR(INDEX('CFBG New Line Form'!$G$9:$EQ$105,MATCH(B99,'CFBG New Line Form'!$B$9:$B$105,0),MATCH(VLOOKUP($CK$11,MAPPING!$H$3:$J$131,3,0),'CFBG New Line Form'!$G$7:$EQ$7,0)),"")=0,"",IFERROR(INDEX('CFBG New Line Form'!$G$9:$EQ$105,MATCH(B99,'CFBG New Line Form'!$B$9:$B$105,0),MATCH(VLOOKUP($CK$11,MAPPING!$H$3:$J$131,3,0),'CFBG New Line Form'!$G$7:$EQ$7,0)),""))</f>
        <v/>
      </c>
      <c r="CL99" s="84" t="str">
        <f>IF(IFERROR(INDEX('CFBG New Line Form'!$G$9:$EQ$105,MATCH(B99,'CFBG New Line Form'!$B$9:$B$105,0),MATCH(VLOOKUP($CL$11,MAPPING!$H$3:$J$131,3,0),'CFBG New Line Form'!$G$7:$EQ$7,0)),"")=0,"",IFERROR(INDEX('CFBG New Line Form'!$G$9:$EQ$105,MATCH(B99,'CFBG New Line Form'!$B$9:$B$105,0),MATCH(VLOOKUP($CL$11,MAPPING!$H$3:$J$131,3,0),'CFBG New Line Form'!$G$7:$EQ$7,0)),""))</f>
        <v/>
      </c>
      <c r="CM99" s="84" t="str">
        <f>IF(IFERROR(INDEX('CFBG New Line Form'!$G$9:$EQ$105,MATCH(B99,'CFBG New Line Form'!$B$9:$B$105,0),MATCH(VLOOKUP($CM$11,MAPPING!$H$3:$J$131,3,0),'CFBG New Line Form'!$G$7:$EQ$7,0)),"")=0,"",IFERROR(INDEX('CFBG New Line Form'!$G$9:$EQ$105,MATCH(B99,'CFBG New Line Form'!$B$9:$B$105,0),MATCH(VLOOKUP($CM$11,MAPPING!$H$3:$J$131,3,0),'CFBG New Line Form'!$G$7:$EQ$7,0)),""))</f>
        <v/>
      </c>
      <c r="CN99" s="84" t="str">
        <f>IF(IFERROR(INDEX('CFBG New Line Form'!$G$9:$EQ$105,MATCH(B99,'CFBG New Line Form'!$B$9:$B$105,0),MATCH(VLOOKUP($CN$11,MAPPING!$H$3:$J$131,3,0),'CFBG New Line Form'!$G$7:$EQ$7,0)),"")=0,"",IFERROR(INDEX('CFBG New Line Form'!$G$9:$EQ$105,MATCH(B99,'CFBG New Line Form'!$B$9:$B$105,0),MATCH(VLOOKUP($CN$11,MAPPING!$H$3:$J$131,3,0),'CFBG New Line Form'!$G$7:$EQ$7,0)),""))</f>
        <v/>
      </c>
      <c r="CO99" s="84" t="str">
        <f>IF(IFERROR(INDEX('CFBG New Line Form'!$G$9:$EQ$105,MATCH(B99,'CFBG New Line Form'!$B$9:$B$105,0),MATCH(VLOOKUP($CO$11,MAPPING!$H$3:$J$131,3,0),'CFBG New Line Form'!$G$7:$EQ$7,0)),"")=0,"",IFERROR(INDEX('CFBG New Line Form'!$G$9:$EQ$105,MATCH(B99,'CFBG New Line Form'!$B$9:$B$105,0),MATCH(VLOOKUP($CO$11,MAPPING!$H$3:$J$131,3,0),'CFBG New Line Form'!$G$7:$EQ$7,0)),""))</f>
        <v/>
      </c>
      <c r="CP99" s="84" t="str">
        <f>IF(IFERROR(INDEX('CFBG New Line Form'!$G$9:$EQ$105,MATCH(B99,'CFBG New Line Form'!$B$9:$B$105,0),MATCH(VLOOKUP($CP$11,MAPPING!$H$3:$J$131,3,0),'CFBG New Line Form'!$G$7:$EQ$7,0)),"")=0,"",IFERROR(INDEX('CFBG New Line Form'!$G$9:$EQ$105,MATCH(B99,'CFBG New Line Form'!$B$9:$B$105,0),MATCH(VLOOKUP($CP$11,MAPPING!$H$3:$J$131,3,0),'CFBG New Line Form'!$G$7:$EQ$7,0)),""))</f>
        <v/>
      </c>
      <c r="CQ99" s="84" t="str">
        <f>IF(IFERROR(INDEX('CFBG New Line Form'!$G$9:$EQ$105,MATCH(B99,'CFBG New Line Form'!$B$9:$B$105,0),MATCH(VLOOKUP($CQ$11,MAPPING!$H$3:$J$131,3,0),'CFBG New Line Form'!$G$7:$EQ$7,0)),"")=0,"",IFERROR(INDEX('CFBG New Line Form'!$G$9:$EQ$105,MATCH(B99,'CFBG New Line Form'!$B$9:$B$105,0),MATCH(VLOOKUP($CQ$11,MAPPING!$H$3:$J$131,3,0),'CFBG New Line Form'!$G$7:$EQ$7,0)),""))</f>
        <v/>
      </c>
      <c r="CR99" s="84"/>
      <c r="CS99" s="84"/>
      <c r="CT99" s="84"/>
    </row>
    <row r="100" spans="1:98" s="55" customFormat="1">
      <c r="A100" s="84" t="str">
        <f>IF(
IFERROR(INDEX('CFBG New Line Form'!$G$9:$EQ$105,MATCH(B100,'CFBG New Line Form'!$B$9:$B$105,0),MATCH(VLOOKUP($A$11,MAPPING!$H$3:$J$131,3,0),'CFBG New Line Form'!$G$7:$EQ$7,0)),"")=0,"", IFERROR(INDEX('CFBG New Line Form'!$G$9:$EQ$105,MATCH(B100,'CFBG New Line Form'!$B$9:$B$105,0),MATCH(VLOOKUP($A$11,MAPPING!$H$3:$J$131,3,0),'CFBG New Line Form'!$G$7:$EQ$7,0)),""))</f>
        <v/>
      </c>
      <c r="B100" s="84"/>
      <c r="C100" s="84" t="str">
        <f>IF(
IFERROR(INDEX('CFBG New Line Form'!$G$9:$EQ$105,MATCH(B100,'CFBG New Line Form'!$B$9:$B$105,0),MATCH(VLOOKUP($C$11,MAPPING!$H$3:$J$131,3,0),'CFBG New Line Form'!$G$7:$EQ$7,0)),"")=0,"", IFERROR(INDEX('CFBG New Line Form'!$G$9:$EQ$105,MATCH(B100,'CFBG New Line Form'!$B$9:$B$105,0),MATCH(VLOOKUP($C$11,MAPPING!$H$3:$J$131,3,0),'CFBG New Line Form'!$G$7:$EQ$7,0)),""))</f>
        <v/>
      </c>
      <c r="D100" s="84" t="str">
        <f>IF(
IFERROR(INDEX('CFBG New Line Form'!$G$9:$EQ$105,MATCH(B100,'CFBG New Line Form'!$B$9:$B$105,0),MATCH(VLOOKUP($D$11,MAPPING!$H$3:$J$131,3,0),'CFBG New Line Form'!$G$7:$EQ$7,0)),"")=0,"", IFERROR(INDEX('CFBG New Line Form'!$G$9:$EQ$105,MATCH(B100,'CFBG New Line Form'!$B$9:$B$105,0),MATCH(VLOOKUP($D$11,MAPPING!$H$3:$J$131,3,0),'CFBG New Line Form'!$G$7:$EQ$7,0)),""))</f>
        <v/>
      </c>
      <c r="E100" s="84" t="str">
        <f>IF(IFERROR(INDEX('CFBG New Line Form'!$G$9:$EQ$105,MATCH(B100,'CFBG New Line Form'!$B$9:$B$105,0),MATCH(VLOOKUP($E$11,MAPPING!$H$3:$J$131,3,0),'CFBG New Line Form'!$G$7:$EQ$7,0)),"")=0,"",IFERROR(INDEX('CFBG New Line Form'!$G$9:$EQ$105,MATCH(B100,'CFBG New Line Form'!$B$9:$B$105,0),MATCH(VLOOKUP($E$11,MAPPING!$H$3:$J$131,3,0),'CFBG New Line Form'!$G$7:$EQ$7,0)),""))</f>
        <v/>
      </c>
      <c r="F100" s="84" t="str">
        <f>IF(IFERROR(INDEX('CFBG New Line Form'!$G$9:$EQ$105,MATCH(B100,'CFBG New Line Form'!$B$9:$B$105,0),MATCH(VLOOKUP($F$11,MAPPING!$H$3:$J$131,3,0),'CFBG New Line Form'!$G$7:$EQ$7,0)),"")=0,"",IFERROR(INDEX('CFBG New Line Form'!$G$9:$EQ$105,MATCH(B100,'CFBG New Line Form'!$B$9:$B$105,0),MATCH(VLOOKUP($F$11,MAPPING!$H$3:$J$131,3,0),'CFBG New Line Form'!$G$7:$EQ$7,0)),""))</f>
        <v/>
      </c>
      <c r="G100" s="130" t="str">
        <f>IF(IFERROR(INDEX('CFBG New Line Form'!$G$9:$EQ$105,MATCH(B100,'CFBG New Line Form'!$B$9:$B$105,0),MATCH(VLOOKUP($G$11,MAPPING!$H$3:$J$131,3,0),'CFBG New Line Form'!$G$7:$EQ$7,0)),"")=0,"",IFERROR(INDEX('CFBG New Line Form'!$G$9:$EQ$105,MATCH(B100,'CFBG New Line Form'!$B$9:$B$105,0),MATCH(VLOOKUP($G$11,MAPPING!$H$3:$J$131,3,0),'CFBG New Line Form'!$G$7:$EQ$7,0)),""))</f>
        <v/>
      </c>
      <c r="H100" s="160" t="str">
        <f>IF(IFERROR(INDEX('CFBG New Line Form'!$G$9:$EQ$105,MATCH(B100,'CFBG New Line Form'!$B$9:$B$105,0),MATCH(VLOOKUP($H$11,MAPPING!$H$3:$J$131,3,0),'CFBG New Line Form'!$G$7:$EQ$7,0)),"")=0,"",IFERROR(INDEX('CFBG New Line Form'!$G$9:$EQ$105,MATCH(B100,'CFBG New Line Form'!$B$9:$B$105,0),MATCH(VLOOKUP($H$11,MAPPING!$H$3:$J$131,3,0),'CFBG New Line Form'!$G$7:$EQ$7,0)),""))</f>
        <v/>
      </c>
      <c r="I100" s="161" t="str">
        <f>IF(IFERROR(INDEX('CFBG New Line Form'!$G$9:$EQ$105,MATCH(B100,'CFBG New Line Form'!$B$9:$B$105,0),MATCH(VLOOKUP($I$11,MAPPING!$H$3:$J$131,3,0),'CFBG New Line Form'!$G$7:$EQ$7,0)),"")=0,"",IFERROR(INDEX('CFBG New Line Form'!$G$9:$EQ$105,MATCH(B100,'CFBG New Line Form'!$B$9:$B$105,0),MATCH(VLOOKUP($I$11,MAPPING!$H$3:$J$131,3,0),'CFBG New Line Form'!$G$7:$EQ$7,0)),""))</f>
        <v/>
      </c>
      <c r="J100" s="84" t="str">
        <f>IF(IFERROR(INDEX('CFBG New Line Form'!$G$9:$EQ$105,MATCH(B100,'CFBG New Line Form'!$B$9:$B$105,0),MATCH(VLOOKUP($J$11,MAPPING!$H$3:$J$131,3,0),'CFBG New Line Form'!$G$7:$EQ$7,0)),"")=0,"",IFERROR(INDEX('CFBG New Line Form'!$G$9:$EQ$105,MATCH(B100,'CFBG New Line Form'!$B$9:$B$105,0),MATCH(VLOOKUP($J$11,MAPPING!$H$3:$J$131,3,0),'CFBG New Line Form'!$G$7:$EQ$7,0)),""))</f>
        <v/>
      </c>
      <c r="K100" s="84" t="e">
        <v>#N/A</v>
      </c>
      <c r="L100" s="84" t="e">
        <v>#N/A</v>
      </c>
      <c r="M100" s="84" t="e">
        <v>#N/A</v>
      </c>
      <c r="N100" s="84" t="e">
        <v>#N/A</v>
      </c>
      <c r="O100" s="84" t="e">
        <v>#N/A</v>
      </c>
      <c r="P100" s="84" t="e">
        <v>#N/A</v>
      </c>
      <c r="Q100" s="84" t="e">
        <v>#N/A</v>
      </c>
      <c r="R100" s="162" t="str">
        <f>IF(IFERROR(INDEX('CFBG New Line Form'!$G$9:$EQ$105,MATCH(B100,'CFBG New Line Form'!$B$9:$B$105,0),MATCH(VLOOKUP($R$11,MAPPING!$H$3:$J$131,3,0),'CFBG New Line Form'!$G$7:$EQ$7,0)),"")=0,"",IFERROR(INDEX('CFBG New Line Form'!$G$9:$EQ$105,MATCH(B100,'CFBG New Line Form'!$B$9:$B$105,0),MATCH(VLOOKUP($R$11,MAPPING!$H$3:$J$131,3,0),'CFBG New Line Form'!$G$7:$EQ$7,0)),""))</f>
        <v/>
      </c>
      <c r="S100" s="84" t="str">
        <f>IF(IFERROR(INDEX('CFBG New Line Form'!$G$9:$EQ$105,MATCH(B100,'CFBG New Line Form'!$B$9:$B$105,0),MATCH(VLOOKUP($S$11,MAPPING!$H$3:$J$131,3,0),'CFBG New Line Form'!$G$7:$EQ$7,0)),"")=0,"",IFERROR(INDEX('CFBG New Line Form'!$G$9:$EQ$105,MATCH(B100,'CFBG New Line Form'!$B$9:$B$105,0),MATCH(VLOOKUP($S$11,MAPPING!$H$3:$J$131,3,0),'CFBG New Line Form'!$G$7:$EQ$7,0)),""))</f>
        <v/>
      </c>
      <c r="T100" s="84" t="e">
        <v>#N/A</v>
      </c>
      <c r="U100" s="84" t="e">
        <v>#N/A</v>
      </c>
      <c r="V100" s="84" t="e">
        <v>#N/A</v>
      </c>
      <c r="W100" s="84" t="e">
        <v>#N/A</v>
      </c>
      <c r="X100" s="84" t="e">
        <v>#N/A</v>
      </c>
      <c r="Y100" s="84" t="e">
        <v>#N/A</v>
      </c>
      <c r="Z100" s="84" t="e">
        <v>#N/A</v>
      </c>
      <c r="AA100" s="84" t="e">
        <v>#N/A</v>
      </c>
      <c r="AB100" s="84" t="e">
        <v>#N/A</v>
      </c>
      <c r="AC100" s="84" t="e">
        <v>#N/A</v>
      </c>
      <c r="AD100" s="84" t="e">
        <v>#N/A</v>
      </c>
      <c r="AE100" s="160" t="str">
        <f>IF(IFERROR(INDEX('CFBG New Line Form'!$G$9:$EQ$105,MATCH(B100,'CFBG New Line Form'!$B$9:$B$105,0),MATCH(VLOOKUP($AE$11,MAPPING!$H$3:$J$131,3,0),'CFBG New Line Form'!$G$7:$EQ$7,0)),"")=0,"",IFERROR(INDEX('CFBG New Line Form'!$G$9:$EQ$105,MATCH(B100,'CFBG New Line Form'!$B$9:$B$105,0),MATCH(VLOOKUP($AE$11,MAPPING!$H$3:$J$131,3,0),'CFBG New Line Form'!$G$7:$EQ$7,0)),""))</f>
        <v/>
      </c>
      <c r="AF100" s="84" t="e">
        <v>#N/A</v>
      </c>
      <c r="AG100" s="84" t="e">
        <v>#N/A</v>
      </c>
      <c r="AH100" s="84" t="str">
        <f>IF(IFERROR(INDEX('CFBG New Line Form'!$G$9:$EQ$105,MATCH(B100,'CFBG New Line Form'!$B$9:$B$105,0),MATCH(VLOOKUP($AH$11,MAPPING!$H$3:$J$131,3,0),'CFBG New Line Form'!$G$7:$EQ$7,0)),"")=0,"",IFERROR(INDEX('CFBG New Line Form'!$G$9:$EQ$105,MATCH(B100,'CFBG New Line Form'!$B$9:$B$105,0),MATCH(VLOOKUP($AH$11,MAPPING!$H$3:$J$131,3,0),'CFBG New Line Form'!$G$7:$EQ$7,0)),""))</f>
        <v/>
      </c>
      <c r="AI100" s="84" t="str">
        <f>IF(IFERROR(INDEX('CFBG New Line Form'!$G$9:$EQ$105,MATCH(B100,'CFBG New Line Form'!$B$9:$B$105,0),MATCH(VLOOKUP($AI$11,MAPPING!$H$3:$J$131,3,0),'CFBG New Line Form'!$G$7:$EQ$7,0)),"")=0,"",IFERROR(INDEX('CFBG New Line Form'!$G$9:$EQ$105,MATCH(B100,'CFBG New Line Form'!$B$9:$B$105,0),MATCH(VLOOKUP($AI$11,MAPPING!$H$3:$J$131,3,0),'CFBG New Line Form'!$G$7:$EQ$7,0)),""))</f>
        <v/>
      </c>
      <c r="AJ100" s="84" t="str">
        <f>IF(IFERROR(INDEX('CFBG New Line Form'!$G$9:$EQ$105,MATCH(B100,'CFBG New Line Form'!$B$9:$B$105,0),MATCH(VLOOKUP($AJ$11,MAPPING!$H$3:$J$131,3,0),'CFBG New Line Form'!$G$7:$EQ$7,0)),"")=0,"",IFERROR(INDEX('CFBG New Line Form'!$G$9:$EQ$105,MATCH(B100,'CFBG New Line Form'!$B$9:$B$105,0),MATCH(VLOOKUP($AJ$11,MAPPING!$H$3:$J$131,3,0),'CFBG New Line Form'!$G$7:$EQ$7,0)),""))</f>
        <v/>
      </c>
      <c r="AK100" s="84" t="str">
        <f>IF(IFERROR(INDEX('CFBG New Line Form'!$G$9:$EQ$105,MATCH(B100,'CFBG New Line Form'!$B$9:$B$105,0),MATCH(VLOOKUP($AK$11,MAPPING!$H$3:$J$131,3,0),'CFBG New Line Form'!$G$7:$EQ$7,0)),"")=0,"",IFERROR(INDEX('CFBG New Line Form'!$G$9:$EQ$105,MATCH(B100,'CFBG New Line Form'!$B$9:$B$105,0),MATCH(VLOOKUP($AK$11,MAPPING!$H$3:$J$131,3,0),'CFBG New Line Form'!$G$7:$EQ$7,0)),""))</f>
        <v/>
      </c>
      <c r="AL100" s="84" t="str">
        <f>IF(IFERROR(INDEX('CFBG New Line Form'!$G$9:$EQ$105,MATCH(B100,'CFBG New Line Form'!$B$9:$B$105,0),MATCH(VLOOKUP($AL$11,MAPPING!$H$3:$J$131,3,0),'CFBG New Line Form'!$G$7:$EQ$7,0)),"")=0,"",IFERROR(INDEX('CFBG New Line Form'!$G$9:$EQ$105,MATCH(B100,'CFBG New Line Form'!$B$9:$B$105,0),MATCH(VLOOKUP($AL$11,MAPPING!$H$3:$J$131,3,0),'CFBG New Line Form'!$G$7:$EQ$7,0)),""))</f>
        <v/>
      </c>
      <c r="AM100" s="84" t="str">
        <f>IF(IFERROR(INDEX('CFBG New Line Form'!$G$9:$EQ$105,MATCH(B100,'CFBG New Line Form'!$B$9:$B$105,0),MATCH(VLOOKUP($AM$11,MAPPING!$H$3:$J$131,3,0),'CFBG New Line Form'!$G$7:$EQ$7,0)),"")=0,"",IFERROR(INDEX('CFBG New Line Form'!$G$9:$EQ$105,MATCH(B100,'CFBG New Line Form'!$B$9:$B$105,0),MATCH(VLOOKUP($AM$11,MAPPING!$H$3:$J$131,3,0),'CFBG New Line Form'!$G$7:$EQ$7,0)),""))</f>
        <v/>
      </c>
      <c r="AN100" s="84" t="str">
        <f>IF(IFERROR(INDEX('CFBG New Line Form'!$G$9:$EQ$105,MATCH(B100,'CFBG New Line Form'!$B$9:$B$105,0),MATCH(VLOOKUP($AN$11,MAPPING!$H$3:$J$131,3,0),'CFBG New Line Form'!$G$7:$EQ$7,0)),"")=0,"",IFERROR(INDEX('CFBG New Line Form'!$G$9:$EQ$105,MATCH(B100,'CFBG New Line Form'!$B$9:$B$105,0),MATCH(VLOOKUP($AN$11,MAPPING!$H$3:$J$131,3,0),'CFBG New Line Form'!$G$7:$EQ$7,0)),""))</f>
        <v/>
      </c>
      <c r="AO100" s="84" t="str">
        <f>IF(IFERROR(INDEX('CFBG New Line Form'!$G$9:$EQ$105,MATCH(B100,'CFBG New Line Form'!$B$9:$B$105,0),MATCH(VLOOKUP($AO$11,MAPPING!$H$3:$J$131,3,0),'CFBG New Line Form'!$G$7:$EQ$7,0)),"")=0,"",IFERROR(INDEX('CFBG New Line Form'!$G$9:$EQ$105,MATCH(B100,'CFBG New Line Form'!$B$9:$B$105,0),MATCH(VLOOKUP($AO$11,MAPPING!$H$3:$J$131,3,0),'CFBG New Line Form'!$G$7:$EQ$7,0)),""))</f>
        <v/>
      </c>
      <c r="AP100" s="84" t="str">
        <f>IF(IFERROR(INDEX('CFBG New Line Form'!$G$9:$EQ$105,MATCH(B100,'CFBG New Line Form'!$B$9:$B$105,0),MATCH(VLOOKUP($AP$11,MAPPING!$H$3:$J$131,3,0),'CFBG New Line Form'!$G$7:$EQ$7,0)),"")=0,"",IFERROR(INDEX('CFBG New Line Form'!$G$9:$EQ$105,MATCH(B100,'CFBG New Line Form'!$B$9:$B$105,0),MATCH(VLOOKUP($AP$11,MAPPING!$H$3:$J$131,3,0),'CFBG New Line Form'!$G$7:$EQ$7,0)),""))</f>
        <v/>
      </c>
      <c r="AQ100" s="84" t="str">
        <f>IF(IFERROR(INDEX('CFBG New Line Form'!$G$9:$EQ$105,MATCH(B100,'CFBG New Line Form'!$B$9:$B$105,0),MATCH(VLOOKUP($AQ$11,MAPPING!$H$3:$J$131,3,0),'CFBG New Line Form'!$G$7:$EQ$7,0)),"")=0,"",IFERROR(INDEX('CFBG New Line Form'!$G$9:$EQ$105,MATCH(B100,'CFBG New Line Form'!$B$9:$B$105,0),MATCH(VLOOKUP($AQ$11,MAPPING!$H$3:$J$131,3,0),'CFBG New Line Form'!$G$7:$EQ$7,0)),""))</f>
        <v/>
      </c>
      <c r="AR100" s="84" t="str">
        <f>IF(IFERROR(INDEX('CFBG New Line Form'!$G$9:$EQ$105,MATCH(B100,'CFBG New Line Form'!$B$9:$B$105,0),MATCH(VLOOKUP($AR$11,MAPPING!$H$3:$J$131,3,0),'CFBG New Line Form'!$G$7:$EQ$7,0)),"")=0,"",IFERROR(INDEX('CFBG New Line Form'!$G$9:$EQ$105,MATCH(B100,'CFBG New Line Form'!$B$9:$B$105,0),MATCH(VLOOKUP($AR$11,MAPPING!$H$3:$J$131,3,0),'CFBG New Line Form'!$G$7:$EQ$7,0)),""))</f>
        <v/>
      </c>
      <c r="AS100" s="84" t="str">
        <f>IF(IFERROR(INDEX('CFBG New Line Form'!$G$9:$EQ$105,MATCH(B100,'CFBG New Line Form'!$B$9:$B$105,0),MATCH(VLOOKUP($AS$11,MAPPING!$H$3:$J$131,3,0),'CFBG New Line Form'!$G$7:$EQ$7,0)),"")=0,"",IFERROR(INDEX('CFBG New Line Form'!$G$9:$EQ$105,MATCH(B100,'CFBG New Line Form'!$B$9:$B$105,0),MATCH(VLOOKUP($AS$11,MAPPING!$H$3:$J$131,3,0),'CFBG New Line Form'!$G$7:$EQ$7,0)),""))</f>
        <v/>
      </c>
      <c r="AT100" s="84" t="str">
        <f>IF(IFERROR(INDEX('CFBG New Line Form'!$G$9:$EQ$105,MATCH(B100,'CFBG New Line Form'!$B$9:$B$105,0),MATCH(VLOOKUP($AT$11,MAPPING!$H$3:$J$131,3,0),'CFBG New Line Form'!$G$7:$EQ$7,0)),"")=0,"",IFERROR(INDEX('CFBG New Line Form'!$G$9:$EQ$105,MATCH(B100,'CFBG New Line Form'!$B$9:$B$105,0),MATCH(VLOOKUP($AT$11,MAPPING!$H$3:$J$131,3,0),'CFBG New Line Form'!$G$7:$EQ$7,0)),""))</f>
        <v/>
      </c>
      <c r="AU100" s="84" t="str">
        <f>IF(IFERROR(INDEX('CFBG New Line Form'!$G$9:$EQ$105,MATCH(B100,'CFBG New Line Form'!$B$9:$B$105,0),MATCH(VLOOKUP($AU$11,MAPPING!$H$3:$J$131,3,0),'CFBG New Line Form'!$G$7:$EQ$7,0)),"")=0,"",IFERROR(INDEX('CFBG New Line Form'!$G$9:$EQ$105,MATCH(B100,'CFBG New Line Form'!$B$9:$B$105,0),MATCH(VLOOKUP($AU$11,MAPPING!$H$3:$J$131,3,0),'CFBG New Line Form'!$G$7:$EQ$7,0)),""))</f>
        <v/>
      </c>
      <c r="AV100" s="84" t="str">
        <f>IF(IFERROR(INDEX('CFBG New Line Form'!$G$9:$EQ$105,MATCH(B100,'CFBG New Line Form'!$B$9:$B$105,0),MATCH(VLOOKUP($AV$11,MAPPING!$H$3:$J$131,3,0),'CFBG New Line Form'!$G$7:$EQ$7,0)),"")=0,"",IFERROR(INDEX('CFBG New Line Form'!$G$9:$EQ$105,MATCH(B100,'CFBG New Line Form'!$B$9:$B$105,0),MATCH(VLOOKUP($AV$11,MAPPING!$H$3:$J$131,3,0),'CFBG New Line Form'!$G$7:$EQ$7,0)),""))</f>
        <v/>
      </c>
      <c r="AW100" s="84" t="str">
        <f>IF(IFERROR(INDEX('CFBG New Line Form'!$G$9:$EQ$105,MATCH(B100,'CFBG New Line Form'!$B$9:$B$105,0),MATCH(VLOOKUP($AW$11,MAPPING!$H$3:$J$131,3,0),'CFBG New Line Form'!$G$7:$EQ$7,0)),"")=0,"",IFERROR(INDEX('CFBG New Line Form'!$G$9:$EQ$105,MATCH(B100,'CFBG New Line Form'!$B$9:$B$105,0),MATCH(VLOOKUP($AW$11,MAPPING!$H$3:$J$131,3,0),'CFBG New Line Form'!$G$7:$EQ$7,0)),""))</f>
        <v/>
      </c>
      <c r="AX100" s="84" t="str">
        <f>IF(IFERROR(INDEX('CFBG New Line Form'!$G$9:$EQ$105,MATCH(B100,'CFBG New Line Form'!$B$9:$B$105,0),MATCH(VLOOKUP($AX$11,MAPPING!$H$3:$J$131,3,0),'CFBG New Line Form'!$G$7:$EQ$7,0)),"")=0,"",IFERROR(INDEX('CFBG New Line Form'!$G$9:$EQ$105,MATCH(B100,'CFBG New Line Form'!$B$9:$B$105,0),MATCH(VLOOKUP($AX$11,MAPPING!$H$3:$J$131,3,0),'CFBG New Line Form'!$G$7:$EQ$7,0)),""))</f>
        <v/>
      </c>
      <c r="AY100" s="84" t="str">
        <f>IF(IFERROR(INDEX('CFBG New Line Form'!$G$9:$EQ$105,MATCH(B100,'CFBG New Line Form'!$B$9:$B$105,0),MATCH(VLOOKUP($AY$11,MAPPING!$H$3:$J$131,3,0),'CFBG New Line Form'!$G$7:$EQ$7,0)),"")=0,"",IFERROR(INDEX('CFBG New Line Form'!$G$9:$EQ$105,MATCH(B100,'CFBG New Line Form'!$B$9:$B$105,0),MATCH(VLOOKUP($AY$11,MAPPING!$H$3:$J$131,3,0),'CFBG New Line Form'!$G$7:$EQ$7,0)),""))</f>
        <v/>
      </c>
      <c r="AZ100" s="84" t="str">
        <f>IF(IFERROR(INDEX('CFBG New Line Form'!$G$9:$EQ$105,MATCH(B100,'CFBG New Line Form'!$B$9:$B$105,0),MATCH(VLOOKUP($AZ$11,MAPPING!$H$3:$J$131,3,0),'CFBG New Line Form'!$G$7:$EQ$7,0)),"")=0,"",IFERROR(INDEX('CFBG New Line Form'!$G$9:$EQ$105,MATCH(B100,'CFBG New Line Form'!$B$9:$B$105,0),MATCH(VLOOKUP($AZ$11,MAPPING!$H$3:$J$131,3,0),'CFBG New Line Form'!$G$7:$EQ$7,0)),""))</f>
        <v/>
      </c>
      <c r="BA100" s="84" t="str">
        <f>IF(IFERROR(INDEX('CFBG New Line Form'!$G$9:$EQ$105,MATCH(B100,'CFBG New Line Form'!$B$9:$B$105,0),MATCH(VLOOKUP($BA$11,MAPPING!$H$3:$J$131,3,0),'CFBG New Line Form'!$G$7:$EQ$7,0)),"")=0,"",IFERROR(INDEX('CFBG New Line Form'!$G$9:$EQ$105,MATCH(B100,'CFBG New Line Form'!$B$9:$B$105,0),MATCH(VLOOKUP($BA$11,MAPPING!$H$3:$J$131,3,0),'CFBG New Line Form'!$G$7:$EQ$7,0)),""))</f>
        <v/>
      </c>
      <c r="BB100" s="84" t="str">
        <f>IF(IFERROR(INDEX('CFBG New Line Form'!$G$9:$EQ$105,MATCH(B100,'CFBG New Line Form'!$B$9:$B$105,0),MATCH(VLOOKUP($BB$11,MAPPING!$H$3:$J$131,3,0),'CFBG New Line Form'!$G$7:$EQ$7,0)),"")=0,"",IFERROR(INDEX('CFBG New Line Form'!$G$9:$EQ$105,MATCH(B100,'CFBG New Line Form'!$B$9:$B$105,0),MATCH(VLOOKUP($BB$11,MAPPING!$H$3:$J$131,3,0),'CFBG New Line Form'!$G$7:$EQ$7,0)),""))</f>
        <v/>
      </c>
      <c r="BC100" s="84" t="str">
        <f>IF(IFERROR(INDEX('CFBG New Line Form'!$G$9:$EQ$105,MATCH(B100,'CFBG New Line Form'!$B$9:$B$105,0),MATCH(VLOOKUP($BC$11,MAPPING!$H$3:$J$131,3,0),'CFBG New Line Form'!$G$7:$EQ$7,0)),"")=0,"",IFERROR(INDEX('CFBG New Line Form'!$G$9:$EQ$105,MATCH(B100,'CFBG New Line Form'!$B$9:$B$105,0),MATCH(VLOOKUP($BC$11,MAPPING!$H$3:$J$131,3,0),'CFBG New Line Form'!$G$7:$EQ$7,0)),""))</f>
        <v/>
      </c>
      <c r="BD100" s="84" t="str">
        <f>IF(IFERROR(INDEX('CFBG New Line Form'!$G$9:$EQ$105,MATCH(B100,'CFBG New Line Form'!$B$9:$B$105,0),MATCH(VLOOKUP($BD$11,MAPPING!$H$3:$J$131,3,0),'CFBG New Line Form'!$G$7:$EQ$7,0)),"")=0,"",IFERROR(INDEX('CFBG New Line Form'!$G$9:$EQ$105,MATCH(B100,'CFBG New Line Form'!$B$9:$B$105,0),MATCH(VLOOKUP($BD$11,MAPPING!$H$3:$J$131,3,0),'CFBG New Line Form'!$G$7:$EQ$7,0)),""))</f>
        <v/>
      </c>
      <c r="BE100" s="84" t="str">
        <f>IF(IFERROR(INDEX('CFBG New Line Form'!$G$9:$EQ$105,MATCH(B100,'CFBG New Line Form'!$B$9:$B$105,0),MATCH(VLOOKUP($BE$11,MAPPING!$H$3:$J$131,3,0),'CFBG New Line Form'!$G$7:$EQ$7,0)),"")=0,"",IFERROR(INDEX('CFBG New Line Form'!$G$9:$EQ$105,MATCH(B100,'CFBG New Line Form'!$B$9:$B$105,0),MATCH(VLOOKUP($BE$11,MAPPING!$H$3:$J$131,3,0),'CFBG New Line Form'!$G$7:$EQ$7,0)),""))</f>
        <v/>
      </c>
      <c r="BF100" s="84" t="str">
        <f>IF(IFERROR(INDEX('CFBG New Line Form'!$G$9:$EQ$105,MATCH(B100,'CFBG New Line Form'!$B$9:$B$105,0),MATCH(VLOOKUP($BE$11,MAPPING!$H$3:$J$131,3,0),'CFBG New Line Form'!$G$7:$EQ$7,0)),"")=0,"",IFERROR(INDEX('CFBG New Line Form'!$G$9:$EQ$105,MATCH(B100,'CFBG New Line Form'!$B$9:$B$105,0),MATCH(VLOOKUP($BE$11,MAPPING!$H$3:$J$131,3,0),'CFBG New Line Form'!$G$7:$EQ$7,0)),""))</f>
        <v/>
      </c>
      <c r="BG100" s="84" t="str">
        <f>IF(IFERROR(INDEX('CFBG New Line Form'!$G$9:$EQ$105,MATCH(B100,'CFBG New Line Form'!$B$9:$B$105,0),MATCH(VLOOKUP($BG$11,MAPPING!$H$3:$J$131,3,0),'CFBG New Line Form'!$G$7:$EQ$7,0)),"")=0,"",IFERROR(INDEX('CFBG New Line Form'!$G$9:$EQ$105,MATCH(B100,'CFBG New Line Form'!$B$9:$B$105,0),MATCH(VLOOKUP($BG$11,MAPPING!$H$3:$J$131,3,0),'CFBG New Line Form'!$G$7:$EQ$7,0)),""))</f>
        <v/>
      </c>
      <c r="BH100" s="84" t="str">
        <f>IF(IFERROR(INDEX('CFBG New Line Form'!$G$9:$EQ$105,MATCH(B100,'CFBG New Line Form'!$B$9:$B$105,0),MATCH(VLOOKUP($BH$11,MAPPING!$H$3:$J$131,3,0),'CFBG New Line Form'!$G$7:$EQ$7,0)),"")=0,"",IFERROR(INDEX('CFBG New Line Form'!$G$9:$EQ$105,MATCH(B100,'CFBG New Line Form'!$B$9:$B$105,0),MATCH(VLOOKUP($BH$11,MAPPING!$H$3:$J$131,3,0),'CFBG New Line Form'!$G$7:$EQ$7,0)),""))</f>
        <v/>
      </c>
      <c r="BI100" s="84" t="str">
        <f>IF(IFERROR(INDEX('CFBG New Line Form'!$G$9:$EQ$105,MATCH(B100,'CFBG New Line Form'!$B$9:$B$105,0),MATCH(VLOOKUP($BI$11,MAPPING!$H$3:$J$131,3,0),'CFBG New Line Form'!$G$7:$EQ$7,0)),"")=0,"",IFERROR(INDEX('CFBG New Line Form'!$G$9:$EQ$105,MATCH(B100,'CFBG New Line Form'!$B$9:$B$105,0),MATCH(VLOOKUP($BI$11,MAPPING!$H$3:$J$131,3,0),'CFBG New Line Form'!$G$7:$EQ$7,0)),""))</f>
        <v/>
      </c>
      <c r="BJ100" s="84" t="str">
        <f>IF(IFERROR(INDEX('CFBG New Line Form'!$G$9:$EQ$105,MATCH(B100,'CFBG New Line Form'!$B$9:$B$105,0),MATCH(VLOOKUP($BJ$11,MAPPING!$H$3:$J$131,3,0),'CFBG New Line Form'!$G$7:$EQ$7,0)),"")=0,"",IFERROR(INDEX('CFBG New Line Form'!$G$9:$EQ$105,MATCH(B100,'CFBG New Line Form'!$B$9:$B$105,0),MATCH(VLOOKUP($BJ$11,MAPPING!$H$3:$J$131,3,0),'CFBG New Line Form'!$G$7:$EQ$7,0)),""))</f>
        <v/>
      </c>
      <c r="BK100" s="84" t="str">
        <f>IF(IFERROR(INDEX('CFBG New Line Form'!$G$9:$EQ$105,MATCH(B100,'CFBG New Line Form'!$B$9:$B$105,0),MATCH(VLOOKUP($BK$11,MAPPING!$H$3:$J$131,3,0),'CFBG New Line Form'!$G$7:$EQ$7,0)),"")=0,"",IFERROR(INDEX('CFBG New Line Form'!$G$9:$EQ$105,MATCH(B100,'CFBG New Line Form'!$B$9:$B$105,0),MATCH(VLOOKUP($BK$11,MAPPING!$H$3:$J$131,3,0),'CFBG New Line Form'!$G$7:$EQ$7,0)),""))</f>
        <v/>
      </c>
      <c r="BL100" s="84" t="str">
        <f>IF(IFERROR(INDEX('CFBG New Line Form'!$G$9:$EQ$105,MATCH(B100,'CFBG New Line Form'!$B$9:$B$105,0),MATCH(VLOOKUP($BL$11,MAPPING!$H$3:$J$131,3,0),'CFBG New Line Form'!$G$7:$EQ$7,0)),"")=0,"",IFERROR(INDEX('CFBG New Line Form'!$G$9:$EQ$105,MATCH(B100,'CFBG New Line Form'!$B$9:$B$105,0),MATCH(VLOOKUP($BL$11,MAPPING!$H$3:$J$131,3,0),'CFBG New Line Form'!$G$7:$EQ$7,0)),""))</f>
        <v/>
      </c>
      <c r="BM100" s="84" t="str">
        <f>IF(IFERROR(INDEX('CFBG New Line Form'!$G$9:$EQ$105,MATCH(B100,'CFBG New Line Form'!$B$9:$B$105,0),MATCH(VLOOKUP($BM$11,MAPPING!$H$3:$J$131,3,0),'CFBG New Line Form'!$G$7:$EQ$7,0)),"")=0,"",IFERROR(INDEX('CFBG New Line Form'!$G$9:$EQ$105,MATCH(B100,'CFBG New Line Form'!$B$9:$B$105,0),MATCH(VLOOKUP($BM$11,MAPPING!$H$3:$J$131,3,0),'CFBG New Line Form'!$G$7:$EQ$7,0)),""))</f>
        <v/>
      </c>
      <c r="BN100" s="84" t="str">
        <f>IF(IFERROR(INDEX('CFBG New Line Form'!$G$9:$EQ$105,MATCH(B100,'CFBG New Line Form'!$B$9:$B$105,0),MATCH(VLOOKUP($BN$11,MAPPING!$H$3:$J$131,3,0),'CFBG New Line Form'!$G$7:$EQ$7,0)),"")=0,"",IFERROR(INDEX('CFBG New Line Form'!$G$9:$EQ$105,MATCH(B100,'CFBG New Line Form'!$B$9:$B$105,0),MATCH(VLOOKUP($BN$11,MAPPING!$H$3:$J$131,3,0),'CFBG New Line Form'!$G$7:$EQ$7,0)),""))</f>
        <v/>
      </c>
      <c r="BO100" s="84" t="str">
        <f>IF(IFERROR(INDEX('CFBG New Line Form'!$G$9:$EQ$105,MATCH(B100,'CFBG New Line Form'!$B$9:$B$105,0),MATCH(VLOOKUP($BO$11,MAPPING!$H$3:$J$131,3,0),'CFBG New Line Form'!$G$7:$EQ$7,0)),"")=0,"",IFERROR(INDEX('CFBG New Line Form'!$G$9:$EQ$105,MATCH(B100,'CFBG New Line Form'!$B$9:$B$105,0),MATCH(VLOOKUP($BO$11,MAPPING!$H$3:$J$131,3,0),'CFBG New Line Form'!$G$7:$EQ$7,0)),""))</f>
        <v/>
      </c>
      <c r="BP100" s="84" t="str">
        <f>IF(IFERROR(INDEX('CFBG New Line Form'!$G$9:$EQ$105,MATCH(B100,'CFBG New Line Form'!$B$9:$B$105,0),MATCH(VLOOKUP($BP$11,MAPPING!$H$3:$J$131,3,0),'CFBG New Line Form'!$G$7:$EQ$7,0)),"")=0,"",IFERROR(INDEX('CFBG New Line Form'!$G$9:$EQ$105,MATCH(B100,'CFBG New Line Form'!$B$9:$B$105,0),MATCH(VLOOKUP($BP$11,MAPPING!$H$3:$J$131,3,0),'CFBG New Line Form'!$G$7:$EQ$7,0)),""))</f>
        <v/>
      </c>
      <c r="BQ100" s="84" t="str">
        <f>IF(IFERROR(INDEX('CFBG New Line Form'!$G$9:$EQ$105,MATCH(B100,'CFBG New Line Form'!$B$9:$B$105,0),MATCH(VLOOKUP($BQ$11,MAPPING!$H$3:$J$131,3,0),'CFBG New Line Form'!$G$7:$EQ$7,0)),"")=0,"",IFERROR(INDEX('CFBG New Line Form'!$G$9:$EQ$105,MATCH(B100,'CFBG New Line Form'!$B$9:$B$105,0),MATCH(VLOOKUP($BQ$11,MAPPING!$H$3:$J$131,3,0),'CFBG New Line Form'!$G$7:$EQ$7,0)),""))</f>
        <v/>
      </c>
      <c r="BR100" s="84" t="str">
        <f>IF(IFERROR(INDEX('CFBG New Line Form'!$G$9:$EQ$105,MATCH(B100,'CFBG New Line Form'!$B$9:$B$105,0),MATCH(VLOOKUP($BR$11,MAPPING!$H$3:$J$131,3,0),'CFBG New Line Form'!$G$7:$EQ$7,0)),"")=0,"",IFERROR(INDEX('CFBG New Line Form'!$G$9:$EQ$105,MATCH(B100,'CFBG New Line Form'!$B$9:$B$105,0),MATCH(VLOOKUP($BR$11,MAPPING!$H$3:$J$131,3,0),'CFBG New Line Form'!$G$7:$EQ$7,0)),""))</f>
        <v/>
      </c>
      <c r="BS100" s="84" t="str">
        <f>IF(IFERROR(INDEX('CFBG New Line Form'!$G$9:$EQ$105,MATCH(B100,'CFBG New Line Form'!$B$9:$B$105,0),MATCH(VLOOKUP($BS$11,MAPPING!$H$3:$J$131,3,0),'CFBG New Line Form'!$G$7:$EQ$7,0)),"")=0,"",IFERROR(INDEX('CFBG New Line Form'!$G$9:$EQ$105,MATCH(B100,'CFBG New Line Form'!$B$9:$B$105,0),MATCH(VLOOKUP($BS$11,MAPPING!$H$3:$J$131,3,0),'CFBG New Line Form'!$G$7:$EQ$7,0)),""))</f>
        <v/>
      </c>
      <c r="BT100" s="84" t="str">
        <f>IF(IFERROR(INDEX('CFBG New Line Form'!$G$9:$EQ$105,MATCH(B100,'CFBG New Line Form'!$B$9:$B$105,0),MATCH(VLOOKUP($BT$11,MAPPING!$H$3:$J$131,3,0),'CFBG New Line Form'!$G$7:$EQ$7,0)),"")=0,"",IFERROR(INDEX('CFBG New Line Form'!$G$9:$EQ$105,MATCH(B100,'CFBG New Line Form'!$B$9:$B$105,0),MATCH(VLOOKUP($BT$11,MAPPING!$H$3:$J$131,3,0),'CFBG New Line Form'!$G$7:$EQ$7,0)),""))</f>
        <v/>
      </c>
      <c r="BU100" s="84" t="str">
        <f>IF(IFERROR(INDEX('CFBG New Line Form'!$G$9:$EQ$105,MATCH(B100,'CFBG New Line Form'!$B$9:$B$105,0),MATCH(VLOOKUP($BU$11,MAPPING!$H$3:$J$131,3,0),'CFBG New Line Form'!$G$7:$EQ$7,0)),"")=0,"",IFERROR(INDEX('CFBG New Line Form'!$G$9:$EQ$105,MATCH(B100,'CFBG New Line Form'!$B$9:$B$105,0),MATCH(VLOOKUP($BU$11,MAPPING!$H$3:$J$131,3,0),'CFBG New Line Form'!$G$7:$EQ$7,0)),""))</f>
        <v/>
      </c>
      <c r="BV100" s="84" t="str">
        <f>IF(IFERROR(INDEX('CFBG New Line Form'!$G$9:$EQ$105,MATCH(B100,'CFBG New Line Form'!$B$9:$B$105,0),MATCH(VLOOKUP($BV$11,MAPPING!$H$3:$J$131,3,0),'CFBG New Line Form'!$G$7:$EQ$7,0)),"")=0,"",IFERROR(INDEX('CFBG New Line Form'!$G$9:$EQ$105,MATCH(B100,'CFBG New Line Form'!$B$9:$B$105,0),MATCH(VLOOKUP($BV$11,MAPPING!$H$3:$J$131,3,0),'CFBG New Line Form'!$G$7:$EQ$7,0)),""))</f>
        <v/>
      </c>
      <c r="BW100" s="84" t="str">
        <f>IF(IFERROR(INDEX('CFBG New Line Form'!$G$9:$EQ$105,MATCH(B100,'CFBG New Line Form'!$B$9:$B$105,0),MATCH(VLOOKUP($BW$11,MAPPING!$H$3:$J$131,3,0),'CFBG New Line Form'!$G$7:$EQ$7,0)),"")=0,"",IFERROR(INDEX('CFBG New Line Form'!$G$9:$EQ$105,MATCH(B100,'CFBG New Line Form'!$B$9:$B$105,0),MATCH(VLOOKUP($BW$11,MAPPING!$H$3:$J$131,3,0),'CFBG New Line Form'!$G$7:$EQ$7,0)),""))</f>
        <v/>
      </c>
      <c r="BX100" s="84" t="str">
        <f>IF(IFERROR(INDEX('CFBG New Line Form'!$G$9:$EQ$105,MATCH(B100,'CFBG New Line Form'!$B$9:$B$105,0),MATCH(VLOOKUP($BX$11,MAPPING!$H$3:$J$131,3,0),'CFBG New Line Form'!$G$7:$EQ$7,0)),"")=0,"",IFERROR(INDEX('CFBG New Line Form'!$G$9:$EQ$105,MATCH(B100,'CFBG New Line Form'!$B$9:$B$105,0),MATCH(VLOOKUP($BX$11,MAPPING!$H$3:$J$131,3,0),'CFBG New Line Form'!$G$7:$EQ$7,0)),""))</f>
        <v/>
      </c>
      <c r="BY100" s="84" t="str">
        <f>IF(IFERROR(INDEX('CFBG New Line Form'!$G$9:$EQ$105,MATCH(B100,'CFBG New Line Form'!$B$9:$B$105,0),MATCH(VLOOKUP($BY$11,MAPPING!$H$3:$J$131,3,0),'CFBG New Line Form'!$G$7:$EQ$7,0)),"")=0,"",IFERROR(INDEX('CFBG New Line Form'!$G$9:$EQ$105,MATCH(B100,'CFBG New Line Form'!$B$9:$B$105,0),MATCH(VLOOKUP($BY$11,MAPPING!$H$3:$J$131,3,0),'CFBG New Line Form'!$G$7:$EQ$7,0)),""))</f>
        <v/>
      </c>
      <c r="BZ100" s="84" t="str">
        <f>IF(IFERROR(INDEX('CFBG New Line Form'!$G$9:$EQ$105,MATCH(B100,'CFBG New Line Form'!$B$9:$B$105,0),MATCH(VLOOKUP($BZ$11,MAPPING!$H$3:$J$131,3,0),'CFBG New Line Form'!$G$7:$EQ$7,0)),"")=0,"",IFERROR(INDEX('CFBG New Line Form'!$G$9:$EQ$105,MATCH(B100,'CFBG New Line Form'!$B$9:$B$105,0),MATCH(VLOOKUP($BZ$11,MAPPING!$H$3:$J$131,3,0),'CFBG New Line Form'!$G$7:$EQ$7,0)),""))</f>
        <v/>
      </c>
      <c r="CA100" s="84" t="str">
        <f>IF(IFERROR(INDEX('CFBG New Line Form'!$G$9:$EQ$105,MATCH(B100,'CFBG New Line Form'!$B$9:$B$105,0),MATCH(VLOOKUP($CA$11,MAPPING!$H$3:$J$131,3,0),'CFBG New Line Form'!$G$7:$EQ$7,0)),"")=0,"",IFERROR(INDEX('CFBG New Line Form'!$G$9:$EQ$105,MATCH(B100,'CFBG New Line Form'!$B$9:$B$105,0),MATCH(VLOOKUP($CA$11,MAPPING!$H$3:$J$131,3,0),'CFBG New Line Form'!$G$7:$EQ$7,0)),""))</f>
        <v/>
      </c>
      <c r="CB100" s="84" t="str">
        <f>IF(IFERROR(INDEX('CFBG New Line Form'!$G$9:$EQ$105,MATCH(B100,'CFBG New Line Form'!$B$9:$B$105,0),MATCH(VLOOKUP($CB$11,MAPPING!$H$3:$J$131,3,0),'CFBG New Line Form'!$G$7:$EQ$7,0)),"")=0,"",IFERROR(INDEX('CFBG New Line Form'!$G$9:$EQ$105,MATCH(B100,'CFBG New Line Form'!$B$9:$B$105,0),MATCH(VLOOKUP($CB$11,MAPPING!$H$3:$J$131,3,0),'CFBG New Line Form'!$G$7:$EQ$7,0)),""))</f>
        <v/>
      </c>
      <c r="CC100" s="84" t="str">
        <f>IF(IFERROR(INDEX('CFBG New Line Form'!$G$9:$EQ$105,MATCH(B100,'CFBG New Line Form'!$B$9:$B$105,0),MATCH(VLOOKUP($CC$11,MAPPING!$H$3:$J$131,3,0),'CFBG New Line Form'!$G$7:$EQ$7,0)),"")=0,"",IFERROR(INDEX('CFBG New Line Form'!$G$9:$EQ$105,MATCH(B100,'CFBG New Line Form'!$B$9:$B$105,0),MATCH(VLOOKUP($CC$11,MAPPING!$H$3:$J$131,3,0),'CFBG New Line Form'!$G$7:$EQ$7,0)),""))</f>
        <v/>
      </c>
      <c r="CD100" s="84" t="str">
        <f>IF(IFERROR(INDEX('CFBG New Line Form'!$G$9:$EQ$105,MATCH(B100,'CFBG New Line Form'!$B$9:$B$105,0),MATCH(VLOOKUP($CD$11,MAPPING!$H$3:$J$131,3,0),'CFBG New Line Form'!$G$7:$EQ$7,0)),"")=0,"",IFERROR(INDEX('CFBG New Line Form'!$G$9:$EQ$105,MATCH(B100,'CFBG New Line Form'!$B$9:$B$105,0),MATCH(VLOOKUP($CD$11,MAPPING!$H$3:$J$131,3,0),'CFBG New Line Form'!$G$7:$EQ$7,0)),""))</f>
        <v/>
      </c>
      <c r="CE100" s="84" t="str">
        <f>IF(IFERROR(INDEX('CFBG New Line Form'!$G$9:$EQ$105,MATCH(B100,'CFBG New Line Form'!$B$9:$B$105,0),MATCH(VLOOKUP($CE$11,MAPPING!$H$3:$J$131,3,0),'CFBG New Line Form'!$G$7:$EQ$7,0)),"")=0,"",IFERROR(INDEX('CFBG New Line Form'!$G$9:$EQ$105,MATCH(B100,'CFBG New Line Form'!$B$9:$B$105,0),MATCH(VLOOKUP($CE$11,MAPPING!$H$3:$J$131,3,0),'CFBG New Line Form'!$G$7:$EQ$7,0)),""))</f>
        <v/>
      </c>
      <c r="CF100" s="84" t="str">
        <f>IF(IFERROR(INDEX('CFBG New Line Form'!$G$9:$EQ$105,MATCH(B100,'CFBG New Line Form'!$B$9:$B$105,0),MATCH(VLOOKUP($CF$11,MAPPING!$H$3:$J$131,3,0),'CFBG New Line Form'!$G$7:$EQ$7,0)),"")=0,"",IFERROR(INDEX('CFBG New Line Form'!$G$9:$EQ$105,MATCH(B100,'CFBG New Line Form'!$B$9:$B$105,0),MATCH(VLOOKUP($CF$11,MAPPING!$H$3:$J$131,3,0),'CFBG New Line Form'!$G$7:$EQ$7,0)),""))</f>
        <v/>
      </c>
      <c r="CG100" s="84" t="str">
        <f>IF(IFERROR(INDEX('CFBG New Line Form'!$G$9:$EQ$105,MATCH(B100,'CFBG New Line Form'!$B$9:$B$105,0),MATCH(VLOOKUP($CG$11,MAPPING!$H$3:$J$131,3,0),'CFBG New Line Form'!$G$7:$EQ$7,0)),"")=0,"",IFERROR(INDEX('CFBG New Line Form'!$G$9:$EQ$105,MATCH(B100,'CFBG New Line Form'!$B$9:$B$105,0),MATCH(VLOOKUP($CG$11,MAPPING!$H$3:$J$131,3,0),'CFBG New Line Form'!$G$7:$EQ$7,0)),""))</f>
        <v/>
      </c>
      <c r="CH100" s="84" t="str">
        <f>IF(IFERROR(INDEX('CFBG New Line Form'!$G$9:$EQ$105,MATCH(B100,'CFBG New Line Form'!$B$9:$B$105,0),MATCH(VLOOKUP($CH$11,MAPPING!$H$3:$J$131,3,0),'CFBG New Line Form'!$G$7:$EQ$7,0)),"")=0,"",IFERROR(INDEX('CFBG New Line Form'!$G$9:$EQ$105,MATCH(B100,'CFBG New Line Form'!$B$9:$B$105,0),MATCH(VLOOKUP($CH$11,MAPPING!$H$3:$J$131,3,0),'CFBG New Line Form'!$G$7:$EQ$7,0)),""))</f>
        <v/>
      </c>
      <c r="CI100" s="84" t="str">
        <f>IF(IFERROR(INDEX('CFBG New Line Form'!$G$9:$EQ$105,MATCH(B100,'CFBG New Line Form'!$B$9:$B$105,0),MATCH(VLOOKUP($CI$11,MAPPING!$H$3:$J$131,3,0),'CFBG New Line Form'!$G$7:$EQ$7,0)),"")=0,"",IFERROR(INDEX('CFBG New Line Form'!$G$9:$EQ$105,MATCH(B100,'CFBG New Line Form'!$B$9:$B$105,0),MATCH(VLOOKUP($CI$11,MAPPING!$H$3:$J$131,3,0),'CFBG New Line Form'!$G$7:$EQ$7,0)),""))</f>
        <v/>
      </c>
      <c r="CJ100" s="84" t="str">
        <f>IF(IFERROR(INDEX('CFBG New Line Form'!$G$9:$EQ$105,MATCH(B100,'CFBG New Line Form'!$B$9:$B$105,0),MATCH(VLOOKUP($CJ$11,MAPPING!$H$3:$J$131,3,0),'CFBG New Line Form'!$G$7:$EQ$7,0)),"")=0,"",IFERROR(INDEX('CFBG New Line Form'!$G$9:$EQ$105,MATCH(B100,'CFBG New Line Form'!$B$9:$B$105,0),MATCH(VLOOKUP($CJ$11,MAPPING!$H$3:$J$131,3,0),'CFBG New Line Form'!$G$7:$EQ$7,0)),""))</f>
        <v/>
      </c>
      <c r="CK100" s="84" t="str">
        <f>IF(IFERROR(INDEX('CFBG New Line Form'!$G$9:$EQ$105,MATCH(B100,'CFBG New Line Form'!$B$9:$B$105,0),MATCH(VLOOKUP($CK$11,MAPPING!$H$3:$J$131,3,0),'CFBG New Line Form'!$G$7:$EQ$7,0)),"")=0,"",IFERROR(INDEX('CFBG New Line Form'!$G$9:$EQ$105,MATCH(B100,'CFBG New Line Form'!$B$9:$B$105,0),MATCH(VLOOKUP($CK$11,MAPPING!$H$3:$J$131,3,0),'CFBG New Line Form'!$G$7:$EQ$7,0)),""))</f>
        <v/>
      </c>
      <c r="CL100" s="84" t="str">
        <f>IF(IFERROR(INDEX('CFBG New Line Form'!$G$9:$EQ$105,MATCH(B100,'CFBG New Line Form'!$B$9:$B$105,0),MATCH(VLOOKUP($CL$11,MAPPING!$H$3:$J$131,3,0),'CFBG New Line Form'!$G$7:$EQ$7,0)),"")=0,"",IFERROR(INDEX('CFBG New Line Form'!$G$9:$EQ$105,MATCH(B100,'CFBG New Line Form'!$B$9:$B$105,0),MATCH(VLOOKUP($CL$11,MAPPING!$H$3:$J$131,3,0),'CFBG New Line Form'!$G$7:$EQ$7,0)),""))</f>
        <v/>
      </c>
      <c r="CM100" s="84" t="str">
        <f>IF(IFERROR(INDEX('CFBG New Line Form'!$G$9:$EQ$105,MATCH(B100,'CFBG New Line Form'!$B$9:$B$105,0),MATCH(VLOOKUP($CM$11,MAPPING!$H$3:$J$131,3,0),'CFBG New Line Form'!$G$7:$EQ$7,0)),"")=0,"",IFERROR(INDEX('CFBG New Line Form'!$G$9:$EQ$105,MATCH(B100,'CFBG New Line Form'!$B$9:$B$105,0),MATCH(VLOOKUP($CM$11,MAPPING!$H$3:$J$131,3,0),'CFBG New Line Form'!$G$7:$EQ$7,0)),""))</f>
        <v/>
      </c>
      <c r="CN100" s="84" t="str">
        <f>IF(IFERROR(INDEX('CFBG New Line Form'!$G$9:$EQ$105,MATCH(B100,'CFBG New Line Form'!$B$9:$B$105,0),MATCH(VLOOKUP($CN$11,MAPPING!$H$3:$J$131,3,0),'CFBG New Line Form'!$G$7:$EQ$7,0)),"")=0,"",IFERROR(INDEX('CFBG New Line Form'!$G$9:$EQ$105,MATCH(B100,'CFBG New Line Form'!$B$9:$B$105,0),MATCH(VLOOKUP($CN$11,MAPPING!$H$3:$J$131,3,0),'CFBG New Line Form'!$G$7:$EQ$7,0)),""))</f>
        <v/>
      </c>
      <c r="CO100" s="84" t="str">
        <f>IF(IFERROR(INDEX('CFBG New Line Form'!$G$9:$EQ$105,MATCH(B100,'CFBG New Line Form'!$B$9:$B$105,0),MATCH(VLOOKUP($CO$11,MAPPING!$H$3:$J$131,3,0),'CFBG New Line Form'!$G$7:$EQ$7,0)),"")=0,"",IFERROR(INDEX('CFBG New Line Form'!$G$9:$EQ$105,MATCH(B100,'CFBG New Line Form'!$B$9:$B$105,0),MATCH(VLOOKUP($CO$11,MAPPING!$H$3:$J$131,3,0),'CFBG New Line Form'!$G$7:$EQ$7,0)),""))</f>
        <v/>
      </c>
      <c r="CP100" s="84" t="str">
        <f>IF(IFERROR(INDEX('CFBG New Line Form'!$G$9:$EQ$105,MATCH(B100,'CFBG New Line Form'!$B$9:$B$105,0),MATCH(VLOOKUP($CP$11,MAPPING!$H$3:$J$131,3,0),'CFBG New Line Form'!$G$7:$EQ$7,0)),"")=0,"",IFERROR(INDEX('CFBG New Line Form'!$G$9:$EQ$105,MATCH(B100,'CFBG New Line Form'!$B$9:$B$105,0),MATCH(VLOOKUP($CP$11,MAPPING!$H$3:$J$131,3,0),'CFBG New Line Form'!$G$7:$EQ$7,0)),""))</f>
        <v/>
      </c>
      <c r="CQ100" s="84" t="str">
        <f>IF(IFERROR(INDEX('CFBG New Line Form'!$G$9:$EQ$105,MATCH(B100,'CFBG New Line Form'!$B$9:$B$105,0),MATCH(VLOOKUP($CQ$11,MAPPING!$H$3:$J$131,3,0),'CFBG New Line Form'!$G$7:$EQ$7,0)),"")=0,"",IFERROR(INDEX('CFBG New Line Form'!$G$9:$EQ$105,MATCH(B100,'CFBG New Line Form'!$B$9:$B$105,0),MATCH(VLOOKUP($CQ$11,MAPPING!$H$3:$J$131,3,0),'CFBG New Line Form'!$G$7:$EQ$7,0)),""))</f>
        <v/>
      </c>
      <c r="CR100" s="84"/>
      <c r="CS100" s="84"/>
      <c r="CT100" s="84"/>
    </row>
    <row r="101" spans="1:98" s="55" customFormat="1">
      <c r="A101" s="84" t="str">
        <f>IF(
IFERROR(INDEX('CFBG New Line Form'!$G$9:$EQ$105,MATCH(B101,'CFBG New Line Form'!$B$9:$B$105,0),MATCH(VLOOKUP($A$11,MAPPING!$H$3:$J$131,3,0),'CFBG New Line Form'!$G$7:$EQ$7,0)),"")=0,"", IFERROR(INDEX('CFBG New Line Form'!$G$9:$EQ$105,MATCH(B101,'CFBG New Line Form'!$B$9:$B$105,0),MATCH(VLOOKUP($A$11,MAPPING!$H$3:$J$131,3,0),'CFBG New Line Form'!$G$7:$EQ$7,0)),""))</f>
        <v/>
      </c>
      <c r="B101" s="84"/>
      <c r="C101" s="84" t="str">
        <f>IF(
IFERROR(INDEX('CFBG New Line Form'!$G$9:$EQ$105,MATCH(B101,'CFBG New Line Form'!$B$9:$B$105,0),MATCH(VLOOKUP($C$11,MAPPING!$H$3:$J$131,3,0),'CFBG New Line Form'!$G$7:$EQ$7,0)),"")=0,"", IFERROR(INDEX('CFBG New Line Form'!$G$9:$EQ$105,MATCH(B101,'CFBG New Line Form'!$B$9:$B$105,0),MATCH(VLOOKUP($C$11,MAPPING!$H$3:$J$131,3,0),'CFBG New Line Form'!$G$7:$EQ$7,0)),""))</f>
        <v/>
      </c>
      <c r="D101" s="84" t="str">
        <f>IF(
IFERROR(INDEX('CFBG New Line Form'!$G$9:$EQ$105,MATCH(B101,'CFBG New Line Form'!$B$9:$B$105,0),MATCH(VLOOKUP($D$11,MAPPING!$H$3:$J$131,3,0),'CFBG New Line Form'!$G$7:$EQ$7,0)),"")=0,"", IFERROR(INDEX('CFBG New Line Form'!$G$9:$EQ$105,MATCH(B101,'CFBG New Line Form'!$B$9:$B$105,0),MATCH(VLOOKUP($D$11,MAPPING!$H$3:$J$131,3,0),'CFBG New Line Form'!$G$7:$EQ$7,0)),""))</f>
        <v/>
      </c>
      <c r="E101" s="84" t="str">
        <f>IF(IFERROR(INDEX('CFBG New Line Form'!$G$9:$EQ$105,MATCH(B101,'CFBG New Line Form'!$B$9:$B$105,0),MATCH(VLOOKUP($E$11,MAPPING!$H$3:$J$131,3,0),'CFBG New Line Form'!$G$7:$EQ$7,0)),"")=0,"",IFERROR(INDEX('CFBG New Line Form'!$G$9:$EQ$105,MATCH(B101,'CFBG New Line Form'!$B$9:$B$105,0),MATCH(VLOOKUP($E$11,MAPPING!$H$3:$J$131,3,0),'CFBG New Line Form'!$G$7:$EQ$7,0)),""))</f>
        <v/>
      </c>
      <c r="F101" s="84" t="str">
        <f>IF(IFERROR(INDEX('CFBG New Line Form'!$G$9:$EQ$105,MATCH(B101,'CFBG New Line Form'!$B$9:$B$105,0),MATCH(VLOOKUP($F$11,MAPPING!$H$3:$J$131,3,0),'CFBG New Line Form'!$G$7:$EQ$7,0)),"")=0,"",IFERROR(INDEX('CFBG New Line Form'!$G$9:$EQ$105,MATCH(B101,'CFBG New Line Form'!$B$9:$B$105,0),MATCH(VLOOKUP($F$11,MAPPING!$H$3:$J$131,3,0),'CFBG New Line Form'!$G$7:$EQ$7,0)),""))</f>
        <v/>
      </c>
      <c r="G101" s="130" t="str">
        <f>IF(IFERROR(INDEX('CFBG New Line Form'!$G$9:$EQ$105,MATCH(B101,'CFBG New Line Form'!$B$9:$B$105,0),MATCH(VLOOKUP($G$11,MAPPING!$H$3:$J$131,3,0),'CFBG New Line Form'!$G$7:$EQ$7,0)),"")=0,"",IFERROR(INDEX('CFBG New Line Form'!$G$9:$EQ$105,MATCH(B101,'CFBG New Line Form'!$B$9:$B$105,0),MATCH(VLOOKUP($G$11,MAPPING!$H$3:$J$131,3,0),'CFBG New Line Form'!$G$7:$EQ$7,0)),""))</f>
        <v/>
      </c>
      <c r="H101" s="160" t="str">
        <f>IF(IFERROR(INDEX('CFBG New Line Form'!$G$9:$EQ$105,MATCH(B101,'CFBG New Line Form'!$B$9:$B$105,0),MATCH(VLOOKUP($H$11,MAPPING!$H$3:$J$131,3,0),'CFBG New Line Form'!$G$7:$EQ$7,0)),"")=0,"",IFERROR(INDEX('CFBG New Line Form'!$G$9:$EQ$105,MATCH(B101,'CFBG New Line Form'!$B$9:$B$105,0),MATCH(VLOOKUP($H$11,MAPPING!$H$3:$J$131,3,0),'CFBG New Line Form'!$G$7:$EQ$7,0)),""))</f>
        <v/>
      </c>
      <c r="I101" s="161" t="str">
        <f>IF(IFERROR(INDEX('CFBG New Line Form'!$G$9:$EQ$105,MATCH(B101,'CFBG New Line Form'!$B$9:$B$105,0),MATCH(VLOOKUP($I$11,MAPPING!$H$3:$J$131,3,0),'CFBG New Line Form'!$G$7:$EQ$7,0)),"")=0,"",IFERROR(INDEX('CFBG New Line Form'!$G$9:$EQ$105,MATCH(B101,'CFBG New Line Form'!$B$9:$B$105,0),MATCH(VLOOKUP($I$11,MAPPING!$H$3:$J$131,3,0),'CFBG New Line Form'!$G$7:$EQ$7,0)),""))</f>
        <v/>
      </c>
      <c r="J101" s="84" t="str">
        <f>IF(IFERROR(INDEX('CFBG New Line Form'!$G$9:$EQ$105,MATCH(B101,'CFBG New Line Form'!$B$9:$B$105,0),MATCH(VLOOKUP($J$11,MAPPING!$H$3:$J$131,3,0),'CFBG New Line Form'!$G$7:$EQ$7,0)),"")=0,"",IFERROR(INDEX('CFBG New Line Form'!$G$9:$EQ$105,MATCH(B101,'CFBG New Line Form'!$B$9:$B$105,0),MATCH(VLOOKUP($J$11,MAPPING!$H$3:$J$131,3,0),'CFBG New Line Form'!$G$7:$EQ$7,0)),""))</f>
        <v/>
      </c>
      <c r="K101" s="84" t="e">
        <v>#N/A</v>
      </c>
      <c r="L101" s="84" t="e">
        <v>#N/A</v>
      </c>
      <c r="M101" s="84" t="e">
        <v>#N/A</v>
      </c>
      <c r="N101" s="84" t="e">
        <v>#N/A</v>
      </c>
      <c r="O101" s="84" t="e">
        <v>#N/A</v>
      </c>
      <c r="P101" s="84" t="e">
        <v>#N/A</v>
      </c>
      <c r="Q101" s="84" t="e">
        <v>#N/A</v>
      </c>
      <c r="R101" s="162" t="str">
        <f>IF(IFERROR(INDEX('CFBG New Line Form'!$G$9:$EQ$105,MATCH(B101,'CFBG New Line Form'!$B$9:$B$105,0),MATCH(VLOOKUP($R$11,MAPPING!$H$3:$J$131,3,0),'CFBG New Line Form'!$G$7:$EQ$7,0)),"")=0,"",IFERROR(INDEX('CFBG New Line Form'!$G$9:$EQ$105,MATCH(B101,'CFBG New Line Form'!$B$9:$B$105,0),MATCH(VLOOKUP($R$11,MAPPING!$H$3:$J$131,3,0),'CFBG New Line Form'!$G$7:$EQ$7,0)),""))</f>
        <v/>
      </c>
      <c r="S101" s="84" t="str">
        <f>IF(IFERROR(INDEX('CFBG New Line Form'!$G$9:$EQ$105,MATCH(B101,'CFBG New Line Form'!$B$9:$B$105,0),MATCH(VLOOKUP($S$11,MAPPING!$H$3:$J$131,3,0),'CFBG New Line Form'!$G$7:$EQ$7,0)),"")=0,"",IFERROR(INDEX('CFBG New Line Form'!$G$9:$EQ$105,MATCH(B101,'CFBG New Line Form'!$B$9:$B$105,0),MATCH(VLOOKUP($S$11,MAPPING!$H$3:$J$131,3,0),'CFBG New Line Form'!$G$7:$EQ$7,0)),""))</f>
        <v/>
      </c>
      <c r="T101" s="84" t="e">
        <v>#N/A</v>
      </c>
      <c r="U101" s="84" t="e">
        <v>#N/A</v>
      </c>
      <c r="V101" s="84" t="e">
        <v>#N/A</v>
      </c>
      <c r="W101" s="84" t="e">
        <v>#N/A</v>
      </c>
      <c r="X101" s="84" t="e">
        <v>#N/A</v>
      </c>
      <c r="Y101" s="84" t="e">
        <v>#N/A</v>
      </c>
      <c r="Z101" s="84" t="e">
        <v>#N/A</v>
      </c>
      <c r="AA101" s="84" t="e">
        <v>#N/A</v>
      </c>
      <c r="AB101" s="84" t="e">
        <v>#N/A</v>
      </c>
      <c r="AC101" s="84" t="e">
        <v>#N/A</v>
      </c>
      <c r="AD101" s="84" t="e">
        <v>#N/A</v>
      </c>
      <c r="AE101" s="160" t="str">
        <f>IF(IFERROR(INDEX('CFBG New Line Form'!$G$9:$EQ$105,MATCH(B101,'CFBG New Line Form'!$B$9:$B$105,0),MATCH(VLOOKUP($AE$11,MAPPING!$H$3:$J$131,3,0),'CFBG New Line Form'!$G$7:$EQ$7,0)),"")=0,"",IFERROR(INDEX('CFBG New Line Form'!$G$9:$EQ$105,MATCH(B101,'CFBG New Line Form'!$B$9:$B$105,0),MATCH(VLOOKUP($AE$11,MAPPING!$H$3:$J$131,3,0),'CFBG New Line Form'!$G$7:$EQ$7,0)),""))</f>
        <v/>
      </c>
      <c r="AF101" s="84" t="e">
        <v>#N/A</v>
      </c>
      <c r="AG101" s="84" t="e">
        <v>#N/A</v>
      </c>
      <c r="AH101" s="84" t="str">
        <f>IF(IFERROR(INDEX('CFBG New Line Form'!$G$9:$EQ$105,MATCH(B101,'CFBG New Line Form'!$B$9:$B$105,0),MATCH(VLOOKUP($AH$11,MAPPING!$H$3:$J$131,3,0),'CFBG New Line Form'!$G$7:$EQ$7,0)),"")=0,"",IFERROR(INDEX('CFBG New Line Form'!$G$9:$EQ$105,MATCH(B101,'CFBG New Line Form'!$B$9:$B$105,0),MATCH(VLOOKUP($AH$11,MAPPING!$H$3:$J$131,3,0),'CFBG New Line Form'!$G$7:$EQ$7,0)),""))</f>
        <v/>
      </c>
      <c r="AI101" s="84" t="str">
        <f>IF(IFERROR(INDEX('CFBG New Line Form'!$G$9:$EQ$105,MATCH(B101,'CFBG New Line Form'!$B$9:$B$105,0),MATCH(VLOOKUP($AI$11,MAPPING!$H$3:$J$131,3,0),'CFBG New Line Form'!$G$7:$EQ$7,0)),"")=0,"",IFERROR(INDEX('CFBG New Line Form'!$G$9:$EQ$105,MATCH(B101,'CFBG New Line Form'!$B$9:$B$105,0),MATCH(VLOOKUP($AI$11,MAPPING!$H$3:$J$131,3,0),'CFBG New Line Form'!$G$7:$EQ$7,0)),""))</f>
        <v/>
      </c>
      <c r="AJ101" s="84" t="str">
        <f>IF(IFERROR(INDEX('CFBG New Line Form'!$G$9:$EQ$105,MATCH(B101,'CFBG New Line Form'!$B$9:$B$105,0),MATCH(VLOOKUP($AJ$11,MAPPING!$H$3:$J$131,3,0),'CFBG New Line Form'!$G$7:$EQ$7,0)),"")=0,"",IFERROR(INDEX('CFBG New Line Form'!$G$9:$EQ$105,MATCH(B101,'CFBG New Line Form'!$B$9:$B$105,0),MATCH(VLOOKUP($AJ$11,MAPPING!$H$3:$J$131,3,0),'CFBG New Line Form'!$G$7:$EQ$7,0)),""))</f>
        <v/>
      </c>
      <c r="AK101" s="84" t="str">
        <f>IF(IFERROR(INDEX('CFBG New Line Form'!$G$9:$EQ$105,MATCH(B101,'CFBG New Line Form'!$B$9:$B$105,0),MATCH(VLOOKUP($AK$11,MAPPING!$H$3:$J$131,3,0),'CFBG New Line Form'!$G$7:$EQ$7,0)),"")=0,"",IFERROR(INDEX('CFBG New Line Form'!$G$9:$EQ$105,MATCH(B101,'CFBG New Line Form'!$B$9:$B$105,0),MATCH(VLOOKUP($AK$11,MAPPING!$H$3:$J$131,3,0),'CFBG New Line Form'!$G$7:$EQ$7,0)),""))</f>
        <v/>
      </c>
      <c r="AL101" s="84" t="str">
        <f>IF(IFERROR(INDEX('CFBG New Line Form'!$G$9:$EQ$105,MATCH(B101,'CFBG New Line Form'!$B$9:$B$105,0),MATCH(VLOOKUP($AL$11,MAPPING!$H$3:$J$131,3,0),'CFBG New Line Form'!$G$7:$EQ$7,0)),"")=0,"",IFERROR(INDEX('CFBG New Line Form'!$G$9:$EQ$105,MATCH(B101,'CFBG New Line Form'!$B$9:$B$105,0),MATCH(VLOOKUP($AL$11,MAPPING!$H$3:$J$131,3,0),'CFBG New Line Form'!$G$7:$EQ$7,0)),""))</f>
        <v/>
      </c>
      <c r="AM101" s="84" t="str">
        <f>IF(IFERROR(INDEX('CFBG New Line Form'!$G$9:$EQ$105,MATCH(B101,'CFBG New Line Form'!$B$9:$B$105,0),MATCH(VLOOKUP($AM$11,MAPPING!$H$3:$J$131,3,0),'CFBG New Line Form'!$G$7:$EQ$7,0)),"")=0,"",IFERROR(INDEX('CFBG New Line Form'!$G$9:$EQ$105,MATCH(B101,'CFBG New Line Form'!$B$9:$B$105,0),MATCH(VLOOKUP($AM$11,MAPPING!$H$3:$J$131,3,0),'CFBG New Line Form'!$G$7:$EQ$7,0)),""))</f>
        <v/>
      </c>
      <c r="AN101" s="84" t="str">
        <f>IF(IFERROR(INDEX('CFBG New Line Form'!$G$9:$EQ$105,MATCH(B101,'CFBG New Line Form'!$B$9:$B$105,0),MATCH(VLOOKUP($AN$11,MAPPING!$H$3:$J$131,3,0),'CFBG New Line Form'!$G$7:$EQ$7,0)),"")=0,"",IFERROR(INDEX('CFBG New Line Form'!$G$9:$EQ$105,MATCH(B101,'CFBG New Line Form'!$B$9:$B$105,0),MATCH(VLOOKUP($AN$11,MAPPING!$H$3:$J$131,3,0),'CFBG New Line Form'!$G$7:$EQ$7,0)),""))</f>
        <v/>
      </c>
      <c r="AO101" s="84" t="str">
        <f>IF(IFERROR(INDEX('CFBG New Line Form'!$G$9:$EQ$105,MATCH(B101,'CFBG New Line Form'!$B$9:$B$105,0),MATCH(VLOOKUP($AO$11,MAPPING!$H$3:$J$131,3,0),'CFBG New Line Form'!$G$7:$EQ$7,0)),"")=0,"",IFERROR(INDEX('CFBG New Line Form'!$G$9:$EQ$105,MATCH(B101,'CFBG New Line Form'!$B$9:$B$105,0),MATCH(VLOOKUP($AO$11,MAPPING!$H$3:$J$131,3,0),'CFBG New Line Form'!$G$7:$EQ$7,0)),""))</f>
        <v/>
      </c>
      <c r="AP101" s="84" t="str">
        <f>IF(IFERROR(INDEX('CFBG New Line Form'!$G$9:$EQ$105,MATCH(B101,'CFBG New Line Form'!$B$9:$B$105,0),MATCH(VLOOKUP($AP$11,MAPPING!$H$3:$J$131,3,0),'CFBG New Line Form'!$G$7:$EQ$7,0)),"")=0,"",IFERROR(INDEX('CFBG New Line Form'!$G$9:$EQ$105,MATCH(B101,'CFBG New Line Form'!$B$9:$B$105,0),MATCH(VLOOKUP($AP$11,MAPPING!$H$3:$J$131,3,0),'CFBG New Line Form'!$G$7:$EQ$7,0)),""))</f>
        <v/>
      </c>
      <c r="AQ101" s="84" t="str">
        <f>IF(IFERROR(INDEX('CFBG New Line Form'!$G$9:$EQ$105,MATCH(B101,'CFBG New Line Form'!$B$9:$B$105,0),MATCH(VLOOKUP($AQ$11,MAPPING!$H$3:$J$131,3,0),'CFBG New Line Form'!$G$7:$EQ$7,0)),"")=0,"",IFERROR(INDEX('CFBG New Line Form'!$G$9:$EQ$105,MATCH(B101,'CFBG New Line Form'!$B$9:$B$105,0),MATCH(VLOOKUP($AQ$11,MAPPING!$H$3:$J$131,3,0),'CFBG New Line Form'!$G$7:$EQ$7,0)),""))</f>
        <v/>
      </c>
      <c r="AR101" s="84" t="str">
        <f>IF(IFERROR(INDEX('CFBG New Line Form'!$G$9:$EQ$105,MATCH(B101,'CFBG New Line Form'!$B$9:$B$105,0),MATCH(VLOOKUP($AR$11,MAPPING!$H$3:$J$131,3,0),'CFBG New Line Form'!$G$7:$EQ$7,0)),"")=0,"",IFERROR(INDEX('CFBG New Line Form'!$G$9:$EQ$105,MATCH(B101,'CFBG New Line Form'!$B$9:$B$105,0),MATCH(VLOOKUP($AR$11,MAPPING!$H$3:$J$131,3,0),'CFBG New Line Form'!$G$7:$EQ$7,0)),""))</f>
        <v/>
      </c>
      <c r="AS101" s="84" t="str">
        <f>IF(IFERROR(INDEX('CFBG New Line Form'!$G$9:$EQ$105,MATCH(B101,'CFBG New Line Form'!$B$9:$B$105,0),MATCH(VLOOKUP($AS$11,MAPPING!$H$3:$J$131,3,0),'CFBG New Line Form'!$G$7:$EQ$7,0)),"")=0,"",IFERROR(INDEX('CFBG New Line Form'!$G$9:$EQ$105,MATCH(B101,'CFBG New Line Form'!$B$9:$B$105,0),MATCH(VLOOKUP($AS$11,MAPPING!$H$3:$J$131,3,0),'CFBG New Line Form'!$G$7:$EQ$7,0)),""))</f>
        <v/>
      </c>
      <c r="AT101" s="84" t="str">
        <f>IF(IFERROR(INDEX('CFBG New Line Form'!$G$9:$EQ$105,MATCH(B101,'CFBG New Line Form'!$B$9:$B$105,0),MATCH(VLOOKUP($AT$11,MAPPING!$H$3:$J$131,3,0),'CFBG New Line Form'!$G$7:$EQ$7,0)),"")=0,"",IFERROR(INDEX('CFBG New Line Form'!$G$9:$EQ$105,MATCH(B101,'CFBG New Line Form'!$B$9:$B$105,0),MATCH(VLOOKUP($AT$11,MAPPING!$H$3:$J$131,3,0),'CFBG New Line Form'!$G$7:$EQ$7,0)),""))</f>
        <v/>
      </c>
      <c r="AU101" s="84" t="str">
        <f>IF(IFERROR(INDEX('CFBG New Line Form'!$G$9:$EQ$105,MATCH(B101,'CFBG New Line Form'!$B$9:$B$105,0),MATCH(VLOOKUP($AU$11,MAPPING!$H$3:$J$131,3,0),'CFBG New Line Form'!$G$7:$EQ$7,0)),"")=0,"",IFERROR(INDEX('CFBG New Line Form'!$G$9:$EQ$105,MATCH(B101,'CFBG New Line Form'!$B$9:$B$105,0),MATCH(VLOOKUP($AU$11,MAPPING!$H$3:$J$131,3,0),'CFBG New Line Form'!$G$7:$EQ$7,0)),""))</f>
        <v/>
      </c>
      <c r="AV101" s="84" t="str">
        <f>IF(IFERROR(INDEX('CFBG New Line Form'!$G$9:$EQ$105,MATCH(B101,'CFBG New Line Form'!$B$9:$B$105,0),MATCH(VLOOKUP($AV$11,MAPPING!$H$3:$J$131,3,0),'CFBG New Line Form'!$G$7:$EQ$7,0)),"")=0,"",IFERROR(INDEX('CFBG New Line Form'!$G$9:$EQ$105,MATCH(B101,'CFBG New Line Form'!$B$9:$B$105,0),MATCH(VLOOKUP($AV$11,MAPPING!$H$3:$J$131,3,0),'CFBG New Line Form'!$G$7:$EQ$7,0)),""))</f>
        <v/>
      </c>
      <c r="AW101" s="84" t="str">
        <f>IF(IFERROR(INDEX('CFBG New Line Form'!$G$9:$EQ$105,MATCH(B101,'CFBG New Line Form'!$B$9:$B$105,0),MATCH(VLOOKUP($AW$11,MAPPING!$H$3:$J$131,3,0),'CFBG New Line Form'!$G$7:$EQ$7,0)),"")=0,"",IFERROR(INDEX('CFBG New Line Form'!$G$9:$EQ$105,MATCH(B101,'CFBG New Line Form'!$B$9:$B$105,0),MATCH(VLOOKUP($AW$11,MAPPING!$H$3:$J$131,3,0),'CFBG New Line Form'!$G$7:$EQ$7,0)),""))</f>
        <v/>
      </c>
      <c r="AX101" s="84" t="str">
        <f>IF(IFERROR(INDEX('CFBG New Line Form'!$G$9:$EQ$105,MATCH(B101,'CFBG New Line Form'!$B$9:$B$105,0),MATCH(VLOOKUP($AX$11,MAPPING!$H$3:$J$131,3,0),'CFBG New Line Form'!$G$7:$EQ$7,0)),"")=0,"",IFERROR(INDEX('CFBG New Line Form'!$G$9:$EQ$105,MATCH(B101,'CFBG New Line Form'!$B$9:$B$105,0),MATCH(VLOOKUP($AX$11,MAPPING!$H$3:$J$131,3,0),'CFBG New Line Form'!$G$7:$EQ$7,0)),""))</f>
        <v/>
      </c>
      <c r="AY101" s="84" t="str">
        <f>IF(IFERROR(INDEX('CFBG New Line Form'!$G$9:$EQ$105,MATCH(B101,'CFBG New Line Form'!$B$9:$B$105,0),MATCH(VLOOKUP($AY$11,MAPPING!$H$3:$J$131,3,0),'CFBG New Line Form'!$G$7:$EQ$7,0)),"")=0,"",IFERROR(INDEX('CFBG New Line Form'!$G$9:$EQ$105,MATCH(B101,'CFBG New Line Form'!$B$9:$B$105,0),MATCH(VLOOKUP($AY$11,MAPPING!$H$3:$J$131,3,0),'CFBG New Line Form'!$G$7:$EQ$7,0)),""))</f>
        <v/>
      </c>
      <c r="AZ101" s="84" t="str">
        <f>IF(IFERROR(INDEX('CFBG New Line Form'!$G$9:$EQ$105,MATCH(B101,'CFBG New Line Form'!$B$9:$B$105,0),MATCH(VLOOKUP($AZ$11,MAPPING!$H$3:$J$131,3,0),'CFBG New Line Form'!$G$7:$EQ$7,0)),"")=0,"",IFERROR(INDEX('CFBG New Line Form'!$G$9:$EQ$105,MATCH(B101,'CFBG New Line Form'!$B$9:$B$105,0),MATCH(VLOOKUP($AZ$11,MAPPING!$H$3:$J$131,3,0),'CFBG New Line Form'!$G$7:$EQ$7,0)),""))</f>
        <v/>
      </c>
      <c r="BA101" s="84" t="str">
        <f>IF(IFERROR(INDEX('CFBG New Line Form'!$G$9:$EQ$105,MATCH(B101,'CFBG New Line Form'!$B$9:$B$105,0),MATCH(VLOOKUP($BA$11,MAPPING!$H$3:$J$131,3,0),'CFBG New Line Form'!$G$7:$EQ$7,0)),"")=0,"",IFERROR(INDEX('CFBG New Line Form'!$G$9:$EQ$105,MATCH(B101,'CFBG New Line Form'!$B$9:$B$105,0),MATCH(VLOOKUP($BA$11,MAPPING!$H$3:$J$131,3,0),'CFBG New Line Form'!$G$7:$EQ$7,0)),""))</f>
        <v/>
      </c>
      <c r="BB101" s="84" t="str">
        <f>IF(IFERROR(INDEX('CFBG New Line Form'!$G$9:$EQ$105,MATCH(B101,'CFBG New Line Form'!$B$9:$B$105,0),MATCH(VLOOKUP($BB$11,MAPPING!$H$3:$J$131,3,0),'CFBG New Line Form'!$G$7:$EQ$7,0)),"")=0,"",IFERROR(INDEX('CFBG New Line Form'!$G$9:$EQ$105,MATCH(B101,'CFBG New Line Form'!$B$9:$B$105,0),MATCH(VLOOKUP($BB$11,MAPPING!$H$3:$J$131,3,0),'CFBG New Line Form'!$G$7:$EQ$7,0)),""))</f>
        <v/>
      </c>
      <c r="BC101" s="84" t="str">
        <f>IF(IFERROR(INDEX('CFBG New Line Form'!$G$9:$EQ$105,MATCH(B101,'CFBG New Line Form'!$B$9:$B$105,0),MATCH(VLOOKUP($BC$11,MAPPING!$H$3:$J$131,3,0),'CFBG New Line Form'!$G$7:$EQ$7,0)),"")=0,"",IFERROR(INDEX('CFBG New Line Form'!$G$9:$EQ$105,MATCH(B101,'CFBG New Line Form'!$B$9:$B$105,0),MATCH(VLOOKUP($BC$11,MAPPING!$H$3:$J$131,3,0),'CFBG New Line Form'!$G$7:$EQ$7,0)),""))</f>
        <v/>
      </c>
      <c r="BD101" s="84" t="str">
        <f>IF(IFERROR(INDEX('CFBG New Line Form'!$G$9:$EQ$105,MATCH(B101,'CFBG New Line Form'!$B$9:$B$105,0),MATCH(VLOOKUP($BD$11,MAPPING!$H$3:$J$131,3,0),'CFBG New Line Form'!$G$7:$EQ$7,0)),"")=0,"",IFERROR(INDEX('CFBG New Line Form'!$G$9:$EQ$105,MATCH(B101,'CFBG New Line Form'!$B$9:$B$105,0),MATCH(VLOOKUP($BD$11,MAPPING!$H$3:$J$131,3,0),'CFBG New Line Form'!$G$7:$EQ$7,0)),""))</f>
        <v/>
      </c>
      <c r="BE101" s="84" t="str">
        <f>IF(IFERROR(INDEX('CFBG New Line Form'!$G$9:$EQ$105,MATCH(B101,'CFBG New Line Form'!$B$9:$B$105,0),MATCH(VLOOKUP($BE$11,MAPPING!$H$3:$J$131,3,0),'CFBG New Line Form'!$G$7:$EQ$7,0)),"")=0,"",IFERROR(INDEX('CFBG New Line Form'!$G$9:$EQ$105,MATCH(B101,'CFBG New Line Form'!$B$9:$B$105,0),MATCH(VLOOKUP($BE$11,MAPPING!$H$3:$J$131,3,0),'CFBG New Line Form'!$G$7:$EQ$7,0)),""))</f>
        <v/>
      </c>
      <c r="BF101" s="84" t="str">
        <f>IF(IFERROR(INDEX('CFBG New Line Form'!$G$9:$EQ$105,MATCH(B101,'CFBG New Line Form'!$B$9:$B$105,0),MATCH(VLOOKUP($BE$11,MAPPING!$H$3:$J$131,3,0),'CFBG New Line Form'!$G$7:$EQ$7,0)),"")=0,"",IFERROR(INDEX('CFBG New Line Form'!$G$9:$EQ$105,MATCH(B101,'CFBG New Line Form'!$B$9:$B$105,0),MATCH(VLOOKUP($BE$11,MAPPING!$H$3:$J$131,3,0),'CFBG New Line Form'!$G$7:$EQ$7,0)),""))</f>
        <v/>
      </c>
      <c r="BG101" s="84" t="str">
        <f>IF(IFERROR(INDEX('CFBG New Line Form'!$G$9:$EQ$105,MATCH(B101,'CFBG New Line Form'!$B$9:$B$105,0),MATCH(VLOOKUP($BG$11,MAPPING!$H$3:$J$131,3,0),'CFBG New Line Form'!$G$7:$EQ$7,0)),"")=0,"",IFERROR(INDEX('CFBG New Line Form'!$G$9:$EQ$105,MATCH(B101,'CFBG New Line Form'!$B$9:$B$105,0),MATCH(VLOOKUP($BG$11,MAPPING!$H$3:$J$131,3,0),'CFBG New Line Form'!$G$7:$EQ$7,0)),""))</f>
        <v/>
      </c>
      <c r="BH101" s="84" t="str">
        <f>IF(IFERROR(INDEX('CFBG New Line Form'!$G$9:$EQ$105,MATCH(B101,'CFBG New Line Form'!$B$9:$B$105,0),MATCH(VLOOKUP($BH$11,MAPPING!$H$3:$J$131,3,0),'CFBG New Line Form'!$G$7:$EQ$7,0)),"")=0,"",IFERROR(INDEX('CFBG New Line Form'!$G$9:$EQ$105,MATCH(B101,'CFBG New Line Form'!$B$9:$B$105,0),MATCH(VLOOKUP($BH$11,MAPPING!$H$3:$J$131,3,0),'CFBG New Line Form'!$G$7:$EQ$7,0)),""))</f>
        <v/>
      </c>
      <c r="BI101" s="84" t="str">
        <f>IF(IFERROR(INDEX('CFBG New Line Form'!$G$9:$EQ$105,MATCH(B101,'CFBG New Line Form'!$B$9:$B$105,0),MATCH(VLOOKUP($BI$11,MAPPING!$H$3:$J$131,3,0),'CFBG New Line Form'!$G$7:$EQ$7,0)),"")=0,"",IFERROR(INDEX('CFBG New Line Form'!$G$9:$EQ$105,MATCH(B101,'CFBG New Line Form'!$B$9:$B$105,0),MATCH(VLOOKUP($BI$11,MAPPING!$H$3:$J$131,3,0),'CFBG New Line Form'!$G$7:$EQ$7,0)),""))</f>
        <v/>
      </c>
      <c r="BJ101" s="84" t="str">
        <f>IF(IFERROR(INDEX('CFBG New Line Form'!$G$9:$EQ$105,MATCH(B101,'CFBG New Line Form'!$B$9:$B$105,0),MATCH(VLOOKUP($BJ$11,MAPPING!$H$3:$J$131,3,0),'CFBG New Line Form'!$G$7:$EQ$7,0)),"")=0,"",IFERROR(INDEX('CFBG New Line Form'!$G$9:$EQ$105,MATCH(B101,'CFBG New Line Form'!$B$9:$B$105,0),MATCH(VLOOKUP($BJ$11,MAPPING!$H$3:$J$131,3,0),'CFBG New Line Form'!$G$7:$EQ$7,0)),""))</f>
        <v/>
      </c>
      <c r="BK101" s="84" t="str">
        <f>IF(IFERROR(INDEX('CFBG New Line Form'!$G$9:$EQ$105,MATCH(B101,'CFBG New Line Form'!$B$9:$B$105,0),MATCH(VLOOKUP($BK$11,MAPPING!$H$3:$J$131,3,0),'CFBG New Line Form'!$G$7:$EQ$7,0)),"")=0,"",IFERROR(INDEX('CFBG New Line Form'!$G$9:$EQ$105,MATCH(B101,'CFBG New Line Form'!$B$9:$B$105,0),MATCH(VLOOKUP($BK$11,MAPPING!$H$3:$J$131,3,0),'CFBG New Line Form'!$G$7:$EQ$7,0)),""))</f>
        <v/>
      </c>
      <c r="BL101" s="84" t="str">
        <f>IF(IFERROR(INDEX('CFBG New Line Form'!$G$9:$EQ$105,MATCH(B101,'CFBG New Line Form'!$B$9:$B$105,0),MATCH(VLOOKUP($BL$11,MAPPING!$H$3:$J$131,3,0),'CFBG New Line Form'!$G$7:$EQ$7,0)),"")=0,"",IFERROR(INDEX('CFBG New Line Form'!$G$9:$EQ$105,MATCH(B101,'CFBG New Line Form'!$B$9:$B$105,0),MATCH(VLOOKUP($BL$11,MAPPING!$H$3:$J$131,3,0),'CFBG New Line Form'!$G$7:$EQ$7,0)),""))</f>
        <v/>
      </c>
      <c r="BM101" s="84" t="str">
        <f>IF(IFERROR(INDEX('CFBG New Line Form'!$G$9:$EQ$105,MATCH(B101,'CFBG New Line Form'!$B$9:$B$105,0),MATCH(VLOOKUP($BM$11,MAPPING!$H$3:$J$131,3,0),'CFBG New Line Form'!$G$7:$EQ$7,0)),"")=0,"",IFERROR(INDEX('CFBG New Line Form'!$G$9:$EQ$105,MATCH(B101,'CFBG New Line Form'!$B$9:$B$105,0),MATCH(VLOOKUP($BM$11,MAPPING!$H$3:$J$131,3,0),'CFBG New Line Form'!$G$7:$EQ$7,0)),""))</f>
        <v/>
      </c>
      <c r="BN101" s="84" t="str">
        <f>IF(IFERROR(INDEX('CFBG New Line Form'!$G$9:$EQ$105,MATCH(B101,'CFBG New Line Form'!$B$9:$B$105,0),MATCH(VLOOKUP($BN$11,MAPPING!$H$3:$J$131,3,0),'CFBG New Line Form'!$G$7:$EQ$7,0)),"")=0,"",IFERROR(INDEX('CFBG New Line Form'!$G$9:$EQ$105,MATCH(B101,'CFBG New Line Form'!$B$9:$B$105,0),MATCH(VLOOKUP($BN$11,MAPPING!$H$3:$J$131,3,0),'CFBG New Line Form'!$G$7:$EQ$7,0)),""))</f>
        <v/>
      </c>
      <c r="BO101" s="84" t="str">
        <f>IF(IFERROR(INDEX('CFBG New Line Form'!$G$9:$EQ$105,MATCH(B101,'CFBG New Line Form'!$B$9:$B$105,0),MATCH(VLOOKUP($BO$11,MAPPING!$H$3:$J$131,3,0),'CFBG New Line Form'!$G$7:$EQ$7,0)),"")=0,"",IFERROR(INDEX('CFBG New Line Form'!$G$9:$EQ$105,MATCH(B101,'CFBG New Line Form'!$B$9:$B$105,0),MATCH(VLOOKUP($BO$11,MAPPING!$H$3:$J$131,3,0),'CFBG New Line Form'!$G$7:$EQ$7,0)),""))</f>
        <v/>
      </c>
      <c r="BP101" s="84" t="str">
        <f>IF(IFERROR(INDEX('CFBG New Line Form'!$G$9:$EQ$105,MATCH(B101,'CFBG New Line Form'!$B$9:$B$105,0),MATCH(VLOOKUP($BP$11,MAPPING!$H$3:$J$131,3,0),'CFBG New Line Form'!$G$7:$EQ$7,0)),"")=0,"",IFERROR(INDEX('CFBG New Line Form'!$G$9:$EQ$105,MATCH(B101,'CFBG New Line Form'!$B$9:$B$105,0),MATCH(VLOOKUP($BP$11,MAPPING!$H$3:$J$131,3,0),'CFBG New Line Form'!$G$7:$EQ$7,0)),""))</f>
        <v/>
      </c>
      <c r="BQ101" s="84" t="str">
        <f>IF(IFERROR(INDEX('CFBG New Line Form'!$G$9:$EQ$105,MATCH(B101,'CFBG New Line Form'!$B$9:$B$105,0),MATCH(VLOOKUP($BQ$11,MAPPING!$H$3:$J$131,3,0),'CFBG New Line Form'!$G$7:$EQ$7,0)),"")=0,"",IFERROR(INDEX('CFBG New Line Form'!$G$9:$EQ$105,MATCH(B101,'CFBG New Line Form'!$B$9:$B$105,0),MATCH(VLOOKUP($BQ$11,MAPPING!$H$3:$J$131,3,0),'CFBG New Line Form'!$G$7:$EQ$7,0)),""))</f>
        <v/>
      </c>
      <c r="BR101" s="84" t="str">
        <f>IF(IFERROR(INDEX('CFBG New Line Form'!$G$9:$EQ$105,MATCH(B101,'CFBG New Line Form'!$B$9:$B$105,0),MATCH(VLOOKUP($BR$11,MAPPING!$H$3:$J$131,3,0),'CFBG New Line Form'!$G$7:$EQ$7,0)),"")=0,"",IFERROR(INDEX('CFBG New Line Form'!$G$9:$EQ$105,MATCH(B101,'CFBG New Line Form'!$B$9:$B$105,0),MATCH(VLOOKUP($BR$11,MAPPING!$H$3:$J$131,3,0),'CFBG New Line Form'!$G$7:$EQ$7,0)),""))</f>
        <v/>
      </c>
      <c r="BS101" s="84" t="str">
        <f>IF(IFERROR(INDEX('CFBG New Line Form'!$G$9:$EQ$105,MATCH(B101,'CFBG New Line Form'!$B$9:$B$105,0),MATCH(VLOOKUP($BS$11,MAPPING!$H$3:$J$131,3,0),'CFBG New Line Form'!$G$7:$EQ$7,0)),"")=0,"",IFERROR(INDEX('CFBG New Line Form'!$G$9:$EQ$105,MATCH(B101,'CFBG New Line Form'!$B$9:$B$105,0),MATCH(VLOOKUP($BS$11,MAPPING!$H$3:$J$131,3,0),'CFBG New Line Form'!$G$7:$EQ$7,0)),""))</f>
        <v/>
      </c>
      <c r="BT101" s="84" t="str">
        <f>IF(IFERROR(INDEX('CFBG New Line Form'!$G$9:$EQ$105,MATCH(B101,'CFBG New Line Form'!$B$9:$B$105,0),MATCH(VLOOKUP($BT$11,MAPPING!$H$3:$J$131,3,0),'CFBG New Line Form'!$G$7:$EQ$7,0)),"")=0,"",IFERROR(INDEX('CFBG New Line Form'!$G$9:$EQ$105,MATCH(B101,'CFBG New Line Form'!$B$9:$B$105,0),MATCH(VLOOKUP($BT$11,MAPPING!$H$3:$J$131,3,0),'CFBG New Line Form'!$G$7:$EQ$7,0)),""))</f>
        <v/>
      </c>
      <c r="BU101" s="84" t="str">
        <f>IF(IFERROR(INDEX('CFBG New Line Form'!$G$9:$EQ$105,MATCH(B101,'CFBG New Line Form'!$B$9:$B$105,0),MATCH(VLOOKUP($BU$11,MAPPING!$H$3:$J$131,3,0),'CFBG New Line Form'!$G$7:$EQ$7,0)),"")=0,"",IFERROR(INDEX('CFBG New Line Form'!$G$9:$EQ$105,MATCH(B101,'CFBG New Line Form'!$B$9:$B$105,0),MATCH(VLOOKUP($BU$11,MAPPING!$H$3:$J$131,3,0),'CFBG New Line Form'!$G$7:$EQ$7,0)),""))</f>
        <v/>
      </c>
      <c r="BV101" s="84" t="str">
        <f>IF(IFERROR(INDEX('CFBG New Line Form'!$G$9:$EQ$105,MATCH(B101,'CFBG New Line Form'!$B$9:$B$105,0),MATCH(VLOOKUP($BV$11,MAPPING!$H$3:$J$131,3,0),'CFBG New Line Form'!$G$7:$EQ$7,0)),"")=0,"",IFERROR(INDEX('CFBG New Line Form'!$G$9:$EQ$105,MATCH(B101,'CFBG New Line Form'!$B$9:$B$105,0),MATCH(VLOOKUP($BV$11,MAPPING!$H$3:$J$131,3,0),'CFBG New Line Form'!$G$7:$EQ$7,0)),""))</f>
        <v/>
      </c>
      <c r="BW101" s="84" t="str">
        <f>IF(IFERROR(INDEX('CFBG New Line Form'!$G$9:$EQ$105,MATCH(B101,'CFBG New Line Form'!$B$9:$B$105,0),MATCH(VLOOKUP($BW$11,MAPPING!$H$3:$J$131,3,0),'CFBG New Line Form'!$G$7:$EQ$7,0)),"")=0,"",IFERROR(INDEX('CFBG New Line Form'!$G$9:$EQ$105,MATCH(B101,'CFBG New Line Form'!$B$9:$B$105,0),MATCH(VLOOKUP($BW$11,MAPPING!$H$3:$J$131,3,0),'CFBG New Line Form'!$G$7:$EQ$7,0)),""))</f>
        <v/>
      </c>
      <c r="BX101" s="84" t="str">
        <f>IF(IFERROR(INDEX('CFBG New Line Form'!$G$9:$EQ$105,MATCH(B101,'CFBG New Line Form'!$B$9:$B$105,0),MATCH(VLOOKUP($BX$11,MAPPING!$H$3:$J$131,3,0),'CFBG New Line Form'!$G$7:$EQ$7,0)),"")=0,"",IFERROR(INDEX('CFBG New Line Form'!$G$9:$EQ$105,MATCH(B101,'CFBG New Line Form'!$B$9:$B$105,0),MATCH(VLOOKUP($BX$11,MAPPING!$H$3:$J$131,3,0),'CFBG New Line Form'!$G$7:$EQ$7,0)),""))</f>
        <v/>
      </c>
      <c r="BY101" s="84" t="str">
        <f>IF(IFERROR(INDEX('CFBG New Line Form'!$G$9:$EQ$105,MATCH(B101,'CFBG New Line Form'!$B$9:$B$105,0),MATCH(VLOOKUP($BY$11,MAPPING!$H$3:$J$131,3,0),'CFBG New Line Form'!$G$7:$EQ$7,0)),"")=0,"",IFERROR(INDEX('CFBG New Line Form'!$G$9:$EQ$105,MATCH(B101,'CFBG New Line Form'!$B$9:$B$105,0),MATCH(VLOOKUP($BY$11,MAPPING!$H$3:$J$131,3,0),'CFBG New Line Form'!$G$7:$EQ$7,0)),""))</f>
        <v/>
      </c>
      <c r="BZ101" s="84" t="str">
        <f>IF(IFERROR(INDEX('CFBG New Line Form'!$G$9:$EQ$105,MATCH(B101,'CFBG New Line Form'!$B$9:$B$105,0),MATCH(VLOOKUP($BZ$11,MAPPING!$H$3:$J$131,3,0),'CFBG New Line Form'!$G$7:$EQ$7,0)),"")=0,"",IFERROR(INDEX('CFBG New Line Form'!$G$9:$EQ$105,MATCH(B101,'CFBG New Line Form'!$B$9:$B$105,0),MATCH(VLOOKUP($BZ$11,MAPPING!$H$3:$J$131,3,0),'CFBG New Line Form'!$G$7:$EQ$7,0)),""))</f>
        <v/>
      </c>
      <c r="CA101" s="84" t="str">
        <f>IF(IFERROR(INDEX('CFBG New Line Form'!$G$9:$EQ$105,MATCH(B101,'CFBG New Line Form'!$B$9:$B$105,0),MATCH(VLOOKUP($CA$11,MAPPING!$H$3:$J$131,3,0),'CFBG New Line Form'!$G$7:$EQ$7,0)),"")=0,"",IFERROR(INDEX('CFBG New Line Form'!$G$9:$EQ$105,MATCH(B101,'CFBG New Line Form'!$B$9:$B$105,0),MATCH(VLOOKUP($CA$11,MAPPING!$H$3:$J$131,3,0),'CFBG New Line Form'!$G$7:$EQ$7,0)),""))</f>
        <v/>
      </c>
      <c r="CB101" s="84" t="str">
        <f>IF(IFERROR(INDEX('CFBG New Line Form'!$G$9:$EQ$105,MATCH(B101,'CFBG New Line Form'!$B$9:$B$105,0),MATCH(VLOOKUP($CB$11,MAPPING!$H$3:$J$131,3,0),'CFBG New Line Form'!$G$7:$EQ$7,0)),"")=0,"",IFERROR(INDEX('CFBG New Line Form'!$G$9:$EQ$105,MATCH(B101,'CFBG New Line Form'!$B$9:$B$105,0),MATCH(VLOOKUP($CB$11,MAPPING!$H$3:$J$131,3,0),'CFBG New Line Form'!$G$7:$EQ$7,0)),""))</f>
        <v/>
      </c>
      <c r="CC101" s="84" t="str">
        <f>IF(IFERROR(INDEX('CFBG New Line Form'!$G$9:$EQ$105,MATCH(B101,'CFBG New Line Form'!$B$9:$B$105,0),MATCH(VLOOKUP($CC$11,MAPPING!$H$3:$J$131,3,0),'CFBG New Line Form'!$G$7:$EQ$7,0)),"")=0,"",IFERROR(INDEX('CFBG New Line Form'!$G$9:$EQ$105,MATCH(B101,'CFBG New Line Form'!$B$9:$B$105,0),MATCH(VLOOKUP($CC$11,MAPPING!$H$3:$J$131,3,0),'CFBG New Line Form'!$G$7:$EQ$7,0)),""))</f>
        <v/>
      </c>
      <c r="CD101" s="84" t="str">
        <f>IF(IFERROR(INDEX('CFBG New Line Form'!$G$9:$EQ$105,MATCH(B101,'CFBG New Line Form'!$B$9:$B$105,0),MATCH(VLOOKUP($CD$11,MAPPING!$H$3:$J$131,3,0),'CFBG New Line Form'!$G$7:$EQ$7,0)),"")=0,"",IFERROR(INDEX('CFBG New Line Form'!$G$9:$EQ$105,MATCH(B101,'CFBG New Line Form'!$B$9:$B$105,0),MATCH(VLOOKUP($CD$11,MAPPING!$H$3:$J$131,3,0),'CFBG New Line Form'!$G$7:$EQ$7,0)),""))</f>
        <v/>
      </c>
      <c r="CE101" s="84" t="str">
        <f>IF(IFERROR(INDEX('CFBG New Line Form'!$G$9:$EQ$105,MATCH(B101,'CFBG New Line Form'!$B$9:$B$105,0),MATCH(VLOOKUP($CE$11,MAPPING!$H$3:$J$131,3,0),'CFBG New Line Form'!$G$7:$EQ$7,0)),"")=0,"",IFERROR(INDEX('CFBG New Line Form'!$G$9:$EQ$105,MATCH(B101,'CFBG New Line Form'!$B$9:$B$105,0),MATCH(VLOOKUP($CE$11,MAPPING!$H$3:$J$131,3,0),'CFBG New Line Form'!$G$7:$EQ$7,0)),""))</f>
        <v/>
      </c>
      <c r="CF101" s="84" t="str">
        <f>IF(IFERROR(INDEX('CFBG New Line Form'!$G$9:$EQ$105,MATCH(B101,'CFBG New Line Form'!$B$9:$B$105,0),MATCH(VLOOKUP($CF$11,MAPPING!$H$3:$J$131,3,0),'CFBG New Line Form'!$G$7:$EQ$7,0)),"")=0,"",IFERROR(INDEX('CFBG New Line Form'!$G$9:$EQ$105,MATCH(B101,'CFBG New Line Form'!$B$9:$B$105,0),MATCH(VLOOKUP($CF$11,MAPPING!$H$3:$J$131,3,0),'CFBG New Line Form'!$G$7:$EQ$7,0)),""))</f>
        <v/>
      </c>
      <c r="CG101" s="84" t="str">
        <f>IF(IFERROR(INDEX('CFBG New Line Form'!$G$9:$EQ$105,MATCH(B101,'CFBG New Line Form'!$B$9:$B$105,0),MATCH(VLOOKUP($CG$11,MAPPING!$H$3:$J$131,3,0),'CFBG New Line Form'!$G$7:$EQ$7,0)),"")=0,"",IFERROR(INDEX('CFBG New Line Form'!$G$9:$EQ$105,MATCH(B101,'CFBG New Line Form'!$B$9:$B$105,0),MATCH(VLOOKUP($CG$11,MAPPING!$H$3:$J$131,3,0),'CFBG New Line Form'!$G$7:$EQ$7,0)),""))</f>
        <v/>
      </c>
      <c r="CH101" s="84" t="str">
        <f>IF(IFERROR(INDEX('CFBG New Line Form'!$G$9:$EQ$105,MATCH(B101,'CFBG New Line Form'!$B$9:$B$105,0),MATCH(VLOOKUP($CH$11,MAPPING!$H$3:$J$131,3,0),'CFBG New Line Form'!$G$7:$EQ$7,0)),"")=0,"",IFERROR(INDEX('CFBG New Line Form'!$G$9:$EQ$105,MATCH(B101,'CFBG New Line Form'!$B$9:$B$105,0),MATCH(VLOOKUP($CH$11,MAPPING!$H$3:$J$131,3,0),'CFBG New Line Form'!$G$7:$EQ$7,0)),""))</f>
        <v/>
      </c>
      <c r="CI101" s="84" t="str">
        <f>IF(IFERROR(INDEX('CFBG New Line Form'!$G$9:$EQ$105,MATCH(B101,'CFBG New Line Form'!$B$9:$B$105,0),MATCH(VLOOKUP($CI$11,MAPPING!$H$3:$J$131,3,0),'CFBG New Line Form'!$G$7:$EQ$7,0)),"")=0,"",IFERROR(INDEX('CFBG New Line Form'!$G$9:$EQ$105,MATCH(B101,'CFBG New Line Form'!$B$9:$B$105,0),MATCH(VLOOKUP($CI$11,MAPPING!$H$3:$J$131,3,0),'CFBG New Line Form'!$G$7:$EQ$7,0)),""))</f>
        <v/>
      </c>
      <c r="CJ101" s="84" t="str">
        <f>IF(IFERROR(INDEX('CFBG New Line Form'!$G$9:$EQ$105,MATCH(B101,'CFBG New Line Form'!$B$9:$B$105,0),MATCH(VLOOKUP($CJ$11,MAPPING!$H$3:$J$131,3,0),'CFBG New Line Form'!$G$7:$EQ$7,0)),"")=0,"",IFERROR(INDEX('CFBG New Line Form'!$G$9:$EQ$105,MATCH(B101,'CFBG New Line Form'!$B$9:$B$105,0),MATCH(VLOOKUP($CJ$11,MAPPING!$H$3:$J$131,3,0),'CFBG New Line Form'!$G$7:$EQ$7,0)),""))</f>
        <v/>
      </c>
      <c r="CK101" s="84" t="str">
        <f>IF(IFERROR(INDEX('CFBG New Line Form'!$G$9:$EQ$105,MATCH(B101,'CFBG New Line Form'!$B$9:$B$105,0),MATCH(VLOOKUP($CK$11,MAPPING!$H$3:$J$131,3,0),'CFBG New Line Form'!$G$7:$EQ$7,0)),"")=0,"",IFERROR(INDEX('CFBG New Line Form'!$G$9:$EQ$105,MATCH(B101,'CFBG New Line Form'!$B$9:$B$105,0),MATCH(VLOOKUP($CK$11,MAPPING!$H$3:$J$131,3,0),'CFBG New Line Form'!$G$7:$EQ$7,0)),""))</f>
        <v/>
      </c>
      <c r="CL101" s="84" t="str">
        <f>IF(IFERROR(INDEX('CFBG New Line Form'!$G$9:$EQ$105,MATCH(B101,'CFBG New Line Form'!$B$9:$B$105,0),MATCH(VLOOKUP($CL$11,MAPPING!$H$3:$J$131,3,0),'CFBG New Line Form'!$G$7:$EQ$7,0)),"")=0,"",IFERROR(INDEX('CFBG New Line Form'!$G$9:$EQ$105,MATCH(B101,'CFBG New Line Form'!$B$9:$B$105,0),MATCH(VLOOKUP($CL$11,MAPPING!$H$3:$J$131,3,0),'CFBG New Line Form'!$G$7:$EQ$7,0)),""))</f>
        <v/>
      </c>
      <c r="CM101" s="84" t="str">
        <f>IF(IFERROR(INDEX('CFBG New Line Form'!$G$9:$EQ$105,MATCH(B101,'CFBG New Line Form'!$B$9:$B$105,0),MATCH(VLOOKUP($CM$11,MAPPING!$H$3:$J$131,3,0),'CFBG New Line Form'!$G$7:$EQ$7,0)),"")=0,"",IFERROR(INDEX('CFBG New Line Form'!$G$9:$EQ$105,MATCH(B101,'CFBG New Line Form'!$B$9:$B$105,0),MATCH(VLOOKUP($CM$11,MAPPING!$H$3:$J$131,3,0),'CFBG New Line Form'!$G$7:$EQ$7,0)),""))</f>
        <v/>
      </c>
      <c r="CN101" s="84" t="str">
        <f>IF(IFERROR(INDEX('CFBG New Line Form'!$G$9:$EQ$105,MATCH(B101,'CFBG New Line Form'!$B$9:$B$105,0),MATCH(VLOOKUP($CN$11,MAPPING!$H$3:$J$131,3,0),'CFBG New Line Form'!$G$7:$EQ$7,0)),"")=0,"",IFERROR(INDEX('CFBG New Line Form'!$G$9:$EQ$105,MATCH(B101,'CFBG New Line Form'!$B$9:$B$105,0),MATCH(VLOOKUP($CN$11,MAPPING!$H$3:$J$131,3,0),'CFBG New Line Form'!$G$7:$EQ$7,0)),""))</f>
        <v/>
      </c>
      <c r="CO101" s="84" t="str">
        <f>IF(IFERROR(INDEX('CFBG New Line Form'!$G$9:$EQ$105,MATCH(B101,'CFBG New Line Form'!$B$9:$B$105,0),MATCH(VLOOKUP($CO$11,MAPPING!$H$3:$J$131,3,0),'CFBG New Line Form'!$G$7:$EQ$7,0)),"")=0,"",IFERROR(INDEX('CFBG New Line Form'!$G$9:$EQ$105,MATCH(B101,'CFBG New Line Form'!$B$9:$B$105,0),MATCH(VLOOKUP($CO$11,MAPPING!$H$3:$J$131,3,0),'CFBG New Line Form'!$G$7:$EQ$7,0)),""))</f>
        <v/>
      </c>
      <c r="CP101" s="84" t="str">
        <f>IF(IFERROR(INDEX('CFBG New Line Form'!$G$9:$EQ$105,MATCH(B101,'CFBG New Line Form'!$B$9:$B$105,0),MATCH(VLOOKUP($CP$11,MAPPING!$H$3:$J$131,3,0),'CFBG New Line Form'!$G$7:$EQ$7,0)),"")=0,"",IFERROR(INDEX('CFBG New Line Form'!$G$9:$EQ$105,MATCH(B101,'CFBG New Line Form'!$B$9:$B$105,0),MATCH(VLOOKUP($CP$11,MAPPING!$H$3:$J$131,3,0),'CFBG New Line Form'!$G$7:$EQ$7,0)),""))</f>
        <v/>
      </c>
      <c r="CQ101" s="84" t="str">
        <f>IF(IFERROR(INDEX('CFBG New Line Form'!$G$9:$EQ$105,MATCH(B101,'CFBG New Line Form'!$B$9:$B$105,0),MATCH(VLOOKUP($CQ$11,MAPPING!$H$3:$J$131,3,0),'CFBG New Line Form'!$G$7:$EQ$7,0)),"")=0,"",IFERROR(INDEX('CFBG New Line Form'!$G$9:$EQ$105,MATCH(B101,'CFBG New Line Form'!$B$9:$B$105,0),MATCH(VLOOKUP($CQ$11,MAPPING!$H$3:$J$131,3,0),'CFBG New Line Form'!$G$7:$EQ$7,0)),""))</f>
        <v/>
      </c>
      <c r="CR101" s="84"/>
      <c r="CS101" s="84"/>
      <c r="CT101" s="84"/>
    </row>
    <row r="102" spans="1:98" s="55" customFormat="1">
      <c r="A102" s="84" t="str">
        <f>IF(
IFERROR(INDEX('CFBG New Line Form'!$G$9:$EQ$105,MATCH(B102,'CFBG New Line Form'!$B$9:$B$105,0),MATCH(VLOOKUP($A$11,MAPPING!$H$3:$J$131,3,0),'CFBG New Line Form'!$G$7:$EQ$7,0)),"")=0,"", IFERROR(INDEX('CFBG New Line Form'!$G$9:$EQ$105,MATCH(B102,'CFBG New Line Form'!$B$9:$B$105,0),MATCH(VLOOKUP($A$11,MAPPING!$H$3:$J$131,3,0),'CFBG New Line Form'!$G$7:$EQ$7,0)),""))</f>
        <v/>
      </c>
      <c r="B102" s="84"/>
      <c r="C102" s="84" t="str">
        <f>IF(
IFERROR(INDEX('CFBG New Line Form'!$G$9:$EQ$105,MATCH(B102,'CFBG New Line Form'!$B$9:$B$105,0),MATCH(VLOOKUP($C$11,MAPPING!$H$3:$J$131,3,0),'CFBG New Line Form'!$G$7:$EQ$7,0)),"")=0,"", IFERROR(INDEX('CFBG New Line Form'!$G$9:$EQ$105,MATCH(B102,'CFBG New Line Form'!$B$9:$B$105,0),MATCH(VLOOKUP($C$11,MAPPING!$H$3:$J$131,3,0),'CFBG New Line Form'!$G$7:$EQ$7,0)),""))</f>
        <v/>
      </c>
      <c r="D102" s="84" t="str">
        <f>IF(
IFERROR(INDEX('CFBG New Line Form'!$G$9:$EQ$105,MATCH(B102,'CFBG New Line Form'!$B$9:$B$105,0),MATCH(VLOOKUP($D$11,MAPPING!$H$3:$J$131,3,0),'CFBG New Line Form'!$G$7:$EQ$7,0)),"")=0,"", IFERROR(INDEX('CFBG New Line Form'!$G$9:$EQ$105,MATCH(B102,'CFBG New Line Form'!$B$9:$B$105,0),MATCH(VLOOKUP($D$11,MAPPING!$H$3:$J$131,3,0),'CFBG New Line Form'!$G$7:$EQ$7,0)),""))</f>
        <v/>
      </c>
      <c r="E102" s="84" t="str">
        <f>IF(IFERROR(INDEX('CFBG New Line Form'!$G$9:$EQ$105,MATCH(B102,'CFBG New Line Form'!$B$9:$B$105,0),MATCH(VLOOKUP($E$11,MAPPING!$H$3:$J$131,3,0),'CFBG New Line Form'!$G$7:$EQ$7,0)),"")=0,"",IFERROR(INDEX('CFBG New Line Form'!$G$9:$EQ$105,MATCH(B102,'CFBG New Line Form'!$B$9:$B$105,0),MATCH(VLOOKUP($E$11,MAPPING!$H$3:$J$131,3,0),'CFBG New Line Form'!$G$7:$EQ$7,0)),""))</f>
        <v/>
      </c>
      <c r="F102" s="84" t="str">
        <f>IF(IFERROR(INDEX('CFBG New Line Form'!$G$9:$EQ$105,MATCH(B102,'CFBG New Line Form'!$B$9:$B$105,0),MATCH(VLOOKUP($F$11,MAPPING!$H$3:$J$131,3,0),'CFBG New Line Form'!$G$7:$EQ$7,0)),"")=0,"",IFERROR(INDEX('CFBG New Line Form'!$G$9:$EQ$105,MATCH(B102,'CFBG New Line Form'!$B$9:$B$105,0),MATCH(VLOOKUP($F$11,MAPPING!$H$3:$J$131,3,0),'CFBG New Line Form'!$G$7:$EQ$7,0)),""))</f>
        <v/>
      </c>
      <c r="G102" s="130" t="str">
        <f>IF(IFERROR(INDEX('CFBG New Line Form'!$G$9:$EQ$105,MATCH(B102,'CFBG New Line Form'!$B$9:$B$105,0),MATCH(VLOOKUP($G$11,MAPPING!$H$3:$J$131,3,0),'CFBG New Line Form'!$G$7:$EQ$7,0)),"")=0,"",IFERROR(INDEX('CFBG New Line Form'!$G$9:$EQ$105,MATCH(B102,'CFBG New Line Form'!$B$9:$B$105,0),MATCH(VLOOKUP($G$11,MAPPING!$H$3:$J$131,3,0),'CFBG New Line Form'!$G$7:$EQ$7,0)),""))</f>
        <v/>
      </c>
      <c r="H102" s="160" t="str">
        <f>IF(IFERROR(INDEX('CFBG New Line Form'!$G$9:$EQ$105,MATCH(B102,'CFBG New Line Form'!$B$9:$B$105,0),MATCH(VLOOKUP($H$11,MAPPING!$H$3:$J$131,3,0),'CFBG New Line Form'!$G$7:$EQ$7,0)),"")=0,"",IFERROR(INDEX('CFBG New Line Form'!$G$9:$EQ$105,MATCH(B102,'CFBG New Line Form'!$B$9:$B$105,0),MATCH(VLOOKUP($H$11,MAPPING!$H$3:$J$131,3,0),'CFBG New Line Form'!$G$7:$EQ$7,0)),""))</f>
        <v/>
      </c>
      <c r="I102" s="161" t="str">
        <f>IF(IFERROR(INDEX('CFBG New Line Form'!$G$9:$EQ$105,MATCH(B102,'CFBG New Line Form'!$B$9:$B$105,0),MATCH(VLOOKUP($I$11,MAPPING!$H$3:$J$131,3,0),'CFBG New Line Form'!$G$7:$EQ$7,0)),"")=0,"",IFERROR(INDEX('CFBG New Line Form'!$G$9:$EQ$105,MATCH(B102,'CFBG New Line Form'!$B$9:$B$105,0),MATCH(VLOOKUP($I$11,MAPPING!$H$3:$J$131,3,0),'CFBG New Line Form'!$G$7:$EQ$7,0)),""))</f>
        <v/>
      </c>
      <c r="J102" s="84" t="str">
        <f>IF(IFERROR(INDEX('CFBG New Line Form'!$G$9:$EQ$105,MATCH(B102,'CFBG New Line Form'!$B$9:$B$105,0),MATCH(VLOOKUP($J$11,MAPPING!$H$3:$J$131,3,0),'CFBG New Line Form'!$G$7:$EQ$7,0)),"")=0,"",IFERROR(INDEX('CFBG New Line Form'!$G$9:$EQ$105,MATCH(B102,'CFBG New Line Form'!$B$9:$B$105,0),MATCH(VLOOKUP($J$11,MAPPING!$H$3:$J$131,3,0),'CFBG New Line Form'!$G$7:$EQ$7,0)),""))</f>
        <v/>
      </c>
      <c r="K102" s="84" t="e">
        <v>#N/A</v>
      </c>
      <c r="L102" s="84" t="e">
        <v>#N/A</v>
      </c>
      <c r="M102" s="84" t="e">
        <v>#N/A</v>
      </c>
      <c r="N102" s="84" t="e">
        <v>#N/A</v>
      </c>
      <c r="O102" s="84" t="e">
        <v>#N/A</v>
      </c>
      <c r="P102" s="84" t="e">
        <v>#N/A</v>
      </c>
      <c r="Q102" s="84" t="e">
        <v>#N/A</v>
      </c>
      <c r="R102" s="162" t="str">
        <f>IF(IFERROR(INDEX('CFBG New Line Form'!$G$9:$EQ$105,MATCH(B102,'CFBG New Line Form'!$B$9:$B$105,0),MATCH(VLOOKUP($R$11,MAPPING!$H$3:$J$131,3,0),'CFBG New Line Form'!$G$7:$EQ$7,0)),"")=0,"",IFERROR(INDEX('CFBG New Line Form'!$G$9:$EQ$105,MATCH(B102,'CFBG New Line Form'!$B$9:$B$105,0),MATCH(VLOOKUP($R$11,MAPPING!$H$3:$J$131,3,0),'CFBG New Line Form'!$G$7:$EQ$7,0)),""))</f>
        <v/>
      </c>
      <c r="S102" s="84" t="str">
        <f>IF(IFERROR(INDEX('CFBG New Line Form'!$G$9:$EQ$105,MATCH(B102,'CFBG New Line Form'!$B$9:$B$105,0),MATCH(VLOOKUP($S$11,MAPPING!$H$3:$J$131,3,0),'CFBG New Line Form'!$G$7:$EQ$7,0)),"")=0,"",IFERROR(INDEX('CFBG New Line Form'!$G$9:$EQ$105,MATCH(B102,'CFBG New Line Form'!$B$9:$B$105,0),MATCH(VLOOKUP($S$11,MAPPING!$H$3:$J$131,3,0),'CFBG New Line Form'!$G$7:$EQ$7,0)),""))</f>
        <v/>
      </c>
      <c r="T102" s="84" t="e">
        <v>#N/A</v>
      </c>
      <c r="U102" s="84" t="e">
        <v>#N/A</v>
      </c>
      <c r="V102" s="84" t="e">
        <v>#N/A</v>
      </c>
      <c r="W102" s="84" t="e">
        <v>#N/A</v>
      </c>
      <c r="X102" s="84" t="e">
        <v>#N/A</v>
      </c>
      <c r="Y102" s="84" t="e">
        <v>#N/A</v>
      </c>
      <c r="Z102" s="84" t="e">
        <v>#N/A</v>
      </c>
      <c r="AA102" s="84" t="e">
        <v>#N/A</v>
      </c>
      <c r="AB102" s="84" t="e">
        <v>#N/A</v>
      </c>
      <c r="AC102" s="84" t="e">
        <v>#N/A</v>
      </c>
      <c r="AD102" s="84" t="e">
        <v>#N/A</v>
      </c>
      <c r="AE102" s="160" t="str">
        <f>IF(IFERROR(INDEX('CFBG New Line Form'!$G$9:$EQ$105,MATCH(B102,'CFBG New Line Form'!$B$9:$B$105,0),MATCH(VLOOKUP($AE$11,MAPPING!$H$3:$J$131,3,0),'CFBG New Line Form'!$G$7:$EQ$7,0)),"")=0,"",IFERROR(INDEX('CFBG New Line Form'!$G$9:$EQ$105,MATCH(B102,'CFBG New Line Form'!$B$9:$B$105,0),MATCH(VLOOKUP($AE$11,MAPPING!$H$3:$J$131,3,0),'CFBG New Line Form'!$G$7:$EQ$7,0)),""))</f>
        <v/>
      </c>
      <c r="AF102" s="84" t="e">
        <v>#N/A</v>
      </c>
      <c r="AG102" s="84" t="e">
        <v>#N/A</v>
      </c>
      <c r="AH102" s="84" t="str">
        <f>IF(IFERROR(INDEX('CFBG New Line Form'!$G$9:$EQ$105,MATCH(B102,'CFBG New Line Form'!$B$9:$B$105,0),MATCH(VLOOKUP($AH$11,MAPPING!$H$3:$J$131,3,0),'CFBG New Line Form'!$G$7:$EQ$7,0)),"")=0,"",IFERROR(INDEX('CFBG New Line Form'!$G$9:$EQ$105,MATCH(B102,'CFBG New Line Form'!$B$9:$B$105,0),MATCH(VLOOKUP($AH$11,MAPPING!$H$3:$J$131,3,0),'CFBG New Line Form'!$G$7:$EQ$7,0)),""))</f>
        <v/>
      </c>
      <c r="AI102" s="84" t="str">
        <f>IF(IFERROR(INDEX('CFBG New Line Form'!$G$9:$EQ$105,MATCH(B102,'CFBG New Line Form'!$B$9:$B$105,0),MATCH(VLOOKUP($AI$11,MAPPING!$H$3:$J$131,3,0),'CFBG New Line Form'!$G$7:$EQ$7,0)),"")=0,"",IFERROR(INDEX('CFBG New Line Form'!$G$9:$EQ$105,MATCH(B102,'CFBG New Line Form'!$B$9:$B$105,0),MATCH(VLOOKUP($AI$11,MAPPING!$H$3:$J$131,3,0),'CFBG New Line Form'!$G$7:$EQ$7,0)),""))</f>
        <v/>
      </c>
      <c r="AJ102" s="84" t="str">
        <f>IF(IFERROR(INDEX('CFBG New Line Form'!$G$9:$EQ$105,MATCH(B102,'CFBG New Line Form'!$B$9:$B$105,0),MATCH(VLOOKUP($AJ$11,MAPPING!$H$3:$J$131,3,0),'CFBG New Line Form'!$G$7:$EQ$7,0)),"")=0,"",IFERROR(INDEX('CFBG New Line Form'!$G$9:$EQ$105,MATCH(B102,'CFBG New Line Form'!$B$9:$B$105,0),MATCH(VLOOKUP($AJ$11,MAPPING!$H$3:$J$131,3,0),'CFBG New Line Form'!$G$7:$EQ$7,0)),""))</f>
        <v/>
      </c>
      <c r="AK102" s="84" t="str">
        <f>IF(IFERROR(INDEX('CFBG New Line Form'!$G$9:$EQ$105,MATCH(B102,'CFBG New Line Form'!$B$9:$B$105,0),MATCH(VLOOKUP($AK$11,MAPPING!$H$3:$J$131,3,0),'CFBG New Line Form'!$G$7:$EQ$7,0)),"")=0,"",IFERROR(INDEX('CFBG New Line Form'!$G$9:$EQ$105,MATCH(B102,'CFBG New Line Form'!$B$9:$B$105,0),MATCH(VLOOKUP($AK$11,MAPPING!$H$3:$J$131,3,0),'CFBG New Line Form'!$G$7:$EQ$7,0)),""))</f>
        <v/>
      </c>
      <c r="AL102" s="84" t="str">
        <f>IF(IFERROR(INDEX('CFBG New Line Form'!$G$9:$EQ$105,MATCH(B102,'CFBG New Line Form'!$B$9:$B$105,0),MATCH(VLOOKUP($AL$11,MAPPING!$H$3:$J$131,3,0),'CFBG New Line Form'!$G$7:$EQ$7,0)),"")=0,"",IFERROR(INDEX('CFBG New Line Form'!$G$9:$EQ$105,MATCH(B102,'CFBG New Line Form'!$B$9:$B$105,0),MATCH(VLOOKUP($AL$11,MAPPING!$H$3:$J$131,3,0),'CFBG New Line Form'!$G$7:$EQ$7,0)),""))</f>
        <v/>
      </c>
      <c r="AM102" s="84" t="str">
        <f>IF(IFERROR(INDEX('CFBG New Line Form'!$G$9:$EQ$105,MATCH(B102,'CFBG New Line Form'!$B$9:$B$105,0),MATCH(VLOOKUP($AM$11,MAPPING!$H$3:$J$131,3,0),'CFBG New Line Form'!$G$7:$EQ$7,0)),"")=0,"",IFERROR(INDEX('CFBG New Line Form'!$G$9:$EQ$105,MATCH(B102,'CFBG New Line Form'!$B$9:$B$105,0),MATCH(VLOOKUP($AM$11,MAPPING!$H$3:$J$131,3,0),'CFBG New Line Form'!$G$7:$EQ$7,0)),""))</f>
        <v/>
      </c>
      <c r="AN102" s="84" t="str">
        <f>IF(IFERROR(INDEX('CFBG New Line Form'!$G$9:$EQ$105,MATCH(B102,'CFBG New Line Form'!$B$9:$B$105,0),MATCH(VLOOKUP($AN$11,MAPPING!$H$3:$J$131,3,0),'CFBG New Line Form'!$G$7:$EQ$7,0)),"")=0,"",IFERROR(INDEX('CFBG New Line Form'!$G$9:$EQ$105,MATCH(B102,'CFBG New Line Form'!$B$9:$B$105,0),MATCH(VLOOKUP($AN$11,MAPPING!$H$3:$J$131,3,0),'CFBG New Line Form'!$G$7:$EQ$7,0)),""))</f>
        <v/>
      </c>
      <c r="AO102" s="84" t="str">
        <f>IF(IFERROR(INDEX('CFBG New Line Form'!$G$9:$EQ$105,MATCH(B102,'CFBG New Line Form'!$B$9:$B$105,0),MATCH(VLOOKUP($AO$11,MAPPING!$H$3:$J$131,3,0),'CFBG New Line Form'!$G$7:$EQ$7,0)),"")=0,"",IFERROR(INDEX('CFBG New Line Form'!$G$9:$EQ$105,MATCH(B102,'CFBG New Line Form'!$B$9:$B$105,0),MATCH(VLOOKUP($AO$11,MAPPING!$H$3:$J$131,3,0),'CFBG New Line Form'!$G$7:$EQ$7,0)),""))</f>
        <v/>
      </c>
      <c r="AP102" s="84" t="str">
        <f>IF(IFERROR(INDEX('CFBG New Line Form'!$G$9:$EQ$105,MATCH(B102,'CFBG New Line Form'!$B$9:$B$105,0),MATCH(VLOOKUP($AP$11,MAPPING!$H$3:$J$131,3,0),'CFBG New Line Form'!$G$7:$EQ$7,0)),"")=0,"",IFERROR(INDEX('CFBG New Line Form'!$G$9:$EQ$105,MATCH(B102,'CFBG New Line Form'!$B$9:$B$105,0),MATCH(VLOOKUP($AP$11,MAPPING!$H$3:$J$131,3,0),'CFBG New Line Form'!$G$7:$EQ$7,0)),""))</f>
        <v/>
      </c>
      <c r="AQ102" s="84" t="str">
        <f>IF(IFERROR(INDEX('CFBG New Line Form'!$G$9:$EQ$105,MATCH(B102,'CFBG New Line Form'!$B$9:$B$105,0),MATCH(VLOOKUP($AQ$11,MAPPING!$H$3:$J$131,3,0),'CFBG New Line Form'!$G$7:$EQ$7,0)),"")=0,"",IFERROR(INDEX('CFBG New Line Form'!$G$9:$EQ$105,MATCH(B102,'CFBG New Line Form'!$B$9:$B$105,0),MATCH(VLOOKUP($AQ$11,MAPPING!$H$3:$J$131,3,0),'CFBG New Line Form'!$G$7:$EQ$7,0)),""))</f>
        <v/>
      </c>
      <c r="AR102" s="84" t="str">
        <f>IF(IFERROR(INDEX('CFBG New Line Form'!$G$9:$EQ$105,MATCH(B102,'CFBG New Line Form'!$B$9:$B$105,0),MATCH(VLOOKUP($AR$11,MAPPING!$H$3:$J$131,3,0),'CFBG New Line Form'!$G$7:$EQ$7,0)),"")=0,"",IFERROR(INDEX('CFBG New Line Form'!$G$9:$EQ$105,MATCH(B102,'CFBG New Line Form'!$B$9:$B$105,0),MATCH(VLOOKUP($AR$11,MAPPING!$H$3:$J$131,3,0),'CFBG New Line Form'!$G$7:$EQ$7,0)),""))</f>
        <v/>
      </c>
      <c r="AS102" s="84" t="str">
        <f>IF(IFERROR(INDEX('CFBG New Line Form'!$G$9:$EQ$105,MATCH(B102,'CFBG New Line Form'!$B$9:$B$105,0),MATCH(VLOOKUP($AS$11,MAPPING!$H$3:$J$131,3,0),'CFBG New Line Form'!$G$7:$EQ$7,0)),"")=0,"",IFERROR(INDEX('CFBG New Line Form'!$G$9:$EQ$105,MATCH(B102,'CFBG New Line Form'!$B$9:$B$105,0),MATCH(VLOOKUP($AS$11,MAPPING!$H$3:$J$131,3,0),'CFBG New Line Form'!$G$7:$EQ$7,0)),""))</f>
        <v/>
      </c>
      <c r="AT102" s="84" t="str">
        <f>IF(IFERROR(INDEX('CFBG New Line Form'!$G$9:$EQ$105,MATCH(B102,'CFBG New Line Form'!$B$9:$B$105,0),MATCH(VLOOKUP($AT$11,MAPPING!$H$3:$J$131,3,0),'CFBG New Line Form'!$G$7:$EQ$7,0)),"")=0,"",IFERROR(INDEX('CFBG New Line Form'!$G$9:$EQ$105,MATCH(B102,'CFBG New Line Form'!$B$9:$B$105,0),MATCH(VLOOKUP($AT$11,MAPPING!$H$3:$J$131,3,0),'CFBG New Line Form'!$G$7:$EQ$7,0)),""))</f>
        <v/>
      </c>
      <c r="AU102" s="84" t="str">
        <f>IF(IFERROR(INDEX('CFBG New Line Form'!$G$9:$EQ$105,MATCH(B102,'CFBG New Line Form'!$B$9:$B$105,0),MATCH(VLOOKUP($AU$11,MAPPING!$H$3:$J$131,3,0),'CFBG New Line Form'!$G$7:$EQ$7,0)),"")=0,"",IFERROR(INDEX('CFBG New Line Form'!$G$9:$EQ$105,MATCH(B102,'CFBG New Line Form'!$B$9:$B$105,0),MATCH(VLOOKUP($AU$11,MAPPING!$H$3:$J$131,3,0),'CFBG New Line Form'!$G$7:$EQ$7,0)),""))</f>
        <v/>
      </c>
      <c r="AV102" s="84" t="str">
        <f>IF(IFERROR(INDEX('CFBG New Line Form'!$G$9:$EQ$105,MATCH(B102,'CFBG New Line Form'!$B$9:$B$105,0),MATCH(VLOOKUP($AV$11,MAPPING!$H$3:$J$131,3,0),'CFBG New Line Form'!$G$7:$EQ$7,0)),"")=0,"",IFERROR(INDEX('CFBG New Line Form'!$G$9:$EQ$105,MATCH(B102,'CFBG New Line Form'!$B$9:$B$105,0),MATCH(VLOOKUP($AV$11,MAPPING!$H$3:$J$131,3,0),'CFBG New Line Form'!$G$7:$EQ$7,0)),""))</f>
        <v/>
      </c>
      <c r="AW102" s="84" t="str">
        <f>IF(IFERROR(INDEX('CFBG New Line Form'!$G$9:$EQ$105,MATCH(B102,'CFBG New Line Form'!$B$9:$B$105,0),MATCH(VLOOKUP($AW$11,MAPPING!$H$3:$J$131,3,0),'CFBG New Line Form'!$G$7:$EQ$7,0)),"")=0,"",IFERROR(INDEX('CFBG New Line Form'!$G$9:$EQ$105,MATCH(B102,'CFBG New Line Form'!$B$9:$B$105,0),MATCH(VLOOKUP($AW$11,MAPPING!$H$3:$J$131,3,0),'CFBG New Line Form'!$G$7:$EQ$7,0)),""))</f>
        <v/>
      </c>
      <c r="AX102" s="84" t="str">
        <f>IF(IFERROR(INDEX('CFBG New Line Form'!$G$9:$EQ$105,MATCH(B102,'CFBG New Line Form'!$B$9:$B$105,0),MATCH(VLOOKUP($AX$11,MAPPING!$H$3:$J$131,3,0),'CFBG New Line Form'!$G$7:$EQ$7,0)),"")=0,"",IFERROR(INDEX('CFBG New Line Form'!$G$9:$EQ$105,MATCH(B102,'CFBG New Line Form'!$B$9:$B$105,0),MATCH(VLOOKUP($AX$11,MAPPING!$H$3:$J$131,3,0),'CFBG New Line Form'!$G$7:$EQ$7,0)),""))</f>
        <v/>
      </c>
      <c r="AY102" s="84" t="str">
        <f>IF(IFERROR(INDEX('CFBG New Line Form'!$G$9:$EQ$105,MATCH(B102,'CFBG New Line Form'!$B$9:$B$105,0),MATCH(VLOOKUP($AY$11,MAPPING!$H$3:$J$131,3,0),'CFBG New Line Form'!$G$7:$EQ$7,0)),"")=0,"",IFERROR(INDEX('CFBG New Line Form'!$G$9:$EQ$105,MATCH(B102,'CFBG New Line Form'!$B$9:$B$105,0),MATCH(VLOOKUP($AY$11,MAPPING!$H$3:$J$131,3,0),'CFBG New Line Form'!$G$7:$EQ$7,0)),""))</f>
        <v/>
      </c>
      <c r="AZ102" s="84" t="str">
        <f>IF(IFERROR(INDEX('CFBG New Line Form'!$G$9:$EQ$105,MATCH(B102,'CFBG New Line Form'!$B$9:$B$105,0),MATCH(VLOOKUP($AZ$11,MAPPING!$H$3:$J$131,3,0),'CFBG New Line Form'!$G$7:$EQ$7,0)),"")=0,"",IFERROR(INDEX('CFBG New Line Form'!$G$9:$EQ$105,MATCH(B102,'CFBG New Line Form'!$B$9:$B$105,0),MATCH(VLOOKUP($AZ$11,MAPPING!$H$3:$J$131,3,0),'CFBG New Line Form'!$G$7:$EQ$7,0)),""))</f>
        <v/>
      </c>
      <c r="BA102" s="84" t="str">
        <f>IF(IFERROR(INDEX('CFBG New Line Form'!$G$9:$EQ$105,MATCH(B102,'CFBG New Line Form'!$B$9:$B$105,0),MATCH(VLOOKUP($BA$11,MAPPING!$H$3:$J$131,3,0),'CFBG New Line Form'!$G$7:$EQ$7,0)),"")=0,"",IFERROR(INDEX('CFBG New Line Form'!$G$9:$EQ$105,MATCH(B102,'CFBG New Line Form'!$B$9:$B$105,0),MATCH(VLOOKUP($BA$11,MAPPING!$H$3:$J$131,3,0),'CFBG New Line Form'!$G$7:$EQ$7,0)),""))</f>
        <v/>
      </c>
      <c r="BB102" s="84" t="str">
        <f>IF(IFERROR(INDEX('CFBG New Line Form'!$G$9:$EQ$105,MATCH(B102,'CFBG New Line Form'!$B$9:$B$105,0),MATCH(VLOOKUP($BB$11,MAPPING!$H$3:$J$131,3,0),'CFBG New Line Form'!$G$7:$EQ$7,0)),"")=0,"",IFERROR(INDEX('CFBG New Line Form'!$G$9:$EQ$105,MATCH(B102,'CFBG New Line Form'!$B$9:$B$105,0),MATCH(VLOOKUP($BB$11,MAPPING!$H$3:$J$131,3,0),'CFBG New Line Form'!$G$7:$EQ$7,0)),""))</f>
        <v/>
      </c>
      <c r="BC102" s="84" t="str">
        <f>IF(IFERROR(INDEX('CFBG New Line Form'!$G$9:$EQ$105,MATCH(B102,'CFBG New Line Form'!$B$9:$B$105,0),MATCH(VLOOKUP($BC$11,MAPPING!$H$3:$J$131,3,0),'CFBG New Line Form'!$G$7:$EQ$7,0)),"")=0,"",IFERROR(INDEX('CFBG New Line Form'!$G$9:$EQ$105,MATCH(B102,'CFBG New Line Form'!$B$9:$B$105,0),MATCH(VLOOKUP($BC$11,MAPPING!$H$3:$J$131,3,0),'CFBG New Line Form'!$G$7:$EQ$7,0)),""))</f>
        <v/>
      </c>
      <c r="BD102" s="84" t="str">
        <f>IF(IFERROR(INDEX('CFBG New Line Form'!$G$9:$EQ$105,MATCH(B102,'CFBG New Line Form'!$B$9:$B$105,0),MATCH(VLOOKUP($BD$11,MAPPING!$H$3:$J$131,3,0),'CFBG New Line Form'!$G$7:$EQ$7,0)),"")=0,"",IFERROR(INDEX('CFBG New Line Form'!$G$9:$EQ$105,MATCH(B102,'CFBG New Line Form'!$B$9:$B$105,0),MATCH(VLOOKUP($BD$11,MAPPING!$H$3:$J$131,3,0),'CFBG New Line Form'!$G$7:$EQ$7,0)),""))</f>
        <v/>
      </c>
      <c r="BE102" s="84" t="str">
        <f>IF(IFERROR(INDEX('CFBG New Line Form'!$G$9:$EQ$105,MATCH(B102,'CFBG New Line Form'!$B$9:$B$105,0),MATCH(VLOOKUP($BE$11,MAPPING!$H$3:$J$131,3,0),'CFBG New Line Form'!$G$7:$EQ$7,0)),"")=0,"",IFERROR(INDEX('CFBG New Line Form'!$G$9:$EQ$105,MATCH(B102,'CFBG New Line Form'!$B$9:$B$105,0),MATCH(VLOOKUP($BE$11,MAPPING!$H$3:$J$131,3,0),'CFBG New Line Form'!$G$7:$EQ$7,0)),""))</f>
        <v/>
      </c>
      <c r="BF102" s="84" t="str">
        <f>IF(IFERROR(INDEX('CFBG New Line Form'!$G$9:$EQ$105,MATCH(B102,'CFBG New Line Form'!$B$9:$B$105,0),MATCH(VLOOKUP($BE$11,MAPPING!$H$3:$J$131,3,0),'CFBG New Line Form'!$G$7:$EQ$7,0)),"")=0,"",IFERROR(INDEX('CFBG New Line Form'!$G$9:$EQ$105,MATCH(B102,'CFBG New Line Form'!$B$9:$B$105,0),MATCH(VLOOKUP($BE$11,MAPPING!$H$3:$J$131,3,0),'CFBG New Line Form'!$G$7:$EQ$7,0)),""))</f>
        <v/>
      </c>
      <c r="BG102" s="84" t="str">
        <f>IF(IFERROR(INDEX('CFBG New Line Form'!$G$9:$EQ$105,MATCH(B102,'CFBG New Line Form'!$B$9:$B$105,0),MATCH(VLOOKUP($BG$11,MAPPING!$H$3:$J$131,3,0),'CFBG New Line Form'!$G$7:$EQ$7,0)),"")=0,"",IFERROR(INDEX('CFBG New Line Form'!$G$9:$EQ$105,MATCH(B102,'CFBG New Line Form'!$B$9:$B$105,0),MATCH(VLOOKUP($BG$11,MAPPING!$H$3:$J$131,3,0),'CFBG New Line Form'!$G$7:$EQ$7,0)),""))</f>
        <v/>
      </c>
      <c r="BH102" s="84" t="str">
        <f>IF(IFERROR(INDEX('CFBG New Line Form'!$G$9:$EQ$105,MATCH(B102,'CFBG New Line Form'!$B$9:$B$105,0),MATCH(VLOOKUP($BH$11,MAPPING!$H$3:$J$131,3,0),'CFBG New Line Form'!$G$7:$EQ$7,0)),"")=0,"",IFERROR(INDEX('CFBG New Line Form'!$G$9:$EQ$105,MATCH(B102,'CFBG New Line Form'!$B$9:$B$105,0),MATCH(VLOOKUP($BH$11,MAPPING!$H$3:$J$131,3,0),'CFBG New Line Form'!$G$7:$EQ$7,0)),""))</f>
        <v/>
      </c>
      <c r="BI102" s="84" t="str">
        <f>IF(IFERROR(INDEX('CFBG New Line Form'!$G$9:$EQ$105,MATCH(B102,'CFBG New Line Form'!$B$9:$B$105,0),MATCH(VLOOKUP($BI$11,MAPPING!$H$3:$J$131,3,0),'CFBG New Line Form'!$G$7:$EQ$7,0)),"")=0,"",IFERROR(INDEX('CFBG New Line Form'!$G$9:$EQ$105,MATCH(B102,'CFBG New Line Form'!$B$9:$B$105,0),MATCH(VLOOKUP($BI$11,MAPPING!$H$3:$J$131,3,0),'CFBG New Line Form'!$G$7:$EQ$7,0)),""))</f>
        <v/>
      </c>
      <c r="BJ102" s="84" t="str">
        <f>IF(IFERROR(INDEX('CFBG New Line Form'!$G$9:$EQ$105,MATCH(B102,'CFBG New Line Form'!$B$9:$B$105,0),MATCH(VLOOKUP($BJ$11,MAPPING!$H$3:$J$131,3,0),'CFBG New Line Form'!$G$7:$EQ$7,0)),"")=0,"",IFERROR(INDEX('CFBG New Line Form'!$G$9:$EQ$105,MATCH(B102,'CFBG New Line Form'!$B$9:$B$105,0),MATCH(VLOOKUP($BJ$11,MAPPING!$H$3:$J$131,3,0),'CFBG New Line Form'!$G$7:$EQ$7,0)),""))</f>
        <v/>
      </c>
      <c r="BK102" s="84" t="str">
        <f>IF(IFERROR(INDEX('CFBG New Line Form'!$G$9:$EQ$105,MATCH(B102,'CFBG New Line Form'!$B$9:$B$105,0),MATCH(VLOOKUP($BK$11,MAPPING!$H$3:$J$131,3,0),'CFBG New Line Form'!$G$7:$EQ$7,0)),"")=0,"",IFERROR(INDEX('CFBG New Line Form'!$G$9:$EQ$105,MATCH(B102,'CFBG New Line Form'!$B$9:$B$105,0),MATCH(VLOOKUP($BK$11,MAPPING!$H$3:$J$131,3,0),'CFBG New Line Form'!$G$7:$EQ$7,0)),""))</f>
        <v/>
      </c>
      <c r="BL102" s="84" t="str">
        <f>IF(IFERROR(INDEX('CFBG New Line Form'!$G$9:$EQ$105,MATCH(B102,'CFBG New Line Form'!$B$9:$B$105,0),MATCH(VLOOKUP($BL$11,MAPPING!$H$3:$J$131,3,0),'CFBG New Line Form'!$G$7:$EQ$7,0)),"")=0,"",IFERROR(INDEX('CFBG New Line Form'!$G$9:$EQ$105,MATCH(B102,'CFBG New Line Form'!$B$9:$B$105,0),MATCH(VLOOKUP($BL$11,MAPPING!$H$3:$J$131,3,0),'CFBG New Line Form'!$G$7:$EQ$7,0)),""))</f>
        <v/>
      </c>
      <c r="BM102" s="84" t="str">
        <f>IF(IFERROR(INDEX('CFBG New Line Form'!$G$9:$EQ$105,MATCH(B102,'CFBG New Line Form'!$B$9:$B$105,0),MATCH(VLOOKUP($BM$11,MAPPING!$H$3:$J$131,3,0),'CFBG New Line Form'!$G$7:$EQ$7,0)),"")=0,"",IFERROR(INDEX('CFBG New Line Form'!$G$9:$EQ$105,MATCH(B102,'CFBG New Line Form'!$B$9:$B$105,0),MATCH(VLOOKUP($BM$11,MAPPING!$H$3:$J$131,3,0),'CFBG New Line Form'!$G$7:$EQ$7,0)),""))</f>
        <v/>
      </c>
      <c r="BN102" s="84" t="str">
        <f>IF(IFERROR(INDEX('CFBG New Line Form'!$G$9:$EQ$105,MATCH(B102,'CFBG New Line Form'!$B$9:$B$105,0),MATCH(VLOOKUP($BN$11,MAPPING!$H$3:$J$131,3,0),'CFBG New Line Form'!$G$7:$EQ$7,0)),"")=0,"",IFERROR(INDEX('CFBG New Line Form'!$G$9:$EQ$105,MATCH(B102,'CFBG New Line Form'!$B$9:$B$105,0),MATCH(VLOOKUP($BN$11,MAPPING!$H$3:$J$131,3,0),'CFBG New Line Form'!$G$7:$EQ$7,0)),""))</f>
        <v/>
      </c>
      <c r="BO102" s="84" t="str">
        <f>IF(IFERROR(INDEX('CFBG New Line Form'!$G$9:$EQ$105,MATCH(B102,'CFBG New Line Form'!$B$9:$B$105,0),MATCH(VLOOKUP($BO$11,MAPPING!$H$3:$J$131,3,0),'CFBG New Line Form'!$G$7:$EQ$7,0)),"")=0,"",IFERROR(INDEX('CFBG New Line Form'!$G$9:$EQ$105,MATCH(B102,'CFBG New Line Form'!$B$9:$B$105,0),MATCH(VLOOKUP($BO$11,MAPPING!$H$3:$J$131,3,0),'CFBG New Line Form'!$G$7:$EQ$7,0)),""))</f>
        <v/>
      </c>
      <c r="BP102" s="84" t="str">
        <f>IF(IFERROR(INDEX('CFBG New Line Form'!$G$9:$EQ$105,MATCH(B102,'CFBG New Line Form'!$B$9:$B$105,0),MATCH(VLOOKUP($BP$11,MAPPING!$H$3:$J$131,3,0),'CFBG New Line Form'!$G$7:$EQ$7,0)),"")=0,"",IFERROR(INDEX('CFBG New Line Form'!$G$9:$EQ$105,MATCH(B102,'CFBG New Line Form'!$B$9:$B$105,0),MATCH(VLOOKUP($BP$11,MAPPING!$H$3:$J$131,3,0),'CFBG New Line Form'!$G$7:$EQ$7,0)),""))</f>
        <v/>
      </c>
      <c r="BQ102" s="84" t="str">
        <f>IF(IFERROR(INDEX('CFBG New Line Form'!$G$9:$EQ$105,MATCH(B102,'CFBG New Line Form'!$B$9:$B$105,0),MATCH(VLOOKUP($BQ$11,MAPPING!$H$3:$J$131,3,0),'CFBG New Line Form'!$G$7:$EQ$7,0)),"")=0,"",IFERROR(INDEX('CFBG New Line Form'!$G$9:$EQ$105,MATCH(B102,'CFBG New Line Form'!$B$9:$B$105,0),MATCH(VLOOKUP($BQ$11,MAPPING!$H$3:$J$131,3,0),'CFBG New Line Form'!$G$7:$EQ$7,0)),""))</f>
        <v/>
      </c>
      <c r="BR102" s="84" t="str">
        <f>IF(IFERROR(INDEX('CFBG New Line Form'!$G$9:$EQ$105,MATCH(B102,'CFBG New Line Form'!$B$9:$B$105,0),MATCH(VLOOKUP($BR$11,MAPPING!$H$3:$J$131,3,0),'CFBG New Line Form'!$G$7:$EQ$7,0)),"")=0,"",IFERROR(INDEX('CFBG New Line Form'!$G$9:$EQ$105,MATCH(B102,'CFBG New Line Form'!$B$9:$B$105,0),MATCH(VLOOKUP($BR$11,MAPPING!$H$3:$J$131,3,0),'CFBG New Line Form'!$G$7:$EQ$7,0)),""))</f>
        <v/>
      </c>
      <c r="BS102" s="84" t="str">
        <f>IF(IFERROR(INDEX('CFBG New Line Form'!$G$9:$EQ$105,MATCH(B102,'CFBG New Line Form'!$B$9:$B$105,0),MATCH(VLOOKUP($BS$11,MAPPING!$H$3:$J$131,3,0),'CFBG New Line Form'!$G$7:$EQ$7,0)),"")=0,"",IFERROR(INDEX('CFBG New Line Form'!$G$9:$EQ$105,MATCH(B102,'CFBG New Line Form'!$B$9:$B$105,0),MATCH(VLOOKUP($BS$11,MAPPING!$H$3:$J$131,3,0),'CFBG New Line Form'!$G$7:$EQ$7,0)),""))</f>
        <v/>
      </c>
      <c r="BT102" s="84" t="str">
        <f>IF(IFERROR(INDEX('CFBG New Line Form'!$G$9:$EQ$105,MATCH(B102,'CFBG New Line Form'!$B$9:$B$105,0),MATCH(VLOOKUP($BT$11,MAPPING!$H$3:$J$131,3,0),'CFBG New Line Form'!$G$7:$EQ$7,0)),"")=0,"",IFERROR(INDEX('CFBG New Line Form'!$G$9:$EQ$105,MATCH(B102,'CFBG New Line Form'!$B$9:$B$105,0),MATCH(VLOOKUP($BT$11,MAPPING!$H$3:$J$131,3,0),'CFBG New Line Form'!$G$7:$EQ$7,0)),""))</f>
        <v/>
      </c>
      <c r="BU102" s="84" t="str">
        <f>IF(IFERROR(INDEX('CFBG New Line Form'!$G$9:$EQ$105,MATCH(B102,'CFBG New Line Form'!$B$9:$B$105,0),MATCH(VLOOKUP($BU$11,MAPPING!$H$3:$J$131,3,0),'CFBG New Line Form'!$G$7:$EQ$7,0)),"")=0,"",IFERROR(INDEX('CFBG New Line Form'!$G$9:$EQ$105,MATCH(B102,'CFBG New Line Form'!$B$9:$B$105,0),MATCH(VLOOKUP($BU$11,MAPPING!$H$3:$J$131,3,0),'CFBG New Line Form'!$G$7:$EQ$7,0)),""))</f>
        <v/>
      </c>
      <c r="BV102" s="84" t="str">
        <f>IF(IFERROR(INDEX('CFBG New Line Form'!$G$9:$EQ$105,MATCH(B102,'CFBG New Line Form'!$B$9:$B$105,0),MATCH(VLOOKUP($BV$11,MAPPING!$H$3:$J$131,3,0),'CFBG New Line Form'!$G$7:$EQ$7,0)),"")=0,"",IFERROR(INDEX('CFBG New Line Form'!$G$9:$EQ$105,MATCH(B102,'CFBG New Line Form'!$B$9:$B$105,0),MATCH(VLOOKUP($BV$11,MAPPING!$H$3:$J$131,3,0),'CFBG New Line Form'!$G$7:$EQ$7,0)),""))</f>
        <v/>
      </c>
      <c r="BW102" s="84" t="str">
        <f>IF(IFERROR(INDEX('CFBG New Line Form'!$G$9:$EQ$105,MATCH(B102,'CFBG New Line Form'!$B$9:$B$105,0),MATCH(VLOOKUP($BW$11,MAPPING!$H$3:$J$131,3,0),'CFBG New Line Form'!$G$7:$EQ$7,0)),"")=0,"",IFERROR(INDEX('CFBG New Line Form'!$G$9:$EQ$105,MATCH(B102,'CFBG New Line Form'!$B$9:$B$105,0),MATCH(VLOOKUP($BW$11,MAPPING!$H$3:$J$131,3,0),'CFBG New Line Form'!$G$7:$EQ$7,0)),""))</f>
        <v/>
      </c>
      <c r="BX102" s="84" t="str">
        <f>IF(IFERROR(INDEX('CFBG New Line Form'!$G$9:$EQ$105,MATCH(B102,'CFBG New Line Form'!$B$9:$B$105,0),MATCH(VLOOKUP($BX$11,MAPPING!$H$3:$J$131,3,0),'CFBG New Line Form'!$G$7:$EQ$7,0)),"")=0,"",IFERROR(INDEX('CFBG New Line Form'!$G$9:$EQ$105,MATCH(B102,'CFBG New Line Form'!$B$9:$B$105,0),MATCH(VLOOKUP($BX$11,MAPPING!$H$3:$J$131,3,0),'CFBG New Line Form'!$G$7:$EQ$7,0)),""))</f>
        <v/>
      </c>
      <c r="BY102" s="84" t="str">
        <f>IF(IFERROR(INDEX('CFBG New Line Form'!$G$9:$EQ$105,MATCH(B102,'CFBG New Line Form'!$B$9:$B$105,0),MATCH(VLOOKUP($BY$11,MAPPING!$H$3:$J$131,3,0),'CFBG New Line Form'!$G$7:$EQ$7,0)),"")=0,"",IFERROR(INDEX('CFBG New Line Form'!$G$9:$EQ$105,MATCH(B102,'CFBG New Line Form'!$B$9:$B$105,0),MATCH(VLOOKUP($BY$11,MAPPING!$H$3:$J$131,3,0),'CFBG New Line Form'!$G$7:$EQ$7,0)),""))</f>
        <v/>
      </c>
      <c r="BZ102" s="84" t="str">
        <f>IF(IFERROR(INDEX('CFBG New Line Form'!$G$9:$EQ$105,MATCH(B102,'CFBG New Line Form'!$B$9:$B$105,0),MATCH(VLOOKUP($BZ$11,MAPPING!$H$3:$J$131,3,0),'CFBG New Line Form'!$G$7:$EQ$7,0)),"")=0,"",IFERROR(INDEX('CFBG New Line Form'!$G$9:$EQ$105,MATCH(B102,'CFBG New Line Form'!$B$9:$B$105,0),MATCH(VLOOKUP($BZ$11,MAPPING!$H$3:$J$131,3,0),'CFBG New Line Form'!$G$7:$EQ$7,0)),""))</f>
        <v/>
      </c>
      <c r="CA102" s="84" t="str">
        <f>IF(IFERROR(INDEX('CFBG New Line Form'!$G$9:$EQ$105,MATCH(B102,'CFBG New Line Form'!$B$9:$B$105,0),MATCH(VLOOKUP($CA$11,MAPPING!$H$3:$J$131,3,0),'CFBG New Line Form'!$G$7:$EQ$7,0)),"")=0,"",IFERROR(INDEX('CFBG New Line Form'!$G$9:$EQ$105,MATCH(B102,'CFBG New Line Form'!$B$9:$B$105,0),MATCH(VLOOKUP($CA$11,MAPPING!$H$3:$J$131,3,0),'CFBG New Line Form'!$G$7:$EQ$7,0)),""))</f>
        <v/>
      </c>
      <c r="CB102" s="84" t="str">
        <f>IF(IFERROR(INDEX('CFBG New Line Form'!$G$9:$EQ$105,MATCH(B102,'CFBG New Line Form'!$B$9:$B$105,0),MATCH(VLOOKUP($CB$11,MAPPING!$H$3:$J$131,3,0),'CFBG New Line Form'!$G$7:$EQ$7,0)),"")=0,"",IFERROR(INDEX('CFBG New Line Form'!$G$9:$EQ$105,MATCH(B102,'CFBG New Line Form'!$B$9:$B$105,0),MATCH(VLOOKUP($CB$11,MAPPING!$H$3:$J$131,3,0),'CFBG New Line Form'!$G$7:$EQ$7,0)),""))</f>
        <v/>
      </c>
      <c r="CC102" s="84" t="str">
        <f>IF(IFERROR(INDEX('CFBG New Line Form'!$G$9:$EQ$105,MATCH(B102,'CFBG New Line Form'!$B$9:$B$105,0),MATCH(VLOOKUP($CC$11,MAPPING!$H$3:$J$131,3,0),'CFBG New Line Form'!$G$7:$EQ$7,0)),"")=0,"",IFERROR(INDEX('CFBG New Line Form'!$G$9:$EQ$105,MATCH(B102,'CFBG New Line Form'!$B$9:$B$105,0),MATCH(VLOOKUP($CC$11,MAPPING!$H$3:$J$131,3,0),'CFBG New Line Form'!$G$7:$EQ$7,0)),""))</f>
        <v/>
      </c>
      <c r="CD102" s="84" t="str">
        <f>IF(IFERROR(INDEX('CFBG New Line Form'!$G$9:$EQ$105,MATCH(B102,'CFBG New Line Form'!$B$9:$B$105,0),MATCH(VLOOKUP($CD$11,MAPPING!$H$3:$J$131,3,0),'CFBG New Line Form'!$G$7:$EQ$7,0)),"")=0,"",IFERROR(INDEX('CFBG New Line Form'!$G$9:$EQ$105,MATCH(B102,'CFBG New Line Form'!$B$9:$B$105,0),MATCH(VLOOKUP($CD$11,MAPPING!$H$3:$J$131,3,0),'CFBG New Line Form'!$G$7:$EQ$7,0)),""))</f>
        <v/>
      </c>
      <c r="CE102" s="84" t="str">
        <f>IF(IFERROR(INDEX('CFBG New Line Form'!$G$9:$EQ$105,MATCH(B102,'CFBG New Line Form'!$B$9:$B$105,0),MATCH(VLOOKUP($CE$11,MAPPING!$H$3:$J$131,3,0),'CFBG New Line Form'!$G$7:$EQ$7,0)),"")=0,"",IFERROR(INDEX('CFBG New Line Form'!$G$9:$EQ$105,MATCH(B102,'CFBG New Line Form'!$B$9:$B$105,0),MATCH(VLOOKUP($CE$11,MAPPING!$H$3:$J$131,3,0),'CFBG New Line Form'!$G$7:$EQ$7,0)),""))</f>
        <v/>
      </c>
      <c r="CF102" s="84" t="str">
        <f>IF(IFERROR(INDEX('CFBG New Line Form'!$G$9:$EQ$105,MATCH(B102,'CFBG New Line Form'!$B$9:$B$105,0),MATCH(VLOOKUP($CF$11,MAPPING!$H$3:$J$131,3,0),'CFBG New Line Form'!$G$7:$EQ$7,0)),"")=0,"",IFERROR(INDEX('CFBG New Line Form'!$G$9:$EQ$105,MATCH(B102,'CFBG New Line Form'!$B$9:$B$105,0),MATCH(VLOOKUP($CF$11,MAPPING!$H$3:$J$131,3,0),'CFBG New Line Form'!$G$7:$EQ$7,0)),""))</f>
        <v/>
      </c>
      <c r="CG102" s="84" t="str">
        <f>IF(IFERROR(INDEX('CFBG New Line Form'!$G$9:$EQ$105,MATCH(B102,'CFBG New Line Form'!$B$9:$B$105,0),MATCH(VLOOKUP($CG$11,MAPPING!$H$3:$J$131,3,0),'CFBG New Line Form'!$G$7:$EQ$7,0)),"")=0,"",IFERROR(INDEX('CFBG New Line Form'!$G$9:$EQ$105,MATCH(B102,'CFBG New Line Form'!$B$9:$B$105,0),MATCH(VLOOKUP($CG$11,MAPPING!$H$3:$J$131,3,0),'CFBG New Line Form'!$G$7:$EQ$7,0)),""))</f>
        <v/>
      </c>
      <c r="CH102" s="84" t="str">
        <f>IF(IFERROR(INDEX('CFBG New Line Form'!$G$9:$EQ$105,MATCH(B102,'CFBG New Line Form'!$B$9:$B$105,0),MATCH(VLOOKUP($CH$11,MAPPING!$H$3:$J$131,3,0),'CFBG New Line Form'!$G$7:$EQ$7,0)),"")=0,"",IFERROR(INDEX('CFBG New Line Form'!$G$9:$EQ$105,MATCH(B102,'CFBG New Line Form'!$B$9:$B$105,0),MATCH(VLOOKUP($CH$11,MAPPING!$H$3:$J$131,3,0),'CFBG New Line Form'!$G$7:$EQ$7,0)),""))</f>
        <v/>
      </c>
      <c r="CI102" s="84" t="str">
        <f>IF(IFERROR(INDEX('CFBG New Line Form'!$G$9:$EQ$105,MATCH(B102,'CFBG New Line Form'!$B$9:$B$105,0),MATCH(VLOOKUP($CI$11,MAPPING!$H$3:$J$131,3,0),'CFBG New Line Form'!$G$7:$EQ$7,0)),"")=0,"",IFERROR(INDEX('CFBG New Line Form'!$G$9:$EQ$105,MATCH(B102,'CFBG New Line Form'!$B$9:$B$105,0),MATCH(VLOOKUP($CI$11,MAPPING!$H$3:$J$131,3,0),'CFBG New Line Form'!$G$7:$EQ$7,0)),""))</f>
        <v/>
      </c>
      <c r="CJ102" s="84" t="str">
        <f>IF(IFERROR(INDEX('CFBG New Line Form'!$G$9:$EQ$105,MATCH(B102,'CFBG New Line Form'!$B$9:$B$105,0),MATCH(VLOOKUP($CJ$11,MAPPING!$H$3:$J$131,3,0),'CFBG New Line Form'!$G$7:$EQ$7,0)),"")=0,"",IFERROR(INDEX('CFBG New Line Form'!$G$9:$EQ$105,MATCH(B102,'CFBG New Line Form'!$B$9:$B$105,0),MATCH(VLOOKUP($CJ$11,MAPPING!$H$3:$J$131,3,0),'CFBG New Line Form'!$G$7:$EQ$7,0)),""))</f>
        <v/>
      </c>
      <c r="CK102" s="84" t="str">
        <f>IF(IFERROR(INDEX('CFBG New Line Form'!$G$9:$EQ$105,MATCH(B102,'CFBG New Line Form'!$B$9:$B$105,0),MATCH(VLOOKUP($CK$11,MAPPING!$H$3:$J$131,3,0),'CFBG New Line Form'!$G$7:$EQ$7,0)),"")=0,"",IFERROR(INDEX('CFBG New Line Form'!$G$9:$EQ$105,MATCH(B102,'CFBG New Line Form'!$B$9:$B$105,0),MATCH(VLOOKUP($CK$11,MAPPING!$H$3:$J$131,3,0),'CFBG New Line Form'!$G$7:$EQ$7,0)),""))</f>
        <v/>
      </c>
      <c r="CL102" s="84" t="str">
        <f>IF(IFERROR(INDEX('CFBG New Line Form'!$G$9:$EQ$105,MATCH(B102,'CFBG New Line Form'!$B$9:$B$105,0),MATCH(VLOOKUP($CL$11,MAPPING!$H$3:$J$131,3,0),'CFBG New Line Form'!$G$7:$EQ$7,0)),"")=0,"",IFERROR(INDEX('CFBG New Line Form'!$G$9:$EQ$105,MATCH(B102,'CFBG New Line Form'!$B$9:$B$105,0),MATCH(VLOOKUP($CL$11,MAPPING!$H$3:$J$131,3,0),'CFBG New Line Form'!$G$7:$EQ$7,0)),""))</f>
        <v/>
      </c>
      <c r="CM102" s="84" t="str">
        <f>IF(IFERROR(INDEX('CFBG New Line Form'!$G$9:$EQ$105,MATCH(B102,'CFBG New Line Form'!$B$9:$B$105,0),MATCH(VLOOKUP($CM$11,MAPPING!$H$3:$J$131,3,0),'CFBG New Line Form'!$G$7:$EQ$7,0)),"")=0,"",IFERROR(INDEX('CFBG New Line Form'!$G$9:$EQ$105,MATCH(B102,'CFBG New Line Form'!$B$9:$B$105,0),MATCH(VLOOKUP($CM$11,MAPPING!$H$3:$J$131,3,0),'CFBG New Line Form'!$G$7:$EQ$7,0)),""))</f>
        <v/>
      </c>
      <c r="CN102" s="84" t="str">
        <f>IF(IFERROR(INDEX('CFBG New Line Form'!$G$9:$EQ$105,MATCH(B102,'CFBG New Line Form'!$B$9:$B$105,0),MATCH(VLOOKUP($CN$11,MAPPING!$H$3:$J$131,3,0),'CFBG New Line Form'!$G$7:$EQ$7,0)),"")=0,"",IFERROR(INDEX('CFBG New Line Form'!$G$9:$EQ$105,MATCH(B102,'CFBG New Line Form'!$B$9:$B$105,0),MATCH(VLOOKUP($CN$11,MAPPING!$H$3:$J$131,3,0),'CFBG New Line Form'!$G$7:$EQ$7,0)),""))</f>
        <v/>
      </c>
      <c r="CO102" s="84" t="str">
        <f>IF(IFERROR(INDEX('CFBG New Line Form'!$G$9:$EQ$105,MATCH(B102,'CFBG New Line Form'!$B$9:$B$105,0),MATCH(VLOOKUP($CO$11,MAPPING!$H$3:$J$131,3,0),'CFBG New Line Form'!$G$7:$EQ$7,0)),"")=0,"",IFERROR(INDEX('CFBG New Line Form'!$G$9:$EQ$105,MATCH(B102,'CFBG New Line Form'!$B$9:$B$105,0),MATCH(VLOOKUP($CO$11,MAPPING!$H$3:$J$131,3,0),'CFBG New Line Form'!$G$7:$EQ$7,0)),""))</f>
        <v/>
      </c>
      <c r="CP102" s="84" t="str">
        <f>IF(IFERROR(INDEX('CFBG New Line Form'!$G$9:$EQ$105,MATCH(B102,'CFBG New Line Form'!$B$9:$B$105,0),MATCH(VLOOKUP($CP$11,MAPPING!$H$3:$J$131,3,0),'CFBG New Line Form'!$G$7:$EQ$7,0)),"")=0,"",IFERROR(INDEX('CFBG New Line Form'!$G$9:$EQ$105,MATCH(B102,'CFBG New Line Form'!$B$9:$B$105,0),MATCH(VLOOKUP($CP$11,MAPPING!$H$3:$J$131,3,0),'CFBG New Line Form'!$G$7:$EQ$7,0)),""))</f>
        <v/>
      </c>
      <c r="CQ102" s="84" t="str">
        <f>IF(IFERROR(INDEX('CFBG New Line Form'!$G$9:$EQ$105,MATCH(B102,'CFBG New Line Form'!$B$9:$B$105,0),MATCH(VLOOKUP($CQ$11,MAPPING!$H$3:$J$131,3,0),'CFBG New Line Form'!$G$7:$EQ$7,0)),"")=0,"",IFERROR(INDEX('CFBG New Line Form'!$G$9:$EQ$105,MATCH(B102,'CFBG New Line Form'!$B$9:$B$105,0),MATCH(VLOOKUP($CQ$11,MAPPING!$H$3:$J$131,3,0),'CFBG New Line Form'!$G$7:$EQ$7,0)),""))</f>
        <v/>
      </c>
      <c r="CR102" s="84"/>
      <c r="CS102" s="84"/>
      <c r="CT102" s="84"/>
    </row>
    <row r="103" spans="1:98" s="55" customFormat="1">
      <c r="A103" s="84" t="str">
        <f>IF(
IFERROR(INDEX('CFBG New Line Form'!$G$9:$EQ$105,MATCH(B103,'CFBG New Line Form'!$B$9:$B$105,0),MATCH(VLOOKUP($A$11,MAPPING!$H$3:$J$131,3,0),'CFBG New Line Form'!$G$7:$EQ$7,0)),"")=0,"", IFERROR(INDEX('CFBG New Line Form'!$G$9:$EQ$105,MATCH(B103,'CFBG New Line Form'!$B$9:$B$105,0),MATCH(VLOOKUP($A$11,MAPPING!$H$3:$J$131,3,0),'CFBG New Line Form'!$G$7:$EQ$7,0)),""))</f>
        <v/>
      </c>
      <c r="B103" s="84"/>
      <c r="C103" s="84" t="str">
        <f>IF(
IFERROR(INDEX('CFBG New Line Form'!$G$9:$EQ$105,MATCH(B103,'CFBG New Line Form'!$B$9:$B$105,0),MATCH(VLOOKUP($C$11,MAPPING!$H$3:$J$131,3,0),'CFBG New Line Form'!$G$7:$EQ$7,0)),"")=0,"", IFERROR(INDEX('CFBG New Line Form'!$G$9:$EQ$105,MATCH(B103,'CFBG New Line Form'!$B$9:$B$105,0),MATCH(VLOOKUP($C$11,MAPPING!$H$3:$J$131,3,0),'CFBG New Line Form'!$G$7:$EQ$7,0)),""))</f>
        <v/>
      </c>
      <c r="D103" s="84" t="str">
        <f>IF(
IFERROR(INDEX('CFBG New Line Form'!$G$9:$EQ$105,MATCH(B103,'CFBG New Line Form'!$B$9:$B$105,0),MATCH(VLOOKUP($D$11,MAPPING!$H$3:$J$131,3,0),'CFBG New Line Form'!$G$7:$EQ$7,0)),"")=0,"", IFERROR(INDEX('CFBG New Line Form'!$G$9:$EQ$105,MATCH(B103,'CFBG New Line Form'!$B$9:$B$105,0),MATCH(VLOOKUP($D$11,MAPPING!$H$3:$J$131,3,0),'CFBG New Line Form'!$G$7:$EQ$7,0)),""))</f>
        <v/>
      </c>
      <c r="E103" s="84" t="str">
        <f>IF(IFERROR(INDEX('CFBG New Line Form'!$G$9:$EQ$105,MATCH(B103,'CFBG New Line Form'!$B$9:$B$105,0),MATCH(VLOOKUP($E$11,MAPPING!$H$3:$J$131,3,0),'CFBG New Line Form'!$G$7:$EQ$7,0)),"")=0,"",IFERROR(INDEX('CFBG New Line Form'!$G$9:$EQ$105,MATCH(B103,'CFBG New Line Form'!$B$9:$B$105,0),MATCH(VLOOKUP($E$11,MAPPING!$H$3:$J$131,3,0),'CFBG New Line Form'!$G$7:$EQ$7,0)),""))</f>
        <v/>
      </c>
      <c r="F103" s="84" t="str">
        <f>IF(IFERROR(INDEX('CFBG New Line Form'!$G$9:$EQ$105,MATCH(B103,'CFBG New Line Form'!$B$9:$B$105,0),MATCH(VLOOKUP($F$11,MAPPING!$H$3:$J$131,3,0),'CFBG New Line Form'!$G$7:$EQ$7,0)),"")=0,"",IFERROR(INDEX('CFBG New Line Form'!$G$9:$EQ$105,MATCH(B103,'CFBG New Line Form'!$B$9:$B$105,0),MATCH(VLOOKUP($F$11,MAPPING!$H$3:$J$131,3,0),'CFBG New Line Form'!$G$7:$EQ$7,0)),""))</f>
        <v/>
      </c>
      <c r="G103" s="130" t="str">
        <f>IF(IFERROR(INDEX('CFBG New Line Form'!$G$9:$EQ$105,MATCH(B103,'CFBG New Line Form'!$B$9:$B$105,0),MATCH(VLOOKUP($G$11,MAPPING!$H$3:$J$131,3,0),'CFBG New Line Form'!$G$7:$EQ$7,0)),"")=0,"",IFERROR(INDEX('CFBG New Line Form'!$G$9:$EQ$105,MATCH(B103,'CFBG New Line Form'!$B$9:$B$105,0),MATCH(VLOOKUP($G$11,MAPPING!$H$3:$J$131,3,0),'CFBG New Line Form'!$G$7:$EQ$7,0)),""))</f>
        <v/>
      </c>
      <c r="H103" s="160" t="str">
        <f>IF(IFERROR(INDEX('CFBG New Line Form'!$G$9:$EQ$105,MATCH(B103,'CFBG New Line Form'!$B$9:$B$105,0),MATCH(VLOOKUP($H$11,MAPPING!$H$3:$J$131,3,0),'CFBG New Line Form'!$G$7:$EQ$7,0)),"")=0,"",IFERROR(INDEX('CFBG New Line Form'!$G$9:$EQ$105,MATCH(B103,'CFBG New Line Form'!$B$9:$B$105,0),MATCH(VLOOKUP($H$11,MAPPING!$H$3:$J$131,3,0),'CFBG New Line Form'!$G$7:$EQ$7,0)),""))</f>
        <v/>
      </c>
      <c r="I103" s="161" t="str">
        <f>IF(IFERROR(INDEX('CFBG New Line Form'!$G$9:$EQ$105,MATCH(B103,'CFBG New Line Form'!$B$9:$B$105,0),MATCH(VLOOKUP($I$11,MAPPING!$H$3:$J$131,3,0),'CFBG New Line Form'!$G$7:$EQ$7,0)),"")=0,"",IFERROR(INDEX('CFBG New Line Form'!$G$9:$EQ$105,MATCH(B103,'CFBG New Line Form'!$B$9:$B$105,0),MATCH(VLOOKUP($I$11,MAPPING!$H$3:$J$131,3,0),'CFBG New Line Form'!$G$7:$EQ$7,0)),""))</f>
        <v/>
      </c>
      <c r="J103" s="84" t="str">
        <f>IF(IFERROR(INDEX('CFBG New Line Form'!$G$9:$EQ$105,MATCH(B103,'CFBG New Line Form'!$B$9:$B$105,0),MATCH(VLOOKUP($J$11,MAPPING!$H$3:$J$131,3,0),'CFBG New Line Form'!$G$7:$EQ$7,0)),"")=0,"",IFERROR(INDEX('CFBG New Line Form'!$G$9:$EQ$105,MATCH(B103,'CFBG New Line Form'!$B$9:$B$105,0),MATCH(VLOOKUP($J$11,MAPPING!$H$3:$J$131,3,0),'CFBG New Line Form'!$G$7:$EQ$7,0)),""))</f>
        <v/>
      </c>
      <c r="K103" s="84" t="e">
        <v>#N/A</v>
      </c>
      <c r="L103" s="84" t="e">
        <v>#N/A</v>
      </c>
      <c r="M103" s="84" t="e">
        <v>#N/A</v>
      </c>
      <c r="N103" s="84" t="e">
        <v>#N/A</v>
      </c>
      <c r="O103" s="84" t="e">
        <v>#N/A</v>
      </c>
      <c r="P103" s="84" t="e">
        <v>#N/A</v>
      </c>
      <c r="Q103" s="84" t="e">
        <v>#N/A</v>
      </c>
      <c r="R103" s="162" t="str">
        <f>IF(IFERROR(INDEX('CFBG New Line Form'!$G$9:$EQ$105,MATCH(B103,'CFBG New Line Form'!$B$9:$B$105,0),MATCH(VLOOKUP($R$11,MAPPING!$H$3:$J$131,3,0),'CFBG New Line Form'!$G$7:$EQ$7,0)),"")=0,"",IFERROR(INDEX('CFBG New Line Form'!$G$9:$EQ$105,MATCH(B103,'CFBG New Line Form'!$B$9:$B$105,0),MATCH(VLOOKUP($R$11,MAPPING!$H$3:$J$131,3,0),'CFBG New Line Form'!$G$7:$EQ$7,0)),""))</f>
        <v/>
      </c>
      <c r="S103" s="84" t="str">
        <f>IF(IFERROR(INDEX('CFBG New Line Form'!$G$9:$EQ$105,MATCH(B103,'CFBG New Line Form'!$B$9:$B$105,0),MATCH(VLOOKUP($S$11,MAPPING!$H$3:$J$131,3,0),'CFBG New Line Form'!$G$7:$EQ$7,0)),"")=0,"",IFERROR(INDEX('CFBG New Line Form'!$G$9:$EQ$105,MATCH(B103,'CFBG New Line Form'!$B$9:$B$105,0),MATCH(VLOOKUP($S$11,MAPPING!$H$3:$J$131,3,0),'CFBG New Line Form'!$G$7:$EQ$7,0)),""))</f>
        <v/>
      </c>
      <c r="T103" s="84" t="e">
        <v>#N/A</v>
      </c>
      <c r="U103" s="84" t="e">
        <v>#N/A</v>
      </c>
      <c r="V103" s="84" t="e">
        <v>#N/A</v>
      </c>
      <c r="W103" s="84" t="e">
        <v>#N/A</v>
      </c>
      <c r="X103" s="84" t="e">
        <v>#N/A</v>
      </c>
      <c r="Y103" s="84" t="e">
        <v>#N/A</v>
      </c>
      <c r="Z103" s="84" t="e">
        <v>#N/A</v>
      </c>
      <c r="AA103" s="84" t="e">
        <v>#N/A</v>
      </c>
      <c r="AB103" s="84" t="e">
        <v>#N/A</v>
      </c>
      <c r="AC103" s="84" t="e">
        <v>#N/A</v>
      </c>
      <c r="AD103" s="84" t="e">
        <v>#N/A</v>
      </c>
      <c r="AE103" s="160" t="str">
        <f>IF(IFERROR(INDEX('CFBG New Line Form'!$G$9:$EQ$105,MATCH(B103,'CFBG New Line Form'!$B$9:$B$105,0),MATCH(VLOOKUP($AE$11,MAPPING!$H$3:$J$131,3,0),'CFBG New Line Form'!$G$7:$EQ$7,0)),"")=0,"",IFERROR(INDEX('CFBG New Line Form'!$G$9:$EQ$105,MATCH(B103,'CFBG New Line Form'!$B$9:$B$105,0),MATCH(VLOOKUP($AE$11,MAPPING!$H$3:$J$131,3,0),'CFBG New Line Form'!$G$7:$EQ$7,0)),""))</f>
        <v/>
      </c>
      <c r="AF103" s="84" t="e">
        <v>#N/A</v>
      </c>
      <c r="AG103" s="84" t="e">
        <v>#N/A</v>
      </c>
      <c r="AH103" s="84" t="str">
        <f>IF(IFERROR(INDEX('CFBG New Line Form'!$G$9:$EQ$105,MATCH(B103,'CFBG New Line Form'!$B$9:$B$105,0),MATCH(VLOOKUP($AH$11,MAPPING!$H$3:$J$131,3,0),'CFBG New Line Form'!$G$7:$EQ$7,0)),"")=0,"",IFERROR(INDEX('CFBG New Line Form'!$G$9:$EQ$105,MATCH(B103,'CFBG New Line Form'!$B$9:$B$105,0),MATCH(VLOOKUP($AH$11,MAPPING!$H$3:$J$131,3,0),'CFBG New Line Form'!$G$7:$EQ$7,0)),""))</f>
        <v/>
      </c>
      <c r="AI103" s="84" t="str">
        <f>IF(IFERROR(INDEX('CFBG New Line Form'!$G$9:$EQ$105,MATCH(B103,'CFBG New Line Form'!$B$9:$B$105,0),MATCH(VLOOKUP($AI$11,MAPPING!$H$3:$J$131,3,0),'CFBG New Line Form'!$G$7:$EQ$7,0)),"")=0,"",IFERROR(INDEX('CFBG New Line Form'!$G$9:$EQ$105,MATCH(B103,'CFBG New Line Form'!$B$9:$B$105,0),MATCH(VLOOKUP($AI$11,MAPPING!$H$3:$J$131,3,0),'CFBG New Line Form'!$G$7:$EQ$7,0)),""))</f>
        <v/>
      </c>
      <c r="AJ103" s="84" t="str">
        <f>IF(IFERROR(INDEX('CFBG New Line Form'!$G$9:$EQ$105,MATCH(B103,'CFBG New Line Form'!$B$9:$B$105,0),MATCH(VLOOKUP($AJ$11,MAPPING!$H$3:$J$131,3,0),'CFBG New Line Form'!$G$7:$EQ$7,0)),"")=0,"",IFERROR(INDEX('CFBG New Line Form'!$G$9:$EQ$105,MATCH(B103,'CFBG New Line Form'!$B$9:$B$105,0),MATCH(VLOOKUP($AJ$11,MAPPING!$H$3:$J$131,3,0),'CFBG New Line Form'!$G$7:$EQ$7,0)),""))</f>
        <v/>
      </c>
      <c r="AK103" s="84" t="str">
        <f>IF(IFERROR(INDEX('CFBG New Line Form'!$G$9:$EQ$105,MATCH(B103,'CFBG New Line Form'!$B$9:$B$105,0),MATCH(VLOOKUP($AK$11,MAPPING!$H$3:$J$131,3,0),'CFBG New Line Form'!$G$7:$EQ$7,0)),"")=0,"",IFERROR(INDEX('CFBG New Line Form'!$G$9:$EQ$105,MATCH(B103,'CFBG New Line Form'!$B$9:$B$105,0),MATCH(VLOOKUP($AK$11,MAPPING!$H$3:$J$131,3,0),'CFBG New Line Form'!$G$7:$EQ$7,0)),""))</f>
        <v/>
      </c>
      <c r="AL103" s="84" t="str">
        <f>IF(IFERROR(INDEX('CFBG New Line Form'!$G$9:$EQ$105,MATCH(B103,'CFBG New Line Form'!$B$9:$B$105,0),MATCH(VLOOKUP($AL$11,MAPPING!$H$3:$J$131,3,0),'CFBG New Line Form'!$G$7:$EQ$7,0)),"")=0,"",IFERROR(INDEX('CFBG New Line Form'!$G$9:$EQ$105,MATCH(B103,'CFBG New Line Form'!$B$9:$B$105,0),MATCH(VLOOKUP($AL$11,MAPPING!$H$3:$J$131,3,0),'CFBG New Line Form'!$G$7:$EQ$7,0)),""))</f>
        <v/>
      </c>
      <c r="AM103" s="84" t="str">
        <f>IF(IFERROR(INDEX('CFBG New Line Form'!$G$9:$EQ$105,MATCH(B103,'CFBG New Line Form'!$B$9:$B$105,0),MATCH(VLOOKUP($AM$11,MAPPING!$H$3:$J$131,3,0),'CFBG New Line Form'!$G$7:$EQ$7,0)),"")=0,"",IFERROR(INDEX('CFBG New Line Form'!$G$9:$EQ$105,MATCH(B103,'CFBG New Line Form'!$B$9:$B$105,0),MATCH(VLOOKUP($AM$11,MAPPING!$H$3:$J$131,3,0),'CFBG New Line Form'!$G$7:$EQ$7,0)),""))</f>
        <v/>
      </c>
      <c r="AN103" s="84" t="str">
        <f>IF(IFERROR(INDEX('CFBG New Line Form'!$G$9:$EQ$105,MATCH(B103,'CFBG New Line Form'!$B$9:$B$105,0),MATCH(VLOOKUP($AN$11,MAPPING!$H$3:$J$131,3,0),'CFBG New Line Form'!$G$7:$EQ$7,0)),"")=0,"",IFERROR(INDEX('CFBG New Line Form'!$G$9:$EQ$105,MATCH(B103,'CFBG New Line Form'!$B$9:$B$105,0),MATCH(VLOOKUP($AN$11,MAPPING!$H$3:$J$131,3,0),'CFBG New Line Form'!$G$7:$EQ$7,0)),""))</f>
        <v/>
      </c>
      <c r="AO103" s="84" t="str">
        <f>IF(IFERROR(INDEX('CFBG New Line Form'!$G$9:$EQ$105,MATCH(B103,'CFBG New Line Form'!$B$9:$B$105,0),MATCH(VLOOKUP($AO$11,MAPPING!$H$3:$J$131,3,0),'CFBG New Line Form'!$G$7:$EQ$7,0)),"")=0,"",IFERROR(INDEX('CFBG New Line Form'!$G$9:$EQ$105,MATCH(B103,'CFBG New Line Form'!$B$9:$B$105,0),MATCH(VLOOKUP($AO$11,MAPPING!$H$3:$J$131,3,0),'CFBG New Line Form'!$G$7:$EQ$7,0)),""))</f>
        <v/>
      </c>
      <c r="AP103" s="84" t="str">
        <f>IF(IFERROR(INDEX('CFBG New Line Form'!$G$9:$EQ$105,MATCH(B103,'CFBG New Line Form'!$B$9:$B$105,0),MATCH(VLOOKUP($AP$11,MAPPING!$H$3:$J$131,3,0),'CFBG New Line Form'!$G$7:$EQ$7,0)),"")=0,"",IFERROR(INDEX('CFBG New Line Form'!$G$9:$EQ$105,MATCH(B103,'CFBG New Line Form'!$B$9:$B$105,0),MATCH(VLOOKUP($AP$11,MAPPING!$H$3:$J$131,3,0),'CFBG New Line Form'!$G$7:$EQ$7,0)),""))</f>
        <v/>
      </c>
      <c r="AQ103" s="84" t="str">
        <f>IF(IFERROR(INDEX('CFBG New Line Form'!$G$9:$EQ$105,MATCH(B103,'CFBG New Line Form'!$B$9:$B$105,0),MATCH(VLOOKUP($AQ$11,MAPPING!$H$3:$J$131,3,0),'CFBG New Line Form'!$G$7:$EQ$7,0)),"")=0,"",IFERROR(INDEX('CFBG New Line Form'!$G$9:$EQ$105,MATCH(B103,'CFBG New Line Form'!$B$9:$B$105,0),MATCH(VLOOKUP($AQ$11,MAPPING!$H$3:$J$131,3,0),'CFBG New Line Form'!$G$7:$EQ$7,0)),""))</f>
        <v/>
      </c>
      <c r="AR103" s="84" t="str">
        <f>IF(IFERROR(INDEX('CFBG New Line Form'!$G$9:$EQ$105,MATCH(B103,'CFBG New Line Form'!$B$9:$B$105,0),MATCH(VLOOKUP($AR$11,MAPPING!$H$3:$J$131,3,0),'CFBG New Line Form'!$G$7:$EQ$7,0)),"")=0,"",IFERROR(INDEX('CFBG New Line Form'!$G$9:$EQ$105,MATCH(B103,'CFBG New Line Form'!$B$9:$B$105,0),MATCH(VLOOKUP($AR$11,MAPPING!$H$3:$J$131,3,0),'CFBG New Line Form'!$G$7:$EQ$7,0)),""))</f>
        <v/>
      </c>
      <c r="AS103" s="84" t="str">
        <f>IF(IFERROR(INDEX('CFBG New Line Form'!$G$9:$EQ$105,MATCH(B103,'CFBG New Line Form'!$B$9:$B$105,0),MATCH(VLOOKUP($AS$11,MAPPING!$H$3:$J$131,3,0),'CFBG New Line Form'!$G$7:$EQ$7,0)),"")=0,"",IFERROR(INDEX('CFBG New Line Form'!$G$9:$EQ$105,MATCH(B103,'CFBG New Line Form'!$B$9:$B$105,0),MATCH(VLOOKUP($AS$11,MAPPING!$H$3:$J$131,3,0),'CFBG New Line Form'!$G$7:$EQ$7,0)),""))</f>
        <v/>
      </c>
      <c r="AT103" s="84" t="str">
        <f>IF(IFERROR(INDEX('CFBG New Line Form'!$G$9:$EQ$105,MATCH(B103,'CFBG New Line Form'!$B$9:$B$105,0),MATCH(VLOOKUP($AT$11,MAPPING!$H$3:$J$131,3,0),'CFBG New Line Form'!$G$7:$EQ$7,0)),"")=0,"",IFERROR(INDEX('CFBG New Line Form'!$G$9:$EQ$105,MATCH(B103,'CFBG New Line Form'!$B$9:$B$105,0),MATCH(VLOOKUP($AT$11,MAPPING!$H$3:$J$131,3,0),'CFBG New Line Form'!$G$7:$EQ$7,0)),""))</f>
        <v/>
      </c>
      <c r="AU103" s="84" t="str">
        <f>IF(IFERROR(INDEX('CFBG New Line Form'!$G$9:$EQ$105,MATCH(B103,'CFBG New Line Form'!$B$9:$B$105,0),MATCH(VLOOKUP($AU$11,MAPPING!$H$3:$J$131,3,0),'CFBG New Line Form'!$G$7:$EQ$7,0)),"")=0,"",IFERROR(INDEX('CFBG New Line Form'!$G$9:$EQ$105,MATCH(B103,'CFBG New Line Form'!$B$9:$B$105,0),MATCH(VLOOKUP($AU$11,MAPPING!$H$3:$J$131,3,0),'CFBG New Line Form'!$G$7:$EQ$7,0)),""))</f>
        <v/>
      </c>
      <c r="AV103" s="84" t="str">
        <f>IF(IFERROR(INDEX('CFBG New Line Form'!$G$9:$EQ$105,MATCH(B103,'CFBG New Line Form'!$B$9:$B$105,0),MATCH(VLOOKUP($AV$11,MAPPING!$H$3:$J$131,3,0),'CFBG New Line Form'!$G$7:$EQ$7,0)),"")=0,"",IFERROR(INDEX('CFBG New Line Form'!$G$9:$EQ$105,MATCH(B103,'CFBG New Line Form'!$B$9:$B$105,0),MATCH(VLOOKUP($AV$11,MAPPING!$H$3:$J$131,3,0),'CFBG New Line Form'!$G$7:$EQ$7,0)),""))</f>
        <v/>
      </c>
      <c r="AW103" s="84" t="str">
        <f>IF(IFERROR(INDEX('CFBG New Line Form'!$G$9:$EQ$105,MATCH(B103,'CFBG New Line Form'!$B$9:$B$105,0),MATCH(VLOOKUP($AW$11,MAPPING!$H$3:$J$131,3,0),'CFBG New Line Form'!$G$7:$EQ$7,0)),"")=0,"",IFERROR(INDEX('CFBG New Line Form'!$G$9:$EQ$105,MATCH(B103,'CFBG New Line Form'!$B$9:$B$105,0),MATCH(VLOOKUP($AW$11,MAPPING!$H$3:$J$131,3,0),'CFBG New Line Form'!$G$7:$EQ$7,0)),""))</f>
        <v/>
      </c>
      <c r="AX103" s="84" t="str">
        <f>IF(IFERROR(INDEX('CFBG New Line Form'!$G$9:$EQ$105,MATCH(B103,'CFBG New Line Form'!$B$9:$B$105,0),MATCH(VLOOKUP($AX$11,MAPPING!$H$3:$J$131,3,0),'CFBG New Line Form'!$G$7:$EQ$7,0)),"")=0,"",IFERROR(INDEX('CFBG New Line Form'!$G$9:$EQ$105,MATCH(B103,'CFBG New Line Form'!$B$9:$B$105,0),MATCH(VLOOKUP($AX$11,MAPPING!$H$3:$J$131,3,0),'CFBG New Line Form'!$G$7:$EQ$7,0)),""))</f>
        <v/>
      </c>
      <c r="AY103" s="84" t="str">
        <f>IF(IFERROR(INDEX('CFBG New Line Form'!$G$9:$EQ$105,MATCH(B103,'CFBG New Line Form'!$B$9:$B$105,0),MATCH(VLOOKUP($AY$11,MAPPING!$H$3:$J$131,3,0),'CFBG New Line Form'!$G$7:$EQ$7,0)),"")=0,"",IFERROR(INDEX('CFBG New Line Form'!$G$9:$EQ$105,MATCH(B103,'CFBG New Line Form'!$B$9:$B$105,0),MATCH(VLOOKUP($AY$11,MAPPING!$H$3:$J$131,3,0),'CFBG New Line Form'!$G$7:$EQ$7,0)),""))</f>
        <v/>
      </c>
      <c r="AZ103" s="84" t="str">
        <f>IF(IFERROR(INDEX('CFBG New Line Form'!$G$9:$EQ$105,MATCH(B103,'CFBG New Line Form'!$B$9:$B$105,0),MATCH(VLOOKUP($AZ$11,MAPPING!$H$3:$J$131,3,0),'CFBG New Line Form'!$G$7:$EQ$7,0)),"")=0,"",IFERROR(INDEX('CFBG New Line Form'!$G$9:$EQ$105,MATCH(B103,'CFBG New Line Form'!$B$9:$B$105,0),MATCH(VLOOKUP($AZ$11,MAPPING!$H$3:$J$131,3,0),'CFBG New Line Form'!$G$7:$EQ$7,0)),""))</f>
        <v/>
      </c>
      <c r="BA103" s="84" t="str">
        <f>IF(IFERROR(INDEX('CFBG New Line Form'!$G$9:$EQ$105,MATCH(B103,'CFBG New Line Form'!$B$9:$B$105,0),MATCH(VLOOKUP($BA$11,MAPPING!$H$3:$J$131,3,0),'CFBG New Line Form'!$G$7:$EQ$7,0)),"")=0,"",IFERROR(INDEX('CFBG New Line Form'!$G$9:$EQ$105,MATCH(B103,'CFBG New Line Form'!$B$9:$B$105,0),MATCH(VLOOKUP($BA$11,MAPPING!$H$3:$J$131,3,0),'CFBG New Line Form'!$G$7:$EQ$7,0)),""))</f>
        <v/>
      </c>
      <c r="BB103" s="84" t="str">
        <f>IF(IFERROR(INDEX('CFBG New Line Form'!$G$9:$EQ$105,MATCH(B103,'CFBG New Line Form'!$B$9:$B$105,0),MATCH(VLOOKUP($BB$11,MAPPING!$H$3:$J$131,3,0),'CFBG New Line Form'!$G$7:$EQ$7,0)),"")=0,"",IFERROR(INDEX('CFBG New Line Form'!$G$9:$EQ$105,MATCH(B103,'CFBG New Line Form'!$B$9:$B$105,0),MATCH(VLOOKUP($BB$11,MAPPING!$H$3:$J$131,3,0),'CFBG New Line Form'!$G$7:$EQ$7,0)),""))</f>
        <v/>
      </c>
      <c r="BC103" s="84" t="str">
        <f>IF(IFERROR(INDEX('CFBG New Line Form'!$G$9:$EQ$105,MATCH(B103,'CFBG New Line Form'!$B$9:$B$105,0),MATCH(VLOOKUP($BC$11,MAPPING!$H$3:$J$131,3,0),'CFBG New Line Form'!$G$7:$EQ$7,0)),"")=0,"",IFERROR(INDEX('CFBG New Line Form'!$G$9:$EQ$105,MATCH(B103,'CFBG New Line Form'!$B$9:$B$105,0),MATCH(VLOOKUP($BC$11,MAPPING!$H$3:$J$131,3,0),'CFBG New Line Form'!$G$7:$EQ$7,0)),""))</f>
        <v/>
      </c>
      <c r="BD103" s="84" t="str">
        <f>IF(IFERROR(INDEX('CFBG New Line Form'!$G$9:$EQ$105,MATCH(B103,'CFBG New Line Form'!$B$9:$B$105,0),MATCH(VLOOKUP($BD$11,MAPPING!$H$3:$J$131,3,0),'CFBG New Line Form'!$G$7:$EQ$7,0)),"")=0,"",IFERROR(INDEX('CFBG New Line Form'!$G$9:$EQ$105,MATCH(B103,'CFBG New Line Form'!$B$9:$B$105,0),MATCH(VLOOKUP($BD$11,MAPPING!$H$3:$J$131,3,0),'CFBG New Line Form'!$G$7:$EQ$7,0)),""))</f>
        <v/>
      </c>
      <c r="BE103" s="84" t="str">
        <f>IF(IFERROR(INDEX('CFBG New Line Form'!$G$9:$EQ$105,MATCH(B103,'CFBG New Line Form'!$B$9:$B$105,0),MATCH(VLOOKUP($BE$11,MAPPING!$H$3:$J$131,3,0),'CFBG New Line Form'!$G$7:$EQ$7,0)),"")=0,"",IFERROR(INDEX('CFBG New Line Form'!$G$9:$EQ$105,MATCH(B103,'CFBG New Line Form'!$B$9:$B$105,0),MATCH(VLOOKUP($BE$11,MAPPING!$H$3:$J$131,3,0),'CFBG New Line Form'!$G$7:$EQ$7,0)),""))</f>
        <v/>
      </c>
      <c r="BF103" s="84" t="str">
        <f>IF(IFERROR(INDEX('CFBG New Line Form'!$G$9:$EQ$105,MATCH(B103,'CFBG New Line Form'!$B$9:$B$105,0),MATCH(VLOOKUP($BE$11,MAPPING!$H$3:$J$131,3,0),'CFBG New Line Form'!$G$7:$EQ$7,0)),"")=0,"",IFERROR(INDEX('CFBG New Line Form'!$G$9:$EQ$105,MATCH(B103,'CFBG New Line Form'!$B$9:$B$105,0),MATCH(VLOOKUP($BE$11,MAPPING!$H$3:$J$131,3,0),'CFBG New Line Form'!$G$7:$EQ$7,0)),""))</f>
        <v/>
      </c>
      <c r="BG103" s="84" t="str">
        <f>IF(IFERROR(INDEX('CFBG New Line Form'!$G$9:$EQ$105,MATCH(B103,'CFBG New Line Form'!$B$9:$B$105,0),MATCH(VLOOKUP($BG$11,MAPPING!$H$3:$J$131,3,0),'CFBG New Line Form'!$G$7:$EQ$7,0)),"")=0,"",IFERROR(INDEX('CFBG New Line Form'!$G$9:$EQ$105,MATCH(B103,'CFBG New Line Form'!$B$9:$B$105,0),MATCH(VLOOKUP($BG$11,MAPPING!$H$3:$J$131,3,0),'CFBG New Line Form'!$G$7:$EQ$7,0)),""))</f>
        <v/>
      </c>
      <c r="BH103" s="84" t="str">
        <f>IF(IFERROR(INDEX('CFBG New Line Form'!$G$9:$EQ$105,MATCH(B103,'CFBG New Line Form'!$B$9:$B$105,0),MATCH(VLOOKUP($BH$11,MAPPING!$H$3:$J$131,3,0),'CFBG New Line Form'!$G$7:$EQ$7,0)),"")=0,"",IFERROR(INDEX('CFBG New Line Form'!$G$9:$EQ$105,MATCH(B103,'CFBG New Line Form'!$B$9:$B$105,0),MATCH(VLOOKUP($BH$11,MAPPING!$H$3:$J$131,3,0),'CFBG New Line Form'!$G$7:$EQ$7,0)),""))</f>
        <v/>
      </c>
      <c r="BI103" s="84" t="str">
        <f>IF(IFERROR(INDEX('CFBG New Line Form'!$G$9:$EQ$105,MATCH(B103,'CFBG New Line Form'!$B$9:$B$105,0),MATCH(VLOOKUP($BI$11,MAPPING!$H$3:$J$131,3,0),'CFBG New Line Form'!$G$7:$EQ$7,0)),"")=0,"",IFERROR(INDEX('CFBG New Line Form'!$G$9:$EQ$105,MATCH(B103,'CFBG New Line Form'!$B$9:$B$105,0),MATCH(VLOOKUP($BI$11,MAPPING!$H$3:$J$131,3,0),'CFBG New Line Form'!$G$7:$EQ$7,0)),""))</f>
        <v/>
      </c>
      <c r="BJ103" s="84" t="str">
        <f>IF(IFERROR(INDEX('CFBG New Line Form'!$G$9:$EQ$105,MATCH(B103,'CFBG New Line Form'!$B$9:$B$105,0),MATCH(VLOOKUP($BJ$11,MAPPING!$H$3:$J$131,3,0),'CFBG New Line Form'!$G$7:$EQ$7,0)),"")=0,"",IFERROR(INDEX('CFBG New Line Form'!$G$9:$EQ$105,MATCH(B103,'CFBG New Line Form'!$B$9:$B$105,0),MATCH(VLOOKUP($BJ$11,MAPPING!$H$3:$J$131,3,0),'CFBG New Line Form'!$G$7:$EQ$7,0)),""))</f>
        <v/>
      </c>
      <c r="BK103" s="84" t="str">
        <f>IF(IFERROR(INDEX('CFBG New Line Form'!$G$9:$EQ$105,MATCH(B103,'CFBG New Line Form'!$B$9:$B$105,0),MATCH(VLOOKUP($BK$11,MAPPING!$H$3:$J$131,3,0),'CFBG New Line Form'!$G$7:$EQ$7,0)),"")=0,"",IFERROR(INDEX('CFBG New Line Form'!$G$9:$EQ$105,MATCH(B103,'CFBG New Line Form'!$B$9:$B$105,0),MATCH(VLOOKUP($BK$11,MAPPING!$H$3:$J$131,3,0),'CFBG New Line Form'!$G$7:$EQ$7,0)),""))</f>
        <v/>
      </c>
      <c r="BL103" s="84" t="str">
        <f>IF(IFERROR(INDEX('CFBG New Line Form'!$G$9:$EQ$105,MATCH(B103,'CFBG New Line Form'!$B$9:$B$105,0),MATCH(VLOOKUP($BL$11,MAPPING!$H$3:$J$131,3,0),'CFBG New Line Form'!$G$7:$EQ$7,0)),"")=0,"",IFERROR(INDEX('CFBG New Line Form'!$G$9:$EQ$105,MATCH(B103,'CFBG New Line Form'!$B$9:$B$105,0),MATCH(VLOOKUP($BL$11,MAPPING!$H$3:$J$131,3,0),'CFBG New Line Form'!$G$7:$EQ$7,0)),""))</f>
        <v/>
      </c>
      <c r="BM103" s="84" t="str">
        <f>IF(IFERROR(INDEX('CFBG New Line Form'!$G$9:$EQ$105,MATCH(B103,'CFBG New Line Form'!$B$9:$B$105,0),MATCH(VLOOKUP($BM$11,MAPPING!$H$3:$J$131,3,0),'CFBG New Line Form'!$G$7:$EQ$7,0)),"")=0,"",IFERROR(INDEX('CFBG New Line Form'!$G$9:$EQ$105,MATCH(B103,'CFBG New Line Form'!$B$9:$B$105,0),MATCH(VLOOKUP($BM$11,MAPPING!$H$3:$J$131,3,0),'CFBG New Line Form'!$G$7:$EQ$7,0)),""))</f>
        <v/>
      </c>
      <c r="BN103" s="84" t="str">
        <f>IF(IFERROR(INDEX('CFBG New Line Form'!$G$9:$EQ$105,MATCH(B103,'CFBG New Line Form'!$B$9:$B$105,0),MATCH(VLOOKUP($BN$11,MAPPING!$H$3:$J$131,3,0),'CFBG New Line Form'!$G$7:$EQ$7,0)),"")=0,"",IFERROR(INDEX('CFBG New Line Form'!$G$9:$EQ$105,MATCH(B103,'CFBG New Line Form'!$B$9:$B$105,0),MATCH(VLOOKUP($BN$11,MAPPING!$H$3:$J$131,3,0),'CFBG New Line Form'!$G$7:$EQ$7,0)),""))</f>
        <v/>
      </c>
      <c r="BO103" s="84" t="str">
        <f>IF(IFERROR(INDEX('CFBG New Line Form'!$G$9:$EQ$105,MATCH(B103,'CFBG New Line Form'!$B$9:$B$105,0),MATCH(VLOOKUP($BO$11,MAPPING!$H$3:$J$131,3,0),'CFBG New Line Form'!$G$7:$EQ$7,0)),"")=0,"",IFERROR(INDEX('CFBG New Line Form'!$G$9:$EQ$105,MATCH(B103,'CFBG New Line Form'!$B$9:$B$105,0),MATCH(VLOOKUP($BO$11,MAPPING!$H$3:$J$131,3,0),'CFBG New Line Form'!$G$7:$EQ$7,0)),""))</f>
        <v/>
      </c>
      <c r="BP103" s="84" t="str">
        <f>IF(IFERROR(INDEX('CFBG New Line Form'!$G$9:$EQ$105,MATCH(B103,'CFBG New Line Form'!$B$9:$B$105,0),MATCH(VLOOKUP($BP$11,MAPPING!$H$3:$J$131,3,0),'CFBG New Line Form'!$G$7:$EQ$7,0)),"")=0,"",IFERROR(INDEX('CFBG New Line Form'!$G$9:$EQ$105,MATCH(B103,'CFBG New Line Form'!$B$9:$B$105,0),MATCH(VLOOKUP($BP$11,MAPPING!$H$3:$J$131,3,0),'CFBG New Line Form'!$G$7:$EQ$7,0)),""))</f>
        <v/>
      </c>
      <c r="BQ103" s="84" t="str">
        <f>IF(IFERROR(INDEX('CFBG New Line Form'!$G$9:$EQ$105,MATCH(B103,'CFBG New Line Form'!$B$9:$B$105,0),MATCH(VLOOKUP($BQ$11,MAPPING!$H$3:$J$131,3,0),'CFBG New Line Form'!$G$7:$EQ$7,0)),"")=0,"",IFERROR(INDEX('CFBG New Line Form'!$G$9:$EQ$105,MATCH(B103,'CFBG New Line Form'!$B$9:$B$105,0),MATCH(VLOOKUP($BQ$11,MAPPING!$H$3:$J$131,3,0),'CFBG New Line Form'!$G$7:$EQ$7,0)),""))</f>
        <v/>
      </c>
      <c r="BR103" s="84" t="str">
        <f>IF(IFERROR(INDEX('CFBG New Line Form'!$G$9:$EQ$105,MATCH(B103,'CFBG New Line Form'!$B$9:$B$105,0),MATCH(VLOOKUP($BR$11,MAPPING!$H$3:$J$131,3,0),'CFBG New Line Form'!$G$7:$EQ$7,0)),"")=0,"",IFERROR(INDEX('CFBG New Line Form'!$G$9:$EQ$105,MATCH(B103,'CFBG New Line Form'!$B$9:$B$105,0),MATCH(VLOOKUP($BR$11,MAPPING!$H$3:$J$131,3,0),'CFBG New Line Form'!$G$7:$EQ$7,0)),""))</f>
        <v/>
      </c>
      <c r="BS103" s="84" t="str">
        <f>IF(IFERROR(INDEX('CFBG New Line Form'!$G$9:$EQ$105,MATCH(B103,'CFBG New Line Form'!$B$9:$B$105,0),MATCH(VLOOKUP($BS$11,MAPPING!$H$3:$J$131,3,0),'CFBG New Line Form'!$G$7:$EQ$7,0)),"")=0,"",IFERROR(INDEX('CFBG New Line Form'!$G$9:$EQ$105,MATCH(B103,'CFBG New Line Form'!$B$9:$B$105,0),MATCH(VLOOKUP($BS$11,MAPPING!$H$3:$J$131,3,0),'CFBG New Line Form'!$G$7:$EQ$7,0)),""))</f>
        <v/>
      </c>
      <c r="BT103" s="84" t="str">
        <f>IF(IFERROR(INDEX('CFBG New Line Form'!$G$9:$EQ$105,MATCH(B103,'CFBG New Line Form'!$B$9:$B$105,0),MATCH(VLOOKUP($BT$11,MAPPING!$H$3:$J$131,3,0),'CFBG New Line Form'!$G$7:$EQ$7,0)),"")=0,"",IFERROR(INDEX('CFBG New Line Form'!$G$9:$EQ$105,MATCH(B103,'CFBG New Line Form'!$B$9:$B$105,0),MATCH(VLOOKUP($BT$11,MAPPING!$H$3:$J$131,3,0),'CFBG New Line Form'!$G$7:$EQ$7,0)),""))</f>
        <v/>
      </c>
      <c r="BU103" s="84" t="str">
        <f>IF(IFERROR(INDEX('CFBG New Line Form'!$G$9:$EQ$105,MATCH(B103,'CFBG New Line Form'!$B$9:$B$105,0),MATCH(VLOOKUP($BU$11,MAPPING!$H$3:$J$131,3,0),'CFBG New Line Form'!$G$7:$EQ$7,0)),"")=0,"",IFERROR(INDEX('CFBG New Line Form'!$G$9:$EQ$105,MATCH(B103,'CFBG New Line Form'!$B$9:$B$105,0),MATCH(VLOOKUP($BU$11,MAPPING!$H$3:$J$131,3,0),'CFBG New Line Form'!$G$7:$EQ$7,0)),""))</f>
        <v/>
      </c>
      <c r="BV103" s="84" t="str">
        <f>IF(IFERROR(INDEX('CFBG New Line Form'!$G$9:$EQ$105,MATCH(B103,'CFBG New Line Form'!$B$9:$B$105,0),MATCH(VLOOKUP($BV$11,MAPPING!$H$3:$J$131,3,0),'CFBG New Line Form'!$G$7:$EQ$7,0)),"")=0,"",IFERROR(INDEX('CFBG New Line Form'!$G$9:$EQ$105,MATCH(B103,'CFBG New Line Form'!$B$9:$B$105,0),MATCH(VLOOKUP($BV$11,MAPPING!$H$3:$J$131,3,0),'CFBG New Line Form'!$G$7:$EQ$7,0)),""))</f>
        <v/>
      </c>
      <c r="BW103" s="84" t="str">
        <f>IF(IFERROR(INDEX('CFBG New Line Form'!$G$9:$EQ$105,MATCH(B103,'CFBG New Line Form'!$B$9:$B$105,0),MATCH(VLOOKUP($BW$11,MAPPING!$H$3:$J$131,3,0),'CFBG New Line Form'!$G$7:$EQ$7,0)),"")=0,"",IFERROR(INDEX('CFBG New Line Form'!$G$9:$EQ$105,MATCH(B103,'CFBG New Line Form'!$B$9:$B$105,0),MATCH(VLOOKUP($BW$11,MAPPING!$H$3:$J$131,3,0),'CFBG New Line Form'!$G$7:$EQ$7,0)),""))</f>
        <v/>
      </c>
      <c r="BX103" s="84" t="str">
        <f>IF(IFERROR(INDEX('CFBG New Line Form'!$G$9:$EQ$105,MATCH(B103,'CFBG New Line Form'!$B$9:$B$105,0),MATCH(VLOOKUP($BX$11,MAPPING!$H$3:$J$131,3,0),'CFBG New Line Form'!$G$7:$EQ$7,0)),"")=0,"",IFERROR(INDEX('CFBG New Line Form'!$G$9:$EQ$105,MATCH(B103,'CFBG New Line Form'!$B$9:$B$105,0),MATCH(VLOOKUP($BX$11,MAPPING!$H$3:$J$131,3,0),'CFBG New Line Form'!$G$7:$EQ$7,0)),""))</f>
        <v/>
      </c>
      <c r="BY103" s="84" t="str">
        <f>IF(IFERROR(INDEX('CFBG New Line Form'!$G$9:$EQ$105,MATCH(B103,'CFBG New Line Form'!$B$9:$B$105,0),MATCH(VLOOKUP($BY$11,MAPPING!$H$3:$J$131,3,0),'CFBG New Line Form'!$G$7:$EQ$7,0)),"")=0,"",IFERROR(INDEX('CFBG New Line Form'!$G$9:$EQ$105,MATCH(B103,'CFBG New Line Form'!$B$9:$B$105,0),MATCH(VLOOKUP($BY$11,MAPPING!$H$3:$J$131,3,0),'CFBG New Line Form'!$G$7:$EQ$7,0)),""))</f>
        <v/>
      </c>
      <c r="BZ103" s="84" t="str">
        <f>IF(IFERROR(INDEX('CFBG New Line Form'!$G$9:$EQ$105,MATCH(B103,'CFBG New Line Form'!$B$9:$B$105,0),MATCH(VLOOKUP($BZ$11,MAPPING!$H$3:$J$131,3,0),'CFBG New Line Form'!$G$7:$EQ$7,0)),"")=0,"",IFERROR(INDEX('CFBG New Line Form'!$G$9:$EQ$105,MATCH(B103,'CFBG New Line Form'!$B$9:$B$105,0),MATCH(VLOOKUP($BZ$11,MAPPING!$H$3:$J$131,3,0),'CFBG New Line Form'!$G$7:$EQ$7,0)),""))</f>
        <v/>
      </c>
      <c r="CA103" s="84" t="str">
        <f>IF(IFERROR(INDEX('CFBG New Line Form'!$G$9:$EQ$105,MATCH(B103,'CFBG New Line Form'!$B$9:$B$105,0),MATCH(VLOOKUP($CA$11,MAPPING!$H$3:$J$131,3,0),'CFBG New Line Form'!$G$7:$EQ$7,0)),"")=0,"",IFERROR(INDEX('CFBG New Line Form'!$G$9:$EQ$105,MATCH(B103,'CFBG New Line Form'!$B$9:$B$105,0),MATCH(VLOOKUP($CA$11,MAPPING!$H$3:$J$131,3,0),'CFBG New Line Form'!$G$7:$EQ$7,0)),""))</f>
        <v/>
      </c>
      <c r="CB103" s="84" t="str">
        <f>IF(IFERROR(INDEX('CFBG New Line Form'!$G$9:$EQ$105,MATCH(B103,'CFBG New Line Form'!$B$9:$B$105,0),MATCH(VLOOKUP($CB$11,MAPPING!$H$3:$J$131,3,0),'CFBG New Line Form'!$G$7:$EQ$7,0)),"")=0,"",IFERROR(INDEX('CFBG New Line Form'!$G$9:$EQ$105,MATCH(B103,'CFBG New Line Form'!$B$9:$B$105,0),MATCH(VLOOKUP($CB$11,MAPPING!$H$3:$J$131,3,0),'CFBG New Line Form'!$G$7:$EQ$7,0)),""))</f>
        <v/>
      </c>
      <c r="CC103" s="84" t="str">
        <f>IF(IFERROR(INDEX('CFBG New Line Form'!$G$9:$EQ$105,MATCH(B103,'CFBG New Line Form'!$B$9:$B$105,0),MATCH(VLOOKUP($CC$11,MAPPING!$H$3:$J$131,3,0),'CFBG New Line Form'!$G$7:$EQ$7,0)),"")=0,"",IFERROR(INDEX('CFBG New Line Form'!$G$9:$EQ$105,MATCH(B103,'CFBG New Line Form'!$B$9:$B$105,0),MATCH(VLOOKUP($CC$11,MAPPING!$H$3:$J$131,3,0),'CFBG New Line Form'!$G$7:$EQ$7,0)),""))</f>
        <v/>
      </c>
      <c r="CD103" s="84" t="str">
        <f>IF(IFERROR(INDEX('CFBG New Line Form'!$G$9:$EQ$105,MATCH(B103,'CFBG New Line Form'!$B$9:$B$105,0),MATCH(VLOOKUP($CD$11,MAPPING!$H$3:$J$131,3,0),'CFBG New Line Form'!$G$7:$EQ$7,0)),"")=0,"",IFERROR(INDEX('CFBG New Line Form'!$G$9:$EQ$105,MATCH(B103,'CFBG New Line Form'!$B$9:$B$105,0),MATCH(VLOOKUP($CD$11,MAPPING!$H$3:$J$131,3,0),'CFBG New Line Form'!$G$7:$EQ$7,0)),""))</f>
        <v/>
      </c>
      <c r="CE103" s="84" t="str">
        <f>IF(IFERROR(INDEX('CFBG New Line Form'!$G$9:$EQ$105,MATCH(B103,'CFBG New Line Form'!$B$9:$B$105,0),MATCH(VLOOKUP($CE$11,MAPPING!$H$3:$J$131,3,0),'CFBG New Line Form'!$G$7:$EQ$7,0)),"")=0,"",IFERROR(INDEX('CFBG New Line Form'!$G$9:$EQ$105,MATCH(B103,'CFBG New Line Form'!$B$9:$B$105,0),MATCH(VLOOKUP($CE$11,MAPPING!$H$3:$J$131,3,0),'CFBG New Line Form'!$G$7:$EQ$7,0)),""))</f>
        <v/>
      </c>
      <c r="CF103" s="84" t="str">
        <f>IF(IFERROR(INDEX('CFBG New Line Form'!$G$9:$EQ$105,MATCH(B103,'CFBG New Line Form'!$B$9:$B$105,0),MATCH(VLOOKUP($CF$11,MAPPING!$H$3:$J$131,3,0),'CFBG New Line Form'!$G$7:$EQ$7,0)),"")=0,"",IFERROR(INDEX('CFBG New Line Form'!$G$9:$EQ$105,MATCH(B103,'CFBG New Line Form'!$B$9:$B$105,0),MATCH(VLOOKUP($CF$11,MAPPING!$H$3:$J$131,3,0),'CFBG New Line Form'!$G$7:$EQ$7,0)),""))</f>
        <v/>
      </c>
      <c r="CG103" s="84" t="str">
        <f>IF(IFERROR(INDEX('CFBG New Line Form'!$G$9:$EQ$105,MATCH(B103,'CFBG New Line Form'!$B$9:$B$105,0),MATCH(VLOOKUP($CG$11,MAPPING!$H$3:$J$131,3,0),'CFBG New Line Form'!$G$7:$EQ$7,0)),"")=0,"",IFERROR(INDEX('CFBG New Line Form'!$G$9:$EQ$105,MATCH(B103,'CFBG New Line Form'!$B$9:$B$105,0),MATCH(VLOOKUP($CG$11,MAPPING!$H$3:$J$131,3,0),'CFBG New Line Form'!$G$7:$EQ$7,0)),""))</f>
        <v/>
      </c>
      <c r="CH103" s="84" t="str">
        <f>IF(IFERROR(INDEX('CFBG New Line Form'!$G$9:$EQ$105,MATCH(B103,'CFBG New Line Form'!$B$9:$B$105,0),MATCH(VLOOKUP($CH$11,MAPPING!$H$3:$J$131,3,0),'CFBG New Line Form'!$G$7:$EQ$7,0)),"")=0,"",IFERROR(INDEX('CFBG New Line Form'!$G$9:$EQ$105,MATCH(B103,'CFBG New Line Form'!$B$9:$B$105,0),MATCH(VLOOKUP($CH$11,MAPPING!$H$3:$J$131,3,0),'CFBG New Line Form'!$G$7:$EQ$7,0)),""))</f>
        <v/>
      </c>
      <c r="CI103" s="84" t="str">
        <f>IF(IFERROR(INDEX('CFBG New Line Form'!$G$9:$EQ$105,MATCH(B103,'CFBG New Line Form'!$B$9:$B$105,0),MATCH(VLOOKUP($CI$11,MAPPING!$H$3:$J$131,3,0),'CFBG New Line Form'!$G$7:$EQ$7,0)),"")=0,"",IFERROR(INDEX('CFBG New Line Form'!$G$9:$EQ$105,MATCH(B103,'CFBG New Line Form'!$B$9:$B$105,0),MATCH(VLOOKUP($CI$11,MAPPING!$H$3:$J$131,3,0),'CFBG New Line Form'!$G$7:$EQ$7,0)),""))</f>
        <v/>
      </c>
      <c r="CJ103" s="84" t="str">
        <f>IF(IFERROR(INDEX('CFBG New Line Form'!$G$9:$EQ$105,MATCH(B103,'CFBG New Line Form'!$B$9:$B$105,0),MATCH(VLOOKUP($CJ$11,MAPPING!$H$3:$J$131,3,0),'CFBG New Line Form'!$G$7:$EQ$7,0)),"")=0,"",IFERROR(INDEX('CFBG New Line Form'!$G$9:$EQ$105,MATCH(B103,'CFBG New Line Form'!$B$9:$B$105,0),MATCH(VLOOKUP($CJ$11,MAPPING!$H$3:$J$131,3,0),'CFBG New Line Form'!$G$7:$EQ$7,0)),""))</f>
        <v/>
      </c>
      <c r="CK103" s="84" t="str">
        <f>IF(IFERROR(INDEX('CFBG New Line Form'!$G$9:$EQ$105,MATCH(B103,'CFBG New Line Form'!$B$9:$B$105,0),MATCH(VLOOKUP($CK$11,MAPPING!$H$3:$J$131,3,0),'CFBG New Line Form'!$G$7:$EQ$7,0)),"")=0,"",IFERROR(INDEX('CFBG New Line Form'!$G$9:$EQ$105,MATCH(B103,'CFBG New Line Form'!$B$9:$B$105,0),MATCH(VLOOKUP($CK$11,MAPPING!$H$3:$J$131,3,0),'CFBG New Line Form'!$G$7:$EQ$7,0)),""))</f>
        <v/>
      </c>
      <c r="CL103" s="84" t="str">
        <f>IF(IFERROR(INDEX('CFBG New Line Form'!$G$9:$EQ$105,MATCH(B103,'CFBG New Line Form'!$B$9:$B$105,0),MATCH(VLOOKUP($CL$11,MAPPING!$H$3:$J$131,3,0),'CFBG New Line Form'!$G$7:$EQ$7,0)),"")=0,"",IFERROR(INDEX('CFBG New Line Form'!$G$9:$EQ$105,MATCH(B103,'CFBG New Line Form'!$B$9:$B$105,0),MATCH(VLOOKUP($CL$11,MAPPING!$H$3:$J$131,3,0),'CFBG New Line Form'!$G$7:$EQ$7,0)),""))</f>
        <v/>
      </c>
      <c r="CM103" s="84" t="str">
        <f>IF(IFERROR(INDEX('CFBG New Line Form'!$G$9:$EQ$105,MATCH(B103,'CFBG New Line Form'!$B$9:$B$105,0),MATCH(VLOOKUP($CM$11,MAPPING!$H$3:$J$131,3,0),'CFBG New Line Form'!$G$7:$EQ$7,0)),"")=0,"",IFERROR(INDEX('CFBG New Line Form'!$G$9:$EQ$105,MATCH(B103,'CFBG New Line Form'!$B$9:$B$105,0),MATCH(VLOOKUP($CM$11,MAPPING!$H$3:$J$131,3,0),'CFBG New Line Form'!$G$7:$EQ$7,0)),""))</f>
        <v/>
      </c>
      <c r="CN103" s="84" t="str">
        <f>IF(IFERROR(INDEX('CFBG New Line Form'!$G$9:$EQ$105,MATCH(B103,'CFBG New Line Form'!$B$9:$B$105,0),MATCH(VLOOKUP($CN$11,MAPPING!$H$3:$J$131,3,0),'CFBG New Line Form'!$G$7:$EQ$7,0)),"")=0,"",IFERROR(INDEX('CFBG New Line Form'!$G$9:$EQ$105,MATCH(B103,'CFBG New Line Form'!$B$9:$B$105,0),MATCH(VLOOKUP($CN$11,MAPPING!$H$3:$J$131,3,0),'CFBG New Line Form'!$G$7:$EQ$7,0)),""))</f>
        <v/>
      </c>
      <c r="CO103" s="84" t="str">
        <f>IF(IFERROR(INDEX('CFBG New Line Form'!$G$9:$EQ$105,MATCH(B103,'CFBG New Line Form'!$B$9:$B$105,0),MATCH(VLOOKUP($CO$11,MAPPING!$H$3:$J$131,3,0),'CFBG New Line Form'!$G$7:$EQ$7,0)),"")=0,"",IFERROR(INDEX('CFBG New Line Form'!$G$9:$EQ$105,MATCH(B103,'CFBG New Line Form'!$B$9:$B$105,0),MATCH(VLOOKUP($CO$11,MAPPING!$H$3:$J$131,3,0),'CFBG New Line Form'!$G$7:$EQ$7,0)),""))</f>
        <v/>
      </c>
      <c r="CP103" s="84" t="str">
        <f>IF(IFERROR(INDEX('CFBG New Line Form'!$G$9:$EQ$105,MATCH(B103,'CFBG New Line Form'!$B$9:$B$105,0),MATCH(VLOOKUP($CP$11,MAPPING!$H$3:$J$131,3,0),'CFBG New Line Form'!$G$7:$EQ$7,0)),"")=0,"",IFERROR(INDEX('CFBG New Line Form'!$G$9:$EQ$105,MATCH(B103,'CFBG New Line Form'!$B$9:$B$105,0),MATCH(VLOOKUP($CP$11,MAPPING!$H$3:$J$131,3,0),'CFBG New Line Form'!$G$7:$EQ$7,0)),""))</f>
        <v/>
      </c>
      <c r="CQ103" s="84" t="str">
        <f>IF(IFERROR(INDEX('CFBG New Line Form'!$G$9:$EQ$105,MATCH(B103,'CFBG New Line Form'!$B$9:$B$105,0),MATCH(VLOOKUP($CQ$11,MAPPING!$H$3:$J$131,3,0),'CFBG New Line Form'!$G$7:$EQ$7,0)),"")=0,"",IFERROR(INDEX('CFBG New Line Form'!$G$9:$EQ$105,MATCH(B103,'CFBG New Line Form'!$B$9:$B$105,0),MATCH(VLOOKUP($CQ$11,MAPPING!$H$3:$J$131,3,0),'CFBG New Line Form'!$G$7:$EQ$7,0)),""))</f>
        <v/>
      </c>
      <c r="CR103" s="84"/>
      <c r="CS103" s="84"/>
      <c r="CT103" s="84"/>
    </row>
    <row r="104" spans="1:98" s="55" customFormat="1">
      <c r="A104" s="84" t="str">
        <f>IF(
IFERROR(INDEX('CFBG New Line Form'!$G$9:$EQ$105,MATCH(B104,'CFBG New Line Form'!$B$9:$B$105,0),MATCH(VLOOKUP($A$11,MAPPING!$H$3:$J$131,3,0),'CFBG New Line Form'!$G$7:$EQ$7,0)),"")=0,"", IFERROR(INDEX('CFBG New Line Form'!$G$9:$EQ$105,MATCH(B104,'CFBG New Line Form'!$B$9:$B$105,0),MATCH(VLOOKUP($A$11,MAPPING!$H$3:$J$131,3,0),'CFBG New Line Form'!$G$7:$EQ$7,0)),""))</f>
        <v/>
      </c>
      <c r="B104" s="84"/>
      <c r="C104" s="84" t="str">
        <f>IF(
IFERROR(INDEX('CFBG New Line Form'!$G$9:$EQ$105,MATCH(B104,'CFBG New Line Form'!$B$9:$B$105,0),MATCH(VLOOKUP($C$11,MAPPING!$H$3:$J$131,3,0),'CFBG New Line Form'!$G$7:$EQ$7,0)),"")=0,"", IFERROR(INDEX('CFBG New Line Form'!$G$9:$EQ$105,MATCH(B104,'CFBG New Line Form'!$B$9:$B$105,0),MATCH(VLOOKUP($C$11,MAPPING!$H$3:$J$131,3,0),'CFBG New Line Form'!$G$7:$EQ$7,0)),""))</f>
        <v/>
      </c>
      <c r="D104" s="84" t="str">
        <f>IF(
IFERROR(INDEX('CFBG New Line Form'!$G$9:$EQ$105,MATCH(B104,'CFBG New Line Form'!$B$9:$B$105,0),MATCH(VLOOKUP($D$11,MAPPING!$H$3:$J$131,3,0),'CFBG New Line Form'!$G$7:$EQ$7,0)),"")=0,"", IFERROR(INDEX('CFBG New Line Form'!$G$9:$EQ$105,MATCH(B104,'CFBG New Line Form'!$B$9:$B$105,0),MATCH(VLOOKUP($D$11,MAPPING!$H$3:$J$131,3,0),'CFBG New Line Form'!$G$7:$EQ$7,0)),""))</f>
        <v/>
      </c>
      <c r="E104" s="84" t="str">
        <f>IF(IFERROR(INDEX('CFBG New Line Form'!$G$9:$EQ$105,MATCH(B104,'CFBG New Line Form'!$B$9:$B$105,0),MATCH(VLOOKUP($E$11,MAPPING!$H$3:$J$131,3,0),'CFBG New Line Form'!$G$7:$EQ$7,0)),"")=0,"",IFERROR(INDEX('CFBG New Line Form'!$G$9:$EQ$105,MATCH(B104,'CFBG New Line Form'!$B$9:$B$105,0),MATCH(VLOOKUP($E$11,MAPPING!$H$3:$J$131,3,0),'CFBG New Line Form'!$G$7:$EQ$7,0)),""))</f>
        <v/>
      </c>
      <c r="F104" s="84" t="str">
        <f>IF(IFERROR(INDEX('CFBG New Line Form'!$G$9:$EQ$105,MATCH(B104,'CFBG New Line Form'!$B$9:$B$105,0),MATCH(VLOOKUP($F$11,MAPPING!$H$3:$J$131,3,0),'CFBG New Line Form'!$G$7:$EQ$7,0)),"")=0,"",IFERROR(INDEX('CFBG New Line Form'!$G$9:$EQ$105,MATCH(B104,'CFBG New Line Form'!$B$9:$B$105,0),MATCH(VLOOKUP($F$11,MAPPING!$H$3:$J$131,3,0),'CFBG New Line Form'!$G$7:$EQ$7,0)),""))</f>
        <v/>
      </c>
      <c r="G104" s="130" t="str">
        <f>IF(IFERROR(INDEX('CFBG New Line Form'!$G$9:$EQ$105,MATCH(B104,'CFBG New Line Form'!$B$9:$B$105,0),MATCH(VLOOKUP($G$11,MAPPING!$H$3:$J$131,3,0),'CFBG New Line Form'!$G$7:$EQ$7,0)),"")=0,"",IFERROR(INDEX('CFBG New Line Form'!$G$9:$EQ$105,MATCH(B104,'CFBG New Line Form'!$B$9:$B$105,0),MATCH(VLOOKUP($G$11,MAPPING!$H$3:$J$131,3,0),'CFBG New Line Form'!$G$7:$EQ$7,0)),""))</f>
        <v/>
      </c>
      <c r="H104" s="160" t="str">
        <f>IF(IFERROR(INDEX('CFBG New Line Form'!$G$9:$EQ$105,MATCH(B104,'CFBG New Line Form'!$B$9:$B$105,0),MATCH(VLOOKUP($H$11,MAPPING!$H$3:$J$131,3,0),'CFBG New Line Form'!$G$7:$EQ$7,0)),"")=0,"",IFERROR(INDEX('CFBG New Line Form'!$G$9:$EQ$105,MATCH(B104,'CFBG New Line Form'!$B$9:$B$105,0),MATCH(VLOOKUP($H$11,MAPPING!$H$3:$J$131,3,0),'CFBG New Line Form'!$G$7:$EQ$7,0)),""))</f>
        <v/>
      </c>
      <c r="I104" s="161" t="str">
        <f>IF(IFERROR(INDEX('CFBG New Line Form'!$G$9:$EQ$105,MATCH(B104,'CFBG New Line Form'!$B$9:$B$105,0),MATCH(VLOOKUP($I$11,MAPPING!$H$3:$J$131,3,0),'CFBG New Line Form'!$G$7:$EQ$7,0)),"")=0,"",IFERROR(INDEX('CFBG New Line Form'!$G$9:$EQ$105,MATCH(B104,'CFBG New Line Form'!$B$9:$B$105,0),MATCH(VLOOKUP($I$11,MAPPING!$H$3:$J$131,3,0),'CFBG New Line Form'!$G$7:$EQ$7,0)),""))</f>
        <v/>
      </c>
      <c r="J104" s="84" t="str">
        <f>IF(IFERROR(INDEX('CFBG New Line Form'!$G$9:$EQ$105,MATCH(B104,'CFBG New Line Form'!$B$9:$B$105,0),MATCH(VLOOKUP($J$11,MAPPING!$H$3:$J$131,3,0),'CFBG New Line Form'!$G$7:$EQ$7,0)),"")=0,"",IFERROR(INDEX('CFBG New Line Form'!$G$9:$EQ$105,MATCH(B104,'CFBG New Line Form'!$B$9:$B$105,0),MATCH(VLOOKUP($J$11,MAPPING!$H$3:$J$131,3,0),'CFBG New Line Form'!$G$7:$EQ$7,0)),""))</f>
        <v/>
      </c>
      <c r="K104" s="84" t="e">
        <v>#N/A</v>
      </c>
      <c r="L104" s="84" t="e">
        <v>#N/A</v>
      </c>
      <c r="M104" s="84" t="e">
        <v>#N/A</v>
      </c>
      <c r="N104" s="84" t="e">
        <v>#N/A</v>
      </c>
      <c r="O104" s="84" t="e">
        <v>#N/A</v>
      </c>
      <c r="P104" s="84" t="e">
        <v>#N/A</v>
      </c>
      <c r="Q104" s="84" t="e">
        <v>#N/A</v>
      </c>
      <c r="R104" s="162" t="str">
        <f>IF(IFERROR(INDEX('CFBG New Line Form'!$G$9:$EQ$105,MATCH(B104,'CFBG New Line Form'!$B$9:$B$105,0),MATCH(VLOOKUP($R$11,MAPPING!$H$3:$J$131,3,0),'CFBG New Line Form'!$G$7:$EQ$7,0)),"")=0,"",IFERROR(INDEX('CFBG New Line Form'!$G$9:$EQ$105,MATCH(B104,'CFBG New Line Form'!$B$9:$B$105,0),MATCH(VLOOKUP($R$11,MAPPING!$H$3:$J$131,3,0),'CFBG New Line Form'!$G$7:$EQ$7,0)),""))</f>
        <v/>
      </c>
      <c r="S104" s="84" t="str">
        <f>IF(IFERROR(INDEX('CFBG New Line Form'!$G$9:$EQ$105,MATCH(B104,'CFBG New Line Form'!$B$9:$B$105,0),MATCH(VLOOKUP($S$11,MAPPING!$H$3:$J$131,3,0),'CFBG New Line Form'!$G$7:$EQ$7,0)),"")=0,"",IFERROR(INDEX('CFBG New Line Form'!$G$9:$EQ$105,MATCH(B104,'CFBG New Line Form'!$B$9:$B$105,0),MATCH(VLOOKUP($S$11,MAPPING!$H$3:$J$131,3,0),'CFBG New Line Form'!$G$7:$EQ$7,0)),""))</f>
        <v/>
      </c>
      <c r="T104" s="84" t="e">
        <v>#N/A</v>
      </c>
      <c r="U104" s="84" t="e">
        <v>#N/A</v>
      </c>
      <c r="V104" s="84" t="e">
        <v>#N/A</v>
      </c>
      <c r="W104" s="84" t="e">
        <v>#N/A</v>
      </c>
      <c r="X104" s="84" t="e">
        <v>#N/A</v>
      </c>
      <c r="Y104" s="84" t="e">
        <v>#N/A</v>
      </c>
      <c r="Z104" s="84" t="e">
        <v>#N/A</v>
      </c>
      <c r="AA104" s="84" t="e">
        <v>#N/A</v>
      </c>
      <c r="AB104" s="84" t="e">
        <v>#N/A</v>
      </c>
      <c r="AC104" s="84" t="e">
        <v>#N/A</v>
      </c>
      <c r="AD104" s="84" t="e">
        <v>#N/A</v>
      </c>
      <c r="AE104" s="160" t="str">
        <f>IF(IFERROR(INDEX('CFBG New Line Form'!$G$9:$EQ$105,MATCH(B104,'CFBG New Line Form'!$B$9:$B$105,0),MATCH(VLOOKUP($AE$11,MAPPING!$H$3:$J$131,3,0),'CFBG New Line Form'!$G$7:$EQ$7,0)),"")=0,"",IFERROR(INDEX('CFBG New Line Form'!$G$9:$EQ$105,MATCH(B104,'CFBG New Line Form'!$B$9:$B$105,0),MATCH(VLOOKUP($AE$11,MAPPING!$H$3:$J$131,3,0),'CFBG New Line Form'!$G$7:$EQ$7,0)),""))</f>
        <v/>
      </c>
      <c r="AF104" s="84" t="e">
        <v>#N/A</v>
      </c>
      <c r="AG104" s="84" t="e">
        <v>#N/A</v>
      </c>
      <c r="AH104" s="84" t="str">
        <f>IF(IFERROR(INDEX('CFBG New Line Form'!$G$9:$EQ$105,MATCH(B104,'CFBG New Line Form'!$B$9:$B$105,0),MATCH(VLOOKUP($AH$11,MAPPING!$H$3:$J$131,3,0),'CFBG New Line Form'!$G$7:$EQ$7,0)),"")=0,"",IFERROR(INDEX('CFBG New Line Form'!$G$9:$EQ$105,MATCH(B104,'CFBG New Line Form'!$B$9:$B$105,0),MATCH(VLOOKUP($AH$11,MAPPING!$H$3:$J$131,3,0),'CFBG New Line Form'!$G$7:$EQ$7,0)),""))</f>
        <v/>
      </c>
      <c r="AI104" s="84" t="str">
        <f>IF(IFERROR(INDEX('CFBG New Line Form'!$G$9:$EQ$105,MATCH(B104,'CFBG New Line Form'!$B$9:$B$105,0),MATCH(VLOOKUP($AI$11,MAPPING!$H$3:$J$131,3,0),'CFBG New Line Form'!$G$7:$EQ$7,0)),"")=0,"",IFERROR(INDEX('CFBG New Line Form'!$G$9:$EQ$105,MATCH(B104,'CFBG New Line Form'!$B$9:$B$105,0),MATCH(VLOOKUP($AI$11,MAPPING!$H$3:$J$131,3,0),'CFBG New Line Form'!$G$7:$EQ$7,0)),""))</f>
        <v/>
      </c>
      <c r="AJ104" s="84" t="str">
        <f>IF(IFERROR(INDEX('CFBG New Line Form'!$G$9:$EQ$105,MATCH(B104,'CFBG New Line Form'!$B$9:$B$105,0),MATCH(VLOOKUP($AJ$11,MAPPING!$H$3:$J$131,3,0),'CFBG New Line Form'!$G$7:$EQ$7,0)),"")=0,"",IFERROR(INDEX('CFBG New Line Form'!$G$9:$EQ$105,MATCH(B104,'CFBG New Line Form'!$B$9:$B$105,0),MATCH(VLOOKUP($AJ$11,MAPPING!$H$3:$J$131,3,0),'CFBG New Line Form'!$G$7:$EQ$7,0)),""))</f>
        <v/>
      </c>
      <c r="AK104" s="84" t="str">
        <f>IF(IFERROR(INDEX('CFBG New Line Form'!$G$9:$EQ$105,MATCH(B104,'CFBG New Line Form'!$B$9:$B$105,0),MATCH(VLOOKUP($AK$11,MAPPING!$H$3:$J$131,3,0),'CFBG New Line Form'!$G$7:$EQ$7,0)),"")=0,"",IFERROR(INDEX('CFBG New Line Form'!$G$9:$EQ$105,MATCH(B104,'CFBG New Line Form'!$B$9:$B$105,0),MATCH(VLOOKUP($AK$11,MAPPING!$H$3:$J$131,3,0),'CFBG New Line Form'!$G$7:$EQ$7,0)),""))</f>
        <v/>
      </c>
      <c r="AL104" s="84" t="str">
        <f>IF(IFERROR(INDEX('CFBG New Line Form'!$G$9:$EQ$105,MATCH(B104,'CFBG New Line Form'!$B$9:$B$105,0),MATCH(VLOOKUP($AL$11,MAPPING!$H$3:$J$131,3,0),'CFBG New Line Form'!$G$7:$EQ$7,0)),"")=0,"",IFERROR(INDEX('CFBG New Line Form'!$G$9:$EQ$105,MATCH(B104,'CFBG New Line Form'!$B$9:$B$105,0),MATCH(VLOOKUP($AL$11,MAPPING!$H$3:$J$131,3,0),'CFBG New Line Form'!$G$7:$EQ$7,0)),""))</f>
        <v/>
      </c>
      <c r="AM104" s="84" t="str">
        <f>IF(IFERROR(INDEX('CFBG New Line Form'!$G$9:$EQ$105,MATCH(B104,'CFBG New Line Form'!$B$9:$B$105,0),MATCH(VLOOKUP($AM$11,MAPPING!$H$3:$J$131,3,0),'CFBG New Line Form'!$G$7:$EQ$7,0)),"")=0,"",IFERROR(INDEX('CFBG New Line Form'!$G$9:$EQ$105,MATCH(B104,'CFBG New Line Form'!$B$9:$B$105,0),MATCH(VLOOKUP($AM$11,MAPPING!$H$3:$J$131,3,0),'CFBG New Line Form'!$G$7:$EQ$7,0)),""))</f>
        <v/>
      </c>
      <c r="AN104" s="84" t="str">
        <f>IF(IFERROR(INDEX('CFBG New Line Form'!$G$9:$EQ$105,MATCH(B104,'CFBG New Line Form'!$B$9:$B$105,0),MATCH(VLOOKUP($AN$11,MAPPING!$H$3:$J$131,3,0),'CFBG New Line Form'!$G$7:$EQ$7,0)),"")=0,"",IFERROR(INDEX('CFBG New Line Form'!$G$9:$EQ$105,MATCH(B104,'CFBG New Line Form'!$B$9:$B$105,0),MATCH(VLOOKUP($AN$11,MAPPING!$H$3:$J$131,3,0),'CFBG New Line Form'!$G$7:$EQ$7,0)),""))</f>
        <v/>
      </c>
      <c r="AO104" s="84" t="str">
        <f>IF(IFERROR(INDEX('CFBG New Line Form'!$G$9:$EQ$105,MATCH(B104,'CFBG New Line Form'!$B$9:$B$105,0),MATCH(VLOOKUP($AO$11,MAPPING!$H$3:$J$131,3,0),'CFBG New Line Form'!$G$7:$EQ$7,0)),"")=0,"",IFERROR(INDEX('CFBG New Line Form'!$G$9:$EQ$105,MATCH(B104,'CFBG New Line Form'!$B$9:$B$105,0),MATCH(VLOOKUP($AO$11,MAPPING!$H$3:$J$131,3,0),'CFBG New Line Form'!$G$7:$EQ$7,0)),""))</f>
        <v/>
      </c>
      <c r="AP104" s="84" t="str">
        <f>IF(IFERROR(INDEX('CFBG New Line Form'!$G$9:$EQ$105,MATCH(B104,'CFBG New Line Form'!$B$9:$B$105,0),MATCH(VLOOKUP($AP$11,MAPPING!$H$3:$J$131,3,0),'CFBG New Line Form'!$G$7:$EQ$7,0)),"")=0,"",IFERROR(INDEX('CFBG New Line Form'!$G$9:$EQ$105,MATCH(B104,'CFBG New Line Form'!$B$9:$B$105,0),MATCH(VLOOKUP($AP$11,MAPPING!$H$3:$J$131,3,0),'CFBG New Line Form'!$G$7:$EQ$7,0)),""))</f>
        <v/>
      </c>
      <c r="AQ104" s="84" t="str">
        <f>IF(IFERROR(INDEX('CFBG New Line Form'!$G$9:$EQ$105,MATCH(B104,'CFBG New Line Form'!$B$9:$B$105,0),MATCH(VLOOKUP($AQ$11,MAPPING!$H$3:$J$131,3,0),'CFBG New Line Form'!$G$7:$EQ$7,0)),"")=0,"",IFERROR(INDEX('CFBG New Line Form'!$G$9:$EQ$105,MATCH(B104,'CFBG New Line Form'!$B$9:$B$105,0),MATCH(VLOOKUP($AQ$11,MAPPING!$H$3:$J$131,3,0),'CFBG New Line Form'!$G$7:$EQ$7,0)),""))</f>
        <v/>
      </c>
      <c r="AR104" s="84" t="str">
        <f>IF(IFERROR(INDEX('CFBG New Line Form'!$G$9:$EQ$105,MATCH(B104,'CFBG New Line Form'!$B$9:$B$105,0),MATCH(VLOOKUP($AR$11,MAPPING!$H$3:$J$131,3,0),'CFBG New Line Form'!$G$7:$EQ$7,0)),"")=0,"",IFERROR(INDEX('CFBG New Line Form'!$G$9:$EQ$105,MATCH(B104,'CFBG New Line Form'!$B$9:$B$105,0),MATCH(VLOOKUP($AR$11,MAPPING!$H$3:$J$131,3,0),'CFBG New Line Form'!$G$7:$EQ$7,0)),""))</f>
        <v/>
      </c>
      <c r="AS104" s="84" t="str">
        <f>IF(IFERROR(INDEX('CFBG New Line Form'!$G$9:$EQ$105,MATCH(B104,'CFBG New Line Form'!$B$9:$B$105,0),MATCH(VLOOKUP($AS$11,MAPPING!$H$3:$J$131,3,0),'CFBG New Line Form'!$G$7:$EQ$7,0)),"")=0,"",IFERROR(INDEX('CFBG New Line Form'!$G$9:$EQ$105,MATCH(B104,'CFBG New Line Form'!$B$9:$B$105,0),MATCH(VLOOKUP($AS$11,MAPPING!$H$3:$J$131,3,0),'CFBG New Line Form'!$G$7:$EQ$7,0)),""))</f>
        <v/>
      </c>
      <c r="AT104" s="84" t="str">
        <f>IF(IFERROR(INDEX('CFBG New Line Form'!$G$9:$EQ$105,MATCH(B104,'CFBG New Line Form'!$B$9:$B$105,0),MATCH(VLOOKUP($AT$11,MAPPING!$H$3:$J$131,3,0),'CFBG New Line Form'!$G$7:$EQ$7,0)),"")=0,"",IFERROR(INDEX('CFBG New Line Form'!$G$9:$EQ$105,MATCH(B104,'CFBG New Line Form'!$B$9:$B$105,0),MATCH(VLOOKUP($AT$11,MAPPING!$H$3:$J$131,3,0),'CFBG New Line Form'!$G$7:$EQ$7,0)),""))</f>
        <v/>
      </c>
      <c r="AU104" s="84" t="str">
        <f>IF(IFERROR(INDEX('CFBG New Line Form'!$G$9:$EQ$105,MATCH(B104,'CFBG New Line Form'!$B$9:$B$105,0),MATCH(VLOOKUP($AU$11,MAPPING!$H$3:$J$131,3,0),'CFBG New Line Form'!$G$7:$EQ$7,0)),"")=0,"",IFERROR(INDEX('CFBG New Line Form'!$G$9:$EQ$105,MATCH(B104,'CFBG New Line Form'!$B$9:$B$105,0),MATCH(VLOOKUP($AU$11,MAPPING!$H$3:$J$131,3,0),'CFBG New Line Form'!$G$7:$EQ$7,0)),""))</f>
        <v/>
      </c>
      <c r="AV104" s="84" t="str">
        <f>IF(IFERROR(INDEX('CFBG New Line Form'!$G$9:$EQ$105,MATCH(B104,'CFBG New Line Form'!$B$9:$B$105,0),MATCH(VLOOKUP($AV$11,MAPPING!$H$3:$J$131,3,0),'CFBG New Line Form'!$G$7:$EQ$7,0)),"")=0,"",IFERROR(INDEX('CFBG New Line Form'!$G$9:$EQ$105,MATCH(B104,'CFBG New Line Form'!$B$9:$B$105,0),MATCH(VLOOKUP($AV$11,MAPPING!$H$3:$J$131,3,0),'CFBG New Line Form'!$G$7:$EQ$7,0)),""))</f>
        <v/>
      </c>
      <c r="AW104" s="84" t="str">
        <f>IF(IFERROR(INDEX('CFBG New Line Form'!$G$9:$EQ$105,MATCH(B104,'CFBG New Line Form'!$B$9:$B$105,0),MATCH(VLOOKUP($AW$11,MAPPING!$H$3:$J$131,3,0),'CFBG New Line Form'!$G$7:$EQ$7,0)),"")=0,"",IFERROR(INDEX('CFBG New Line Form'!$G$9:$EQ$105,MATCH(B104,'CFBG New Line Form'!$B$9:$B$105,0),MATCH(VLOOKUP($AW$11,MAPPING!$H$3:$J$131,3,0),'CFBG New Line Form'!$G$7:$EQ$7,0)),""))</f>
        <v/>
      </c>
      <c r="AX104" s="84" t="str">
        <f>IF(IFERROR(INDEX('CFBG New Line Form'!$G$9:$EQ$105,MATCH(B104,'CFBG New Line Form'!$B$9:$B$105,0),MATCH(VLOOKUP($AX$11,MAPPING!$H$3:$J$131,3,0),'CFBG New Line Form'!$G$7:$EQ$7,0)),"")=0,"",IFERROR(INDEX('CFBG New Line Form'!$G$9:$EQ$105,MATCH(B104,'CFBG New Line Form'!$B$9:$B$105,0),MATCH(VLOOKUP($AX$11,MAPPING!$H$3:$J$131,3,0),'CFBG New Line Form'!$G$7:$EQ$7,0)),""))</f>
        <v/>
      </c>
      <c r="AY104" s="84" t="str">
        <f>IF(IFERROR(INDEX('CFBG New Line Form'!$G$9:$EQ$105,MATCH(B104,'CFBG New Line Form'!$B$9:$B$105,0),MATCH(VLOOKUP($AY$11,MAPPING!$H$3:$J$131,3,0),'CFBG New Line Form'!$G$7:$EQ$7,0)),"")=0,"",IFERROR(INDEX('CFBG New Line Form'!$G$9:$EQ$105,MATCH(B104,'CFBG New Line Form'!$B$9:$B$105,0),MATCH(VLOOKUP($AY$11,MAPPING!$H$3:$J$131,3,0),'CFBG New Line Form'!$G$7:$EQ$7,0)),""))</f>
        <v/>
      </c>
      <c r="AZ104" s="84" t="str">
        <f>IF(IFERROR(INDEX('CFBG New Line Form'!$G$9:$EQ$105,MATCH(B104,'CFBG New Line Form'!$B$9:$B$105,0),MATCH(VLOOKUP($AZ$11,MAPPING!$H$3:$J$131,3,0),'CFBG New Line Form'!$G$7:$EQ$7,0)),"")=0,"",IFERROR(INDEX('CFBG New Line Form'!$G$9:$EQ$105,MATCH(B104,'CFBG New Line Form'!$B$9:$B$105,0),MATCH(VLOOKUP($AZ$11,MAPPING!$H$3:$J$131,3,0),'CFBG New Line Form'!$G$7:$EQ$7,0)),""))</f>
        <v/>
      </c>
      <c r="BA104" s="84" t="str">
        <f>IF(IFERROR(INDEX('CFBG New Line Form'!$G$9:$EQ$105,MATCH(B104,'CFBG New Line Form'!$B$9:$B$105,0),MATCH(VLOOKUP($BA$11,MAPPING!$H$3:$J$131,3,0),'CFBG New Line Form'!$G$7:$EQ$7,0)),"")=0,"",IFERROR(INDEX('CFBG New Line Form'!$G$9:$EQ$105,MATCH(B104,'CFBG New Line Form'!$B$9:$B$105,0),MATCH(VLOOKUP($BA$11,MAPPING!$H$3:$J$131,3,0),'CFBG New Line Form'!$G$7:$EQ$7,0)),""))</f>
        <v/>
      </c>
      <c r="BB104" s="84" t="str">
        <f>IF(IFERROR(INDEX('CFBG New Line Form'!$G$9:$EQ$105,MATCH(B104,'CFBG New Line Form'!$B$9:$B$105,0),MATCH(VLOOKUP($BB$11,MAPPING!$H$3:$J$131,3,0),'CFBG New Line Form'!$G$7:$EQ$7,0)),"")=0,"",IFERROR(INDEX('CFBG New Line Form'!$G$9:$EQ$105,MATCH(B104,'CFBG New Line Form'!$B$9:$B$105,0),MATCH(VLOOKUP($BB$11,MAPPING!$H$3:$J$131,3,0),'CFBG New Line Form'!$G$7:$EQ$7,0)),""))</f>
        <v/>
      </c>
      <c r="BC104" s="84" t="str">
        <f>IF(IFERROR(INDEX('CFBG New Line Form'!$G$9:$EQ$105,MATCH(B104,'CFBG New Line Form'!$B$9:$B$105,0),MATCH(VLOOKUP($BC$11,MAPPING!$H$3:$J$131,3,0),'CFBG New Line Form'!$G$7:$EQ$7,0)),"")=0,"",IFERROR(INDEX('CFBG New Line Form'!$G$9:$EQ$105,MATCH(B104,'CFBG New Line Form'!$B$9:$B$105,0),MATCH(VLOOKUP($BC$11,MAPPING!$H$3:$J$131,3,0),'CFBG New Line Form'!$G$7:$EQ$7,0)),""))</f>
        <v/>
      </c>
      <c r="BD104" s="84" t="str">
        <f>IF(IFERROR(INDEX('CFBG New Line Form'!$G$9:$EQ$105,MATCH(B104,'CFBG New Line Form'!$B$9:$B$105,0),MATCH(VLOOKUP($BD$11,MAPPING!$H$3:$J$131,3,0),'CFBG New Line Form'!$G$7:$EQ$7,0)),"")=0,"",IFERROR(INDEX('CFBG New Line Form'!$G$9:$EQ$105,MATCH(B104,'CFBG New Line Form'!$B$9:$B$105,0),MATCH(VLOOKUP($BD$11,MAPPING!$H$3:$J$131,3,0),'CFBG New Line Form'!$G$7:$EQ$7,0)),""))</f>
        <v/>
      </c>
      <c r="BE104" s="84" t="str">
        <f>IF(IFERROR(INDEX('CFBG New Line Form'!$G$9:$EQ$105,MATCH(B104,'CFBG New Line Form'!$B$9:$B$105,0),MATCH(VLOOKUP($BE$11,MAPPING!$H$3:$J$131,3,0),'CFBG New Line Form'!$G$7:$EQ$7,0)),"")=0,"",IFERROR(INDEX('CFBG New Line Form'!$G$9:$EQ$105,MATCH(B104,'CFBG New Line Form'!$B$9:$B$105,0),MATCH(VLOOKUP($BE$11,MAPPING!$H$3:$J$131,3,0),'CFBG New Line Form'!$G$7:$EQ$7,0)),""))</f>
        <v/>
      </c>
      <c r="BF104" s="84" t="str">
        <f>IF(IFERROR(INDEX('CFBG New Line Form'!$G$9:$EQ$105,MATCH(B104,'CFBG New Line Form'!$B$9:$B$105,0),MATCH(VLOOKUP($BE$11,MAPPING!$H$3:$J$131,3,0),'CFBG New Line Form'!$G$7:$EQ$7,0)),"")=0,"",IFERROR(INDEX('CFBG New Line Form'!$G$9:$EQ$105,MATCH(B104,'CFBG New Line Form'!$B$9:$B$105,0),MATCH(VLOOKUP($BE$11,MAPPING!$H$3:$J$131,3,0),'CFBG New Line Form'!$G$7:$EQ$7,0)),""))</f>
        <v/>
      </c>
      <c r="BG104" s="84" t="str">
        <f>IF(IFERROR(INDEX('CFBG New Line Form'!$G$9:$EQ$105,MATCH(B104,'CFBG New Line Form'!$B$9:$B$105,0),MATCH(VLOOKUP($BG$11,MAPPING!$H$3:$J$131,3,0),'CFBG New Line Form'!$G$7:$EQ$7,0)),"")=0,"",IFERROR(INDEX('CFBG New Line Form'!$G$9:$EQ$105,MATCH(B104,'CFBG New Line Form'!$B$9:$B$105,0),MATCH(VLOOKUP($BG$11,MAPPING!$H$3:$J$131,3,0),'CFBG New Line Form'!$G$7:$EQ$7,0)),""))</f>
        <v/>
      </c>
      <c r="BH104" s="84" t="str">
        <f>IF(IFERROR(INDEX('CFBG New Line Form'!$G$9:$EQ$105,MATCH(B104,'CFBG New Line Form'!$B$9:$B$105,0),MATCH(VLOOKUP($BH$11,MAPPING!$H$3:$J$131,3,0),'CFBG New Line Form'!$G$7:$EQ$7,0)),"")=0,"",IFERROR(INDEX('CFBG New Line Form'!$G$9:$EQ$105,MATCH(B104,'CFBG New Line Form'!$B$9:$B$105,0),MATCH(VLOOKUP($BH$11,MAPPING!$H$3:$J$131,3,0),'CFBG New Line Form'!$G$7:$EQ$7,0)),""))</f>
        <v/>
      </c>
      <c r="BI104" s="84" t="str">
        <f>IF(IFERROR(INDEX('CFBG New Line Form'!$G$9:$EQ$105,MATCH(B104,'CFBG New Line Form'!$B$9:$B$105,0),MATCH(VLOOKUP($BI$11,MAPPING!$H$3:$J$131,3,0),'CFBG New Line Form'!$G$7:$EQ$7,0)),"")=0,"",IFERROR(INDEX('CFBG New Line Form'!$G$9:$EQ$105,MATCH(B104,'CFBG New Line Form'!$B$9:$B$105,0),MATCH(VLOOKUP($BI$11,MAPPING!$H$3:$J$131,3,0),'CFBG New Line Form'!$G$7:$EQ$7,0)),""))</f>
        <v/>
      </c>
      <c r="BJ104" s="84" t="str">
        <f>IF(IFERROR(INDEX('CFBG New Line Form'!$G$9:$EQ$105,MATCH(B104,'CFBG New Line Form'!$B$9:$B$105,0),MATCH(VLOOKUP($BJ$11,MAPPING!$H$3:$J$131,3,0),'CFBG New Line Form'!$G$7:$EQ$7,0)),"")=0,"",IFERROR(INDEX('CFBG New Line Form'!$G$9:$EQ$105,MATCH(B104,'CFBG New Line Form'!$B$9:$B$105,0),MATCH(VLOOKUP($BJ$11,MAPPING!$H$3:$J$131,3,0),'CFBG New Line Form'!$G$7:$EQ$7,0)),""))</f>
        <v/>
      </c>
      <c r="BK104" s="84" t="str">
        <f>IF(IFERROR(INDEX('CFBG New Line Form'!$G$9:$EQ$105,MATCH(B104,'CFBG New Line Form'!$B$9:$B$105,0),MATCH(VLOOKUP($BK$11,MAPPING!$H$3:$J$131,3,0),'CFBG New Line Form'!$G$7:$EQ$7,0)),"")=0,"",IFERROR(INDEX('CFBG New Line Form'!$G$9:$EQ$105,MATCH(B104,'CFBG New Line Form'!$B$9:$B$105,0),MATCH(VLOOKUP($BK$11,MAPPING!$H$3:$J$131,3,0),'CFBG New Line Form'!$G$7:$EQ$7,0)),""))</f>
        <v/>
      </c>
      <c r="BL104" s="84" t="str">
        <f>IF(IFERROR(INDEX('CFBG New Line Form'!$G$9:$EQ$105,MATCH(B104,'CFBG New Line Form'!$B$9:$B$105,0),MATCH(VLOOKUP($BL$11,MAPPING!$H$3:$J$131,3,0),'CFBG New Line Form'!$G$7:$EQ$7,0)),"")=0,"",IFERROR(INDEX('CFBG New Line Form'!$G$9:$EQ$105,MATCH(B104,'CFBG New Line Form'!$B$9:$B$105,0),MATCH(VLOOKUP($BL$11,MAPPING!$H$3:$J$131,3,0),'CFBG New Line Form'!$G$7:$EQ$7,0)),""))</f>
        <v/>
      </c>
      <c r="BM104" s="84" t="str">
        <f>IF(IFERROR(INDEX('CFBG New Line Form'!$G$9:$EQ$105,MATCH(B104,'CFBG New Line Form'!$B$9:$B$105,0),MATCH(VLOOKUP($BM$11,MAPPING!$H$3:$J$131,3,0),'CFBG New Line Form'!$G$7:$EQ$7,0)),"")=0,"",IFERROR(INDEX('CFBG New Line Form'!$G$9:$EQ$105,MATCH(B104,'CFBG New Line Form'!$B$9:$B$105,0),MATCH(VLOOKUP($BM$11,MAPPING!$H$3:$J$131,3,0),'CFBG New Line Form'!$G$7:$EQ$7,0)),""))</f>
        <v/>
      </c>
      <c r="BN104" s="84" t="str">
        <f>IF(IFERROR(INDEX('CFBG New Line Form'!$G$9:$EQ$105,MATCH(B104,'CFBG New Line Form'!$B$9:$B$105,0),MATCH(VLOOKUP($BN$11,MAPPING!$H$3:$J$131,3,0),'CFBG New Line Form'!$G$7:$EQ$7,0)),"")=0,"",IFERROR(INDEX('CFBG New Line Form'!$G$9:$EQ$105,MATCH(B104,'CFBG New Line Form'!$B$9:$B$105,0),MATCH(VLOOKUP($BN$11,MAPPING!$H$3:$J$131,3,0),'CFBG New Line Form'!$G$7:$EQ$7,0)),""))</f>
        <v/>
      </c>
      <c r="BO104" s="84" t="str">
        <f>IF(IFERROR(INDEX('CFBG New Line Form'!$G$9:$EQ$105,MATCH(B104,'CFBG New Line Form'!$B$9:$B$105,0),MATCH(VLOOKUP($BO$11,MAPPING!$H$3:$J$131,3,0),'CFBG New Line Form'!$G$7:$EQ$7,0)),"")=0,"",IFERROR(INDEX('CFBG New Line Form'!$G$9:$EQ$105,MATCH(B104,'CFBG New Line Form'!$B$9:$B$105,0),MATCH(VLOOKUP($BO$11,MAPPING!$H$3:$J$131,3,0),'CFBG New Line Form'!$G$7:$EQ$7,0)),""))</f>
        <v/>
      </c>
      <c r="BP104" s="84" t="str">
        <f>IF(IFERROR(INDEX('CFBG New Line Form'!$G$9:$EQ$105,MATCH(B104,'CFBG New Line Form'!$B$9:$B$105,0),MATCH(VLOOKUP($BP$11,MAPPING!$H$3:$J$131,3,0),'CFBG New Line Form'!$G$7:$EQ$7,0)),"")=0,"",IFERROR(INDEX('CFBG New Line Form'!$G$9:$EQ$105,MATCH(B104,'CFBG New Line Form'!$B$9:$B$105,0),MATCH(VLOOKUP($BP$11,MAPPING!$H$3:$J$131,3,0),'CFBG New Line Form'!$G$7:$EQ$7,0)),""))</f>
        <v/>
      </c>
      <c r="BQ104" s="84" t="str">
        <f>IF(IFERROR(INDEX('CFBG New Line Form'!$G$9:$EQ$105,MATCH(B104,'CFBG New Line Form'!$B$9:$B$105,0),MATCH(VLOOKUP($BQ$11,MAPPING!$H$3:$J$131,3,0),'CFBG New Line Form'!$G$7:$EQ$7,0)),"")=0,"",IFERROR(INDEX('CFBG New Line Form'!$G$9:$EQ$105,MATCH(B104,'CFBG New Line Form'!$B$9:$B$105,0),MATCH(VLOOKUP($BQ$11,MAPPING!$H$3:$J$131,3,0),'CFBG New Line Form'!$G$7:$EQ$7,0)),""))</f>
        <v/>
      </c>
      <c r="BR104" s="84" t="str">
        <f>IF(IFERROR(INDEX('CFBG New Line Form'!$G$9:$EQ$105,MATCH(B104,'CFBG New Line Form'!$B$9:$B$105,0),MATCH(VLOOKUP($BR$11,MAPPING!$H$3:$J$131,3,0),'CFBG New Line Form'!$G$7:$EQ$7,0)),"")=0,"",IFERROR(INDEX('CFBG New Line Form'!$G$9:$EQ$105,MATCH(B104,'CFBG New Line Form'!$B$9:$B$105,0),MATCH(VLOOKUP($BR$11,MAPPING!$H$3:$J$131,3,0),'CFBG New Line Form'!$G$7:$EQ$7,0)),""))</f>
        <v/>
      </c>
      <c r="BS104" s="84" t="str">
        <f>IF(IFERROR(INDEX('CFBG New Line Form'!$G$9:$EQ$105,MATCH(B104,'CFBG New Line Form'!$B$9:$B$105,0),MATCH(VLOOKUP($BS$11,MAPPING!$H$3:$J$131,3,0),'CFBG New Line Form'!$G$7:$EQ$7,0)),"")=0,"",IFERROR(INDEX('CFBG New Line Form'!$G$9:$EQ$105,MATCH(B104,'CFBG New Line Form'!$B$9:$B$105,0),MATCH(VLOOKUP($BS$11,MAPPING!$H$3:$J$131,3,0),'CFBG New Line Form'!$G$7:$EQ$7,0)),""))</f>
        <v/>
      </c>
      <c r="BT104" s="84" t="str">
        <f>IF(IFERROR(INDEX('CFBG New Line Form'!$G$9:$EQ$105,MATCH(B104,'CFBG New Line Form'!$B$9:$B$105,0),MATCH(VLOOKUP($BT$11,MAPPING!$H$3:$J$131,3,0),'CFBG New Line Form'!$G$7:$EQ$7,0)),"")=0,"",IFERROR(INDEX('CFBG New Line Form'!$G$9:$EQ$105,MATCH(B104,'CFBG New Line Form'!$B$9:$B$105,0),MATCH(VLOOKUP($BT$11,MAPPING!$H$3:$J$131,3,0),'CFBG New Line Form'!$G$7:$EQ$7,0)),""))</f>
        <v/>
      </c>
      <c r="BU104" s="84" t="str">
        <f>IF(IFERROR(INDEX('CFBG New Line Form'!$G$9:$EQ$105,MATCH(B104,'CFBG New Line Form'!$B$9:$B$105,0),MATCH(VLOOKUP($BU$11,MAPPING!$H$3:$J$131,3,0),'CFBG New Line Form'!$G$7:$EQ$7,0)),"")=0,"",IFERROR(INDEX('CFBG New Line Form'!$G$9:$EQ$105,MATCH(B104,'CFBG New Line Form'!$B$9:$B$105,0),MATCH(VLOOKUP($BU$11,MAPPING!$H$3:$J$131,3,0),'CFBG New Line Form'!$G$7:$EQ$7,0)),""))</f>
        <v/>
      </c>
      <c r="BV104" s="84" t="str">
        <f>IF(IFERROR(INDEX('CFBG New Line Form'!$G$9:$EQ$105,MATCH(B104,'CFBG New Line Form'!$B$9:$B$105,0),MATCH(VLOOKUP($BV$11,MAPPING!$H$3:$J$131,3,0),'CFBG New Line Form'!$G$7:$EQ$7,0)),"")=0,"",IFERROR(INDEX('CFBG New Line Form'!$G$9:$EQ$105,MATCH(B104,'CFBG New Line Form'!$B$9:$B$105,0),MATCH(VLOOKUP($BV$11,MAPPING!$H$3:$J$131,3,0),'CFBG New Line Form'!$G$7:$EQ$7,0)),""))</f>
        <v/>
      </c>
      <c r="BW104" s="84" t="str">
        <f>IF(IFERROR(INDEX('CFBG New Line Form'!$G$9:$EQ$105,MATCH(B104,'CFBG New Line Form'!$B$9:$B$105,0),MATCH(VLOOKUP($BW$11,MAPPING!$H$3:$J$131,3,0),'CFBG New Line Form'!$G$7:$EQ$7,0)),"")=0,"",IFERROR(INDEX('CFBG New Line Form'!$G$9:$EQ$105,MATCH(B104,'CFBG New Line Form'!$B$9:$B$105,0),MATCH(VLOOKUP($BW$11,MAPPING!$H$3:$J$131,3,0),'CFBG New Line Form'!$G$7:$EQ$7,0)),""))</f>
        <v/>
      </c>
      <c r="BX104" s="84" t="str">
        <f>IF(IFERROR(INDEX('CFBG New Line Form'!$G$9:$EQ$105,MATCH(B104,'CFBG New Line Form'!$B$9:$B$105,0),MATCH(VLOOKUP($BX$11,MAPPING!$H$3:$J$131,3,0),'CFBG New Line Form'!$G$7:$EQ$7,0)),"")=0,"",IFERROR(INDEX('CFBG New Line Form'!$G$9:$EQ$105,MATCH(B104,'CFBG New Line Form'!$B$9:$B$105,0),MATCH(VLOOKUP($BX$11,MAPPING!$H$3:$J$131,3,0),'CFBG New Line Form'!$G$7:$EQ$7,0)),""))</f>
        <v/>
      </c>
      <c r="BY104" s="84" t="str">
        <f>IF(IFERROR(INDEX('CFBG New Line Form'!$G$9:$EQ$105,MATCH(B104,'CFBG New Line Form'!$B$9:$B$105,0),MATCH(VLOOKUP($BY$11,MAPPING!$H$3:$J$131,3,0),'CFBG New Line Form'!$G$7:$EQ$7,0)),"")=0,"",IFERROR(INDEX('CFBG New Line Form'!$G$9:$EQ$105,MATCH(B104,'CFBG New Line Form'!$B$9:$B$105,0),MATCH(VLOOKUP($BY$11,MAPPING!$H$3:$J$131,3,0),'CFBG New Line Form'!$G$7:$EQ$7,0)),""))</f>
        <v/>
      </c>
      <c r="BZ104" s="84" t="str">
        <f>IF(IFERROR(INDEX('CFBG New Line Form'!$G$9:$EQ$105,MATCH(B104,'CFBG New Line Form'!$B$9:$B$105,0),MATCH(VLOOKUP($BZ$11,MAPPING!$H$3:$J$131,3,0),'CFBG New Line Form'!$G$7:$EQ$7,0)),"")=0,"",IFERROR(INDEX('CFBG New Line Form'!$G$9:$EQ$105,MATCH(B104,'CFBG New Line Form'!$B$9:$B$105,0),MATCH(VLOOKUP($BZ$11,MAPPING!$H$3:$J$131,3,0),'CFBG New Line Form'!$G$7:$EQ$7,0)),""))</f>
        <v/>
      </c>
      <c r="CA104" s="84" t="str">
        <f>IF(IFERROR(INDEX('CFBG New Line Form'!$G$9:$EQ$105,MATCH(B104,'CFBG New Line Form'!$B$9:$B$105,0),MATCH(VLOOKUP($CA$11,MAPPING!$H$3:$J$131,3,0),'CFBG New Line Form'!$G$7:$EQ$7,0)),"")=0,"",IFERROR(INDEX('CFBG New Line Form'!$G$9:$EQ$105,MATCH(B104,'CFBG New Line Form'!$B$9:$B$105,0),MATCH(VLOOKUP($CA$11,MAPPING!$H$3:$J$131,3,0),'CFBG New Line Form'!$G$7:$EQ$7,0)),""))</f>
        <v/>
      </c>
      <c r="CB104" s="84" t="str">
        <f>IF(IFERROR(INDEX('CFBG New Line Form'!$G$9:$EQ$105,MATCH(B104,'CFBG New Line Form'!$B$9:$B$105,0),MATCH(VLOOKUP($CB$11,MAPPING!$H$3:$J$131,3,0),'CFBG New Line Form'!$G$7:$EQ$7,0)),"")=0,"",IFERROR(INDEX('CFBG New Line Form'!$G$9:$EQ$105,MATCH(B104,'CFBG New Line Form'!$B$9:$B$105,0),MATCH(VLOOKUP($CB$11,MAPPING!$H$3:$J$131,3,0),'CFBG New Line Form'!$G$7:$EQ$7,0)),""))</f>
        <v/>
      </c>
      <c r="CC104" s="84" t="str">
        <f>IF(IFERROR(INDEX('CFBG New Line Form'!$G$9:$EQ$105,MATCH(B104,'CFBG New Line Form'!$B$9:$B$105,0),MATCH(VLOOKUP($CC$11,MAPPING!$H$3:$J$131,3,0),'CFBG New Line Form'!$G$7:$EQ$7,0)),"")=0,"",IFERROR(INDEX('CFBG New Line Form'!$G$9:$EQ$105,MATCH(B104,'CFBG New Line Form'!$B$9:$B$105,0),MATCH(VLOOKUP($CC$11,MAPPING!$H$3:$J$131,3,0),'CFBG New Line Form'!$G$7:$EQ$7,0)),""))</f>
        <v/>
      </c>
      <c r="CD104" s="84" t="str">
        <f>IF(IFERROR(INDEX('CFBG New Line Form'!$G$9:$EQ$105,MATCH(B104,'CFBG New Line Form'!$B$9:$B$105,0),MATCH(VLOOKUP($CD$11,MAPPING!$H$3:$J$131,3,0),'CFBG New Line Form'!$G$7:$EQ$7,0)),"")=0,"",IFERROR(INDEX('CFBG New Line Form'!$G$9:$EQ$105,MATCH(B104,'CFBG New Line Form'!$B$9:$B$105,0),MATCH(VLOOKUP($CD$11,MAPPING!$H$3:$J$131,3,0),'CFBG New Line Form'!$G$7:$EQ$7,0)),""))</f>
        <v/>
      </c>
      <c r="CE104" s="84" t="str">
        <f>IF(IFERROR(INDEX('CFBG New Line Form'!$G$9:$EQ$105,MATCH(B104,'CFBG New Line Form'!$B$9:$B$105,0),MATCH(VLOOKUP($CE$11,MAPPING!$H$3:$J$131,3,0),'CFBG New Line Form'!$G$7:$EQ$7,0)),"")=0,"",IFERROR(INDEX('CFBG New Line Form'!$G$9:$EQ$105,MATCH(B104,'CFBG New Line Form'!$B$9:$B$105,0),MATCH(VLOOKUP($CE$11,MAPPING!$H$3:$J$131,3,0),'CFBG New Line Form'!$G$7:$EQ$7,0)),""))</f>
        <v/>
      </c>
      <c r="CF104" s="84" t="str">
        <f>IF(IFERROR(INDEX('CFBG New Line Form'!$G$9:$EQ$105,MATCH(B104,'CFBG New Line Form'!$B$9:$B$105,0),MATCH(VLOOKUP($CF$11,MAPPING!$H$3:$J$131,3,0),'CFBG New Line Form'!$G$7:$EQ$7,0)),"")=0,"",IFERROR(INDEX('CFBG New Line Form'!$G$9:$EQ$105,MATCH(B104,'CFBG New Line Form'!$B$9:$B$105,0),MATCH(VLOOKUP($CF$11,MAPPING!$H$3:$J$131,3,0),'CFBG New Line Form'!$G$7:$EQ$7,0)),""))</f>
        <v/>
      </c>
      <c r="CG104" s="84" t="str">
        <f>IF(IFERROR(INDEX('CFBG New Line Form'!$G$9:$EQ$105,MATCH(B104,'CFBG New Line Form'!$B$9:$B$105,0),MATCH(VLOOKUP($CG$11,MAPPING!$H$3:$J$131,3,0),'CFBG New Line Form'!$G$7:$EQ$7,0)),"")=0,"",IFERROR(INDEX('CFBG New Line Form'!$G$9:$EQ$105,MATCH(B104,'CFBG New Line Form'!$B$9:$B$105,0),MATCH(VLOOKUP($CG$11,MAPPING!$H$3:$J$131,3,0),'CFBG New Line Form'!$G$7:$EQ$7,0)),""))</f>
        <v/>
      </c>
      <c r="CH104" s="84" t="str">
        <f>IF(IFERROR(INDEX('CFBG New Line Form'!$G$9:$EQ$105,MATCH(B104,'CFBG New Line Form'!$B$9:$B$105,0),MATCH(VLOOKUP($CH$11,MAPPING!$H$3:$J$131,3,0),'CFBG New Line Form'!$G$7:$EQ$7,0)),"")=0,"",IFERROR(INDEX('CFBG New Line Form'!$G$9:$EQ$105,MATCH(B104,'CFBG New Line Form'!$B$9:$B$105,0),MATCH(VLOOKUP($CH$11,MAPPING!$H$3:$J$131,3,0),'CFBG New Line Form'!$G$7:$EQ$7,0)),""))</f>
        <v/>
      </c>
      <c r="CI104" s="84" t="str">
        <f>IF(IFERROR(INDEX('CFBG New Line Form'!$G$9:$EQ$105,MATCH(B104,'CFBG New Line Form'!$B$9:$B$105,0),MATCH(VLOOKUP($CI$11,MAPPING!$H$3:$J$131,3,0),'CFBG New Line Form'!$G$7:$EQ$7,0)),"")=0,"",IFERROR(INDEX('CFBG New Line Form'!$G$9:$EQ$105,MATCH(B104,'CFBG New Line Form'!$B$9:$B$105,0),MATCH(VLOOKUP($CI$11,MAPPING!$H$3:$J$131,3,0),'CFBG New Line Form'!$G$7:$EQ$7,0)),""))</f>
        <v/>
      </c>
      <c r="CJ104" s="84" t="str">
        <f>IF(IFERROR(INDEX('CFBG New Line Form'!$G$9:$EQ$105,MATCH(B104,'CFBG New Line Form'!$B$9:$B$105,0),MATCH(VLOOKUP($CJ$11,MAPPING!$H$3:$J$131,3,0),'CFBG New Line Form'!$G$7:$EQ$7,0)),"")=0,"",IFERROR(INDEX('CFBG New Line Form'!$G$9:$EQ$105,MATCH(B104,'CFBG New Line Form'!$B$9:$B$105,0),MATCH(VLOOKUP($CJ$11,MAPPING!$H$3:$J$131,3,0),'CFBG New Line Form'!$G$7:$EQ$7,0)),""))</f>
        <v/>
      </c>
      <c r="CK104" s="84" t="str">
        <f>IF(IFERROR(INDEX('CFBG New Line Form'!$G$9:$EQ$105,MATCH(B104,'CFBG New Line Form'!$B$9:$B$105,0),MATCH(VLOOKUP($CK$11,MAPPING!$H$3:$J$131,3,0),'CFBG New Line Form'!$G$7:$EQ$7,0)),"")=0,"",IFERROR(INDEX('CFBG New Line Form'!$G$9:$EQ$105,MATCH(B104,'CFBG New Line Form'!$B$9:$B$105,0),MATCH(VLOOKUP($CK$11,MAPPING!$H$3:$J$131,3,0),'CFBG New Line Form'!$G$7:$EQ$7,0)),""))</f>
        <v/>
      </c>
      <c r="CL104" s="84" t="str">
        <f>IF(IFERROR(INDEX('CFBG New Line Form'!$G$9:$EQ$105,MATCH(B104,'CFBG New Line Form'!$B$9:$B$105,0),MATCH(VLOOKUP($CL$11,MAPPING!$H$3:$J$131,3,0),'CFBG New Line Form'!$G$7:$EQ$7,0)),"")=0,"",IFERROR(INDEX('CFBG New Line Form'!$G$9:$EQ$105,MATCH(B104,'CFBG New Line Form'!$B$9:$B$105,0),MATCH(VLOOKUP($CL$11,MAPPING!$H$3:$J$131,3,0),'CFBG New Line Form'!$G$7:$EQ$7,0)),""))</f>
        <v/>
      </c>
      <c r="CM104" s="84" t="str">
        <f>IF(IFERROR(INDEX('CFBG New Line Form'!$G$9:$EQ$105,MATCH(B104,'CFBG New Line Form'!$B$9:$B$105,0),MATCH(VLOOKUP($CM$11,MAPPING!$H$3:$J$131,3,0),'CFBG New Line Form'!$G$7:$EQ$7,0)),"")=0,"",IFERROR(INDEX('CFBG New Line Form'!$G$9:$EQ$105,MATCH(B104,'CFBG New Line Form'!$B$9:$B$105,0),MATCH(VLOOKUP($CM$11,MAPPING!$H$3:$J$131,3,0),'CFBG New Line Form'!$G$7:$EQ$7,0)),""))</f>
        <v/>
      </c>
      <c r="CN104" s="84" t="str">
        <f>IF(IFERROR(INDEX('CFBG New Line Form'!$G$9:$EQ$105,MATCH(B104,'CFBG New Line Form'!$B$9:$B$105,0),MATCH(VLOOKUP($CN$11,MAPPING!$H$3:$J$131,3,0),'CFBG New Line Form'!$G$7:$EQ$7,0)),"")=0,"",IFERROR(INDEX('CFBG New Line Form'!$G$9:$EQ$105,MATCH(B104,'CFBG New Line Form'!$B$9:$B$105,0),MATCH(VLOOKUP($CN$11,MAPPING!$H$3:$J$131,3,0),'CFBG New Line Form'!$G$7:$EQ$7,0)),""))</f>
        <v/>
      </c>
      <c r="CO104" s="84" t="str">
        <f>IF(IFERROR(INDEX('CFBG New Line Form'!$G$9:$EQ$105,MATCH(B104,'CFBG New Line Form'!$B$9:$B$105,0),MATCH(VLOOKUP($CO$11,MAPPING!$H$3:$J$131,3,0),'CFBG New Line Form'!$G$7:$EQ$7,0)),"")=0,"",IFERROR(INDEX('CFBG New Line Form'!$G$9:$EQ$105,MATCH(B104,'CFBG New Line Form'!$B$9:$B$105,0),MATCH(VLOOKUP($CO$11,MAPPING!$H$3:$J$131,3,0),'CFBG New Line Form'!$G$7:$EQ$7,0)),""))</f>
        <v/>
      </c>
      <c r="CP104" s="84" t="str">
        <f>IF(IFERROR(INDEX('CFBG New Line Form'!$G$9:$EQ$105,MATCH(B104,'CFBG New Line Form'!$B$9:$B$105,0),MATCH(VLOOKUP($CP$11,MAPPING!$H$3:$J$131,3,0),'CFBG New Line Form'!$G$7:$EQ$7,0)),"")=0,"",IFERROR(INDEX('CFBG New Line Form'!$G$9:$EQ$105,MATCH(B104,'CFBG New Line Form'!$B$9:$B$105,0),MATCH(VLOOKUP($CP$11,MAPPING!$H$3:$J$131,3,0),'CFBG New Line Form'!$G$7:$EQ$7,0)),""))</f>
        <v/>
      </c>
      <c r="CQ104" s="84" t="str">
        <f>IF(IFERROR(INDEX('CFBG New Line Form'!$G$9:$EQ$105,MATCH(B104,'CFBG New Line Form'!$B$9:$B$105,0),MATCH(VLOOKUP($CQ$11,MAPPING!$H$3:$J$131,3,0),'CFBG New Line Form'!$G$7:$EQ$7,0)),"")=0,"",IFERROR(INDEX('CFBG New Line Form'!$G$9:$EQ$105,MATCH(B104,'CFBG New Line Form'!$B$9:$B$105,0),MATCH(VLOOKUP($CQ$11,MAPPING!$H$3:$J$131,3,0),'CFBG New Line Form'!$G$7:$EQ$7,0)),""))</f>
        <v/>
      </c>
      <c r="CR104" s="84"/>
      <c r="CS104" s="84"/>
      <c r="CT104" s="84"/>
    </row>
    <row r="105" spans="1:98" s="55" customFormat="1">
      <c r="A105" s="84" t="str">
        <f>IF(
IFERROR(INDEX('CFBG New Line Form'!$G$9:$EQ$105,MATCH(B105,'CFBG New Line Form'!$B$9:$B$105,0),MATCH(VLOOKUP($A$11,MAPPING!$H$3:$J$131,3,0),'CFBG New Line Form'!$G$7:$EQ$7,0)),"")=0,"", IFERROR(INDEX('CFBG New Line Form'!$G$9:$EQ$105,MATCH(B105,'CFBG New Line Form'!$B$9:$B$105,0),MATCH(VLOOKUP($A$11,MAPPING!$H$3:$J$131,3,0),'CFBG New Line Form'!$G$7:$EQ$7,0)),""))</f>
        <v/>
      </c>
      <c r="B105" s="84"/>
      <c r="C105" s="84" t="str">
        <f>IF(
IFERROR(INDEX('CFBG New Line Form'!$G$9:$EQ$105,MATCH(B105,'CFBG New Line Form'!$B$9:$B$105,0),MATCH(VLOOKUP($C$11,MAPPING!$H$3:$J$131,3,0),'CFBG New Line Form'!$G$7:$EQ$7,0)),"")=0,"", IFERROR(INDEX('CFBG New Line Form'!$G$9:$EQ$105,MATCH(B105,'CFBG New Line Form'!$B$9:$B$105,0),MATCH(VLOOKUP($C$11,MAPPING!$H$3:$J$131,3,0),'CFBG New Line Form'!$G$7:$EQ$7,0)),""))</f>
        <v/>
      </c>
      <c r="D105" s="84" t="str">
        <f>IF(
IFERROR(INDEX('CFBG New Line Form'!$G$9:$EQ$105,MATCH(B105,'CFBG New Line Form'!$B$9:$B$105,0),MATCH(VLOOKUP($D$11,MAPPING!$H$3:$J$131,3,0),'CFBG New Line Form'!$G$7:$EQ$7,0)),"")=0,"", IFERROR(INDEX('CFBG New Line Form'!$G$9:$EQ$105,MATCH(B105,'CFBG New Line Form'!$B$9:$B$105,0),MATCH(VLOOKUP($D$11,MAPPING!$H$3:$J$131,3,0),'CFBG New Line Form'!$G$7:$EQ$7,0)),""))</f>
        <v/>
      </c>
      <c r="E105" s="84" t="str">
        <f>IF(IFERROR(INDEX('CFBG New Line Form'!$G$9:$EQ$105,MATCH(B105,'CFBG New Line Form'!$B$9:$B$105,0),MATCH(VLOOKUP($E$11,MAPPING!$H$3:$J$131,3,0),'CFBG New Line Form'!$G$7:$EQ$7,0)),"")=0,"",IFERROR(INDEX('CFBG New Line Form'!$G$9:$EQ$105,MATCH(B105,'CFBG New Line Form'!$B$9:$B$105,0),MATCH(VLOOKUP($E$11,MAPPING!$H$3:$J$131,3,0),'CFBG New Line Form'!$G$7:$EQ$7,0)),""))</f>
        <v/>
      </c>
      <c r="F105" s="84" t="str">
        <f>IF(IFERROR(INDEX('CFBG New Line Form'!$G$9:$EQ$105,MATCH(B105,'CFBG New Line Form'!$B$9:$B$105,0),MATCH(VLOOKUP($F$11,MAPPING!$H$3:$J$131,3,0),'CFBG New Line Form'!$G$7:$EQ$7,0)),"")=0,"",IFERROR(INDEX('CFBG New Line Form'!$G$9:$EQ$105,MATCH(B105,'CFBG New Line Form'!$B$9:$B$105,0),MATCH(VLOOKUP($F$11,MAPPING!$H$3:$J$131,3,0),'CFBG New Line Form'!$G$7:$EQ$7,0)),""))</f>
        <v/>
      </c>
      <c r="G105" s="130" t="str">
        <f>IF(IFERROR(INDEX('CFBG New Line Form'!$G$9:$EQ$105,MATCH(B105,'CFBG New Line Form'!$B$9:$B$105,0),MATCH(VLOOKUP($G$11,MAPPING!$H$3:$J$131,3,0),'CFBG New Line Form'!$G$7:$EQ$7,0)),"")=0,"",IFERROR(INDEX('CFBG New Line Form'!$G$9:$EQ$105,MATCH(B105,'CFBG New Line Form'!$B$9:$B$105,0),MATCH(VLOOKUP($G$11,MAPPING!$H$3:$J$131,3,0),'CFBG New Line Form'!$G$7:$EQ$7,0)),""))</f>
        <v/>
      </c>
      <c r="H105" s="160" t="str">
        <f>IF(IFERROR(INDEX('CFBG New Line Form'!$G$9:$EQ$105,MATCH(B105,'CFBG New Line Form'!$B$9:$B$105,0),MATCH(VLOOKUP($H$11,MAPPING!$H$3:$J$131,3,0),'CFBG New Line Form'!$G$7:$EQ$7,0)),"")=0,"",IFERROR(INDEX('CFBG New Line Form'!$G$9:$EQ$105,MATCH(B105,'CFBG New Line Form'!$B$9:$B$105,0),MATCH(VLOOKUP($H$11,MAPPING!$H$3:$J$131,3,0),'CFBG New Line Form'!$G$7:$EQ$7,0)),""))</f>
        <v/>
      </c>
      <c r="I105" s="161" t="str">
        <f>IF(IFERROR(INDEX('CFBG New Line Form'!$G$9:$EQ$105,MATCH(B105,'CFBG New Line Form'!$B$9:$B$105,0),MATCH(VLOOKUP($I$11,MAPPING!$H$3:$J$131,3,0),'CFBG New Line Form'!$G$7:$EQ$7,0)),"")=0,"",IFERROR(INDEX('CFBG New Line Form'!$G$9:$EQ$105,MATCH(B105,'CFBG New Line Form'!$B$9:$B$105,0),MATCH(VLOOKUP($I$11,MAPPING!$H$3:$J$131,3,0),'CFBG New Line Form'!$G$7:$EQ$7,0)),""))</f>
        <v/>
      </c>
      <c r="J105" s="84" t="str">
        <f>IF(IFERROR(INDEX('CFBG New Line Form'!$G$9:$EQ$105,MATCH(B105,'CFBG New Line Form'!$B$9:$B$105,0),MATCH(VLOOKUP($J$11,MAPPING!$H$3:$J$131,3,0),'CFBG New Line Form'!$G$7:$EQ$7,0)),"")=0,"",IFERROR(INDEX('CFBG New Line Form'!$G$9:$EQ$105,MATCH(B105,'CFBG New Line Form'!$B$9:$B$105,0),MATCH(VLOOKUP($J$11,MAPPING!$H$3:$J$131,3,0),'CFBG New Line Form'!$G$7:$EQ$7,0)),""))</f>
        <v/>
      </c>
      <c r="K105" s="84" t="e">
        <v>#N/A</v>
      </c>
      <c r="L105" s="84" t="e">
        <v>#N/A</v>
      </c>
      <c r="M105" s="84" t="e">
        <v>#N/A</v>
      </c>
      <c r="N105" s="84" t="e">
        <v>#N/A</v>
      </c>
      <c r="O105" s="84" t="e">
        <v>#N/A</v>
      </c>
      <c r="P105" s="84" t="e">
        <v>#N/A</v>
      </c>
      <c r="Q105" s="84" t="e">
        <v>#N/A</v>
      </c>
      <c r="R105" s="162" t="str">
        <f>IF(IFERROR(INDEX('CFBG New Line Form'!$G$9:$EQ$105,MATCH(B105,'CFBG New Line Form'!$B$9:$B$105,0),MATCH(VLOOKUP($R$11,MAPPING!$H$3:$J$131,3,0),'CFBG New Line Form'!$G$7:$EQ$7,0)),"")=0,"",IFERROR(INDEX('CFBG New Line Form'!$G$9:$EQ$105,MATCH(B105,'CFBG New Line Form'!$B$9:$B$105,0),MATCH(VLOOKUP($R$11,MAPPING!$H$3:$J$131,3,0),'CFBG New Line Form'!$G$7:$EQ$7,0)),""))</f>
        <v/>
      </c>
      <c r="S105" s="84" t="str">
        <f>IF(IFERROR(INDEX('CFBG New Line Form'!$G$9:$EQ$105,MATCH(B105,'CFBG New Line Form'!$B$9:$B$105,0),MATCH(VLOOKUP($S$11,MAPPING!$H$3:$J$131,3,0),'CFBG New Line Form'!$G$7:$EQ$7,0)),"")=0,"",IFERROR(INDEX('CFBG New Line Form'!$G$9:$EQ$105,MATCH(B105,'CFBG New Line Form'!$B$9:$B$105,0),MATCH(VLOOKUP($S$11,MAPPING!$H$3:$J$131,3,0),'CFBG New Line Form'!$G$7:$EQ$7,0)),""))</f>
        <v/>
      </c>
      <c r="T105" s="84" t="e">
        <v>#N/A</v>
      </c>
      <c r="U105" s="84" t="e">
        <v>#N/A</v>
      </c>
      <c r="V105" s="84" t="e">
        <v>#N/A</v>
      </c>
      <c r="W105" s="84" t="e">
        <v>#N/A</v>
      </c>
      <c r="X105" s="84" t="e">
        <v>#N/A</v>
      </c>
      <c r="Y105" s="84" t="e">
        <v>#N/A</v>
      </c>
      <c r="Z105" s="84" t="e">
        <v>#N/A</v>
      </c>
      <c r="AA105" s="84" t="e">
        <v>#N/A</v>
      </c>
      <c r="AB105" s="84" t="e">
        <v>#N/A</v>
      </c>
      <c r="AC105" s="84" t="e">
        <v>#N/A</v>
      </c>
      <c r="AD105" s="84" t="e">
        <v>#N/A</v>
      </c>
      <c r="AE105" s="160" t="str">
        <f>IF(IFERROR(INDEX('CFBG New Line Form'!$G$9:$EQ$105,MATCH(B105,'CFBG New Line Form'!$B$9:$B$105,0),MATCH(VLOOKUP($AE$11,MAPPING!$H$3:$J$131,3,0),'CFBG New Line Form'!$G$7:$EQ$7,0)),"")=0,"",IFERROR(INDEX('CFBG New Line Form'!$G$9:$EQ$105,MATCH(B105,'CFBG New Line Form'!$B$9:$B$105,0),MATCH(VLOOKUP($AE$11,MAPPING!$H$3:$J$131,3,0),'CFBG New Line Form'!$G$7:$EQ$7,0)),""))</f>
        <v/>
      </c>
      <c r="AF105" s="84" t="e">
        <v>#N/A</v>
      </c>
      <c r="AG105" s="84" t="e">
        <v>#N/A</v>
      </c>
      <c r="AH105" s="84" t="str">
        <f>IF(IFERROR(INDEX('CFBG New Line Form'!$G$9:$EQ$105,MATCH(B105,'CFBG New Line Form'!$B$9:$B$105,0),MATCH(VLOOKUP($AH$11,MAPPING!$H$3:$J$131,3,0),'CFBG New Line Form'!$G$7:$EQ$7,0)),"")=0,"",IFERROR(INDEX('CFBG New Line Form'!$G$9:$EQ$105,MATCH(B105,'CFBG New Line Form'!$B$9:$B$105,0),MATCH(VLOOKUP($AH$11,MAPPING!$H$3:$J$131,3,0),'CFBG New Line Form'!$G$7:$EQ$7,0)),""))</f>
        <v/>
      </c>
      <c r="AI105" s="84" t="str">
        <f>IF(IFERROR(INDEX('CFBG New Line Form'!$G$9:$EQ$105,MATCH(B105,'CFBG New Line Form'!$B$9:$B$105,0),MATCH(VLOOKUP($AI$11,MAPPING!$H$3:$J$131,3,0),'CFBG New Line Form'!$G$7:$EQ$7,0)),"")=0,"",IFERROR(INDEX('CFBG New Line Form'!$G$9:$EQ$105,MATCH(B105,'CFBG New Line Form'!$B$9:$B$105,0),MATCH(VLOOKUP($AI$11,MAPPING!$H$3:$J$131,3,0),'CFBG New Line Form'!$G$7:$EQ$7,0)),""))</f>
        <v/>
      </c>
      <c r="AJ105" s="84" t="str">
        <f>IF(IFERROR(INDEX('CFBG New Line Form'!$G$9:$EQ$105,MATCH(B105,'CFBG New Line Form'!$B$9:$B$105,0),MATCH(VLOOKUP($AJ$11,MAPPING!$H$3:$J$131,3,0),'CFBG New Line Form'!$G$7:$EQ$7,0)),"")=0,"",IFERROR(INDEX('CFBG New Line Form'!$G$9:$EQ$105,MATCH(B105,'CFBG New Line Form'!$B$9:$B$105,0),MATCH(VLOOKUP($AJ$11,MAPPING!$H$3:$J$131,3,0),'CFBG New Line Form'!$G$7:$EQ$7,0)),""))</f>
        <v/>
      </c>
      <c r="AK105" s="84" t="str">
        <f>IF(IFERROR(INDEX('CFBG New Line Form'!$G$9:$EQ$105,MATCH(B105,'CFBG New Line Form'!$B$9:$B$105,0),MATCH(VLOOKUP($AK$11,MAPPING!$H$3:$J$131,3,0),'CFBG New Line Form'!$G$7:$EQ$7,0)),"")=0,"",IFERROR(INDEX('CFBG New Line Form'!$G$9:$EQ$105,MATCH(B105,'CFBG New Line Form'!$B$9:$B$105,0),MATCH(VLOOKUP($AK$11,MAPPING!$H$3:$J$131,3,0),'CFBG New Line Form'!$G$7:$EQ$7,0)),""))</f>
        <v/>
      </c>
      <c r="AL105" s="84" t="str">
        <f>IF(IFERROR(INDEX('CFBG New Line Form'!$G$9:$EQ$105,MATCH(B105,'CFBG New Line Form'!$B$9:$B$105,0),MATCH(VLOOKUP($AL$11,MAPPING!$H$3:$J$131,3,0),'CFBG New Line Form'!$G$7:$EQ$7,0)),"")=0,"",IFERROR(INDEX('CFBG New Line Form'!$G$9:$EQ$105,MATCH(B105,'CFBG New Line Form'!$B$9:$B$105,0),MATCH(VLOOKUP($AL$11,MAPPING!$H$3:$J$131,3,0),'CFBG New Line Form'!$G$7:$EQ$7,0)),""))</f>
        <v/>
      </c>
      <c r="AM105" s="84" t="str">
        <f>IF(IFERROR(INDEX('CFBG New Line Form'!$G$9:$EQ$105,MATCH(B105,'CFBG New Line Form'!$B$9:$B$105,0),MATCH(VLOOKUP($AM$11,MAPPING!$H$3:$J$131,3,0),'CFBG New Line Form'!$G$7:$EQ$7,0)),"")=0,"",IFERROR(INDEX('CFBG New Line Form'!$G$9:$EQ$105,MATCH(B105,'CFBG New Line Form'!$B$9:$B$105,0),MATCH(VLOOKUP($AM$11,MAPPING!$H$3:$J$131,3,0),'CFBG New Line Form'!$G$7:$EQ$7,0)),""))</f>
        <v/>
      </c>
      <c r="AN105" s="84" t="str">
        <f>IF(IFERROR(INDEX('CFBG New Line Form'!$G$9:$EQ$105,MATCH(B105,'CFBG New Line Form'!$B$9:$B$105,0),MATCH(VLOOKUP($AN$11,MAPPING!$H$3:$J$131,3,0),'CFBG New Line Form'!$G$7:$EQ$7,0)),"")=0,"",IFERROR(INDEX('CFBG New Line Form'!$G$9:$EQ$105,MATCH(B105,'CFBG New Line Form'!$B$9:$B$105,0),MATCH(VLOOKUP($AN$11,MAPPING!$H$3:$J$131,3,0),'CFBG New Line Form'!$G$7:$EQ$7,0)),""))</f>
        <v/>
      </c>
      <c r="AO105" s="84" t="str">
        <f>IF(IFERROR(INDEX('CFBG New Line Form'!$G$9:$EQ$105,MATCH(B105,'CFBG New Line Form'!$B$9:$B$105,0),MATCH(VLOOKUP($AO$11,MAPPING!$H$3:$J$131,3,0),'CFBG New Line Form'!$G$7:$EQ$7,0)),"")=0,"",IFERROR(INDEX('CFBG New Line Form'!$G$9:$EQ$105,MATCH(B105,'CFBG New Line Form'!$B$9:$B$105,0),MATCH(VLOOKUP($AO$11,MAPPING!$H$3:$J$131,3,0),'CFBG New Line Form'!$G$7:$EQ$7,0)),""))</f>
        <v/>
      </c>
      <c r="AP105" s="84" t="str">
        <f>IF(IFERROR(INDEX('CFBG New Line Form'!$G$9:$EQ$105,MATCH(B105,'CFBG New Line Form'!$B$9:$B$105,0),MATCH(VLOOKUP($AP$11,MAPPING!$H$3:$J$131,3,0),'CFBG New Line Form'!$G$7:$EQ$7,0)),"")=0,"",IFERROR(INDEX('CFBG New Line Form'!$G$9:$EQ$105,MATCH(B105,'CFBG New Line Form'!$B$9:$B$105,0),MATCH(VLOOKUP($AP$11,MAPPING!$H$3:$J$131,3,0),'CFBG New Line Form'!$G$7:$EQ$7,0)),""))</f>
        <v/>
      </c>
      <c r="AQ105" s="84" t="str">
        <f>IF(IFERROR(INDEX('CFBG New Line Form'!$G$9:$EQ$105,MATCH(B105,'CFBG New Line Form'!$B$9:$B$105,0),MATCH(VLOOKUP($AQ$11,MAPPING!$H$3:$J$131,3,0),'CFBG New Line Form'!$G$7:$EQ$7,0)),"")=0,"",IFERROR(INDEX('CFBG New Line Form'!$G$9:$EQ$105,MATCH(B105,'CFBG New Line Form'!$B$9:$B$105,0),MATCH(VLOOKUP($AQ$11,MAPPING!$H$3:$J$131,3,0),'CFBG New Line Form'!$G$7:$EQ$7,0)),""))</f>
        <v/>
      </c>
      <c r="AR105" s="84" t="str">
        <f>IF(IFERROR(INDEX('CFBG New Line Form'!$G$9:$EQ$105,MATCH(B105,'CFBG New Line Form'!$B$9:$B$105,0),MATCH(VLOOKUP($AR$11,MAPPING!$H$3:$J$131,3,0),'CFBG New Line Form'!$G$7:$EQ$7,0)),"")=0,"",IFERROR(INDEX('CFBG New Line Form'!$G$9:$EQ$105,MATCH(B105,'CFBG New Line Form'!$B$9:$B$105,0),MATCH(VLOOKUP($AR$11,MAPPING!$H$3:$J$131,3,0),'CFBG New Line Form'!$G$7:$EQ$7,0)),""))</f>
        <v/>
      </c>
      <c r="AS105" s="84" t="str">
        <f>IF(IFERROR(INDEX('CFBG New Line Form'!$G$9:$EQ$105,MATCH(B105,'CFBG New Line Form'!$B$9:$B$105,0),MATCH(VLOOKUP($AS$11,MAPPING!$H$3:$J$131,3,0),'CFBG New Line Form'!$G$7:$EQ$7,0)),"")=0,"",IFERROR(INDEX('CFBG New Line Form'!$G$9:$EQ$105,MATCH(B105,'CFBG New Line Form'!$B$9:$B$105,0),MATCH(VLOOKUP($AS$11,MAPPING!$H$3:$J$131,3,0),'CFBG New Line Form'!$G$7:$EQ$7,0)),""))</f>
        <v/>
      </c>
      <c r="AT105" s="84" t="str">
        <f>IF(IFERROR(INDEX('CFBG New Line Form'!$G$9:$EQ$105,MATCH(B105,'CFBG New Line Form'!$B$9:$B$105,0),MATCH(VLOOKUP($AT$11,MAPPING!$H$3:$J$131,3,0),'CFBG New Line Form'!$G$7:$EQ$7,0)),"")=0,"",IFERROR(INDEX('CFBG New Line Form'!$G$9:$EQ$105,MATCH(B105,'CFBG New Line Form'!$B$9:$B$105,0),MATCH(VLOOKUP($AT$11,MAPPING!$H$3:$J$131,3,0),'CFBG New Line Form'!$G$7:$EQ$7,0)),""))</f>
        <v/>
      </c>
      <c r="AU105" s="84" t="str">
        <f>IF(IFERROR(INDEX('CFBG New Line Form'!$G$9:$EQ$105,MATCH(B105,'CFBG New Line Form'!$B$9:$B$105,0),MATCH(VLOOKUP($AU$11,MAPPING!$H$3:$J$131,3,0),'CFBG New Line Form'!$G$7:$EQ$7,0)),"")=0,"",IFERROR(INDEX('CFBG New Line Form'!$G$9:$EQ$105,MATCH(B105,'CFBG New Line Form'!$B$9:$B$105,0),MATCH(VLOOKUP($AU$11,MAPPING!$H$3:$J$131,3,0),'CFBG New Line Form'!$G$7:$EQ$7,0)),""))</f>
        <v/>
      </c>
      <c r="AV105" s="84" t="str">
        <f>IF(IFERROR(INDEX('CFBG New Line Form'!$G$9:$EQ$105,MATCH(B105,'CFBG New Line Form'!$B$9:$B$105,0),MATCH(VLOOKUP($AV$11,MAPPING!$H$3:$J$131,3,0),'CFBG New Line Form'!$G$7:$EQ$7,0)),"")=0,"",IFERROR(INDEX('CFBG New Line Form'!$G$9:$EQ$105,MATCH(B105,'CFBG New Line Form'!$B$9:$B$105,0),MATCH(VLOOKUP($AV$11,MAPPING!$H$3:$J$131,3,0),'CFBG New Line Form'!$G$7:$EQ$7,0)),""))</f>
        <v/>
      </c>
      <c r="AW105" s="84" t="str">
        <f>IF(IFERROR(INDEX('CFBG New Line Form'!$G$9:$EQ$105,MATCH(B105,'CFBG New Line Form'!$B$9:$B$105,0),MATCH(VLOOKUP($AW$11,MAPPING!$H$3:$J$131,3,0),'CFBG New Line Form'!$G$7:$EQ$7,0)),"")=0,"",IFERROR(INDEX('CFBG New Line Form'!$G$9:$EQ$105,MATCH(B105,'CFBG New Line Form'!$B$9:$B$105,0),MATCH(VLOOKUP($AW$11,MAPPING!$H$3:$J$131,3,0),'CFBG New Line Form'!$G$7:$EQ$7,0)),""))</f>
        <v/>
      </c>
      <c r="AX105" s="84" t="str">
        <f>IF(IFERROR(INDEX('CFBG New Line Form'!$G$9:$EQ$105,MATCH(B105,'CFBG New Line Form'!$B$9:$B$105,0),MATCH(VLOOKUP($AX$11,MAPPING!$H$3:$J$131,3,0),'CFBG New Line Form'!$G$7:$EQ$7,0)),"")=0,"",IFERROR(INDEX('CFBG New Line Form'!$G$9:$EQ$105,MATCH(B105,'CFBG New Line Form'!$B$9:$B$105,0),MATCH(VLOOKUP($AX$11,MAPPING!$H$3:$J$131,3,0),'CFBG New Line Form'!$G$7:$EQ$7,0)),""))</f>
        <v/>
      </c>
      <c r="AY105" s="84" t="str">
        <f>IF(IFERROR(INDEX('CFBG New Line Form'!$G$9:$EQ$105,MATCH(B105,'CFBG New Line Form'!$B$9:$B$105,0),MATCH(VLOOKUP($AY$11,MAPPING!$H$3:$J$131,3,0),'CFBG New Line Form'!$G$7:$EQ$7,0)),"")=0,"",IFERROR(INDEX('CFBG New Line Form'!$G$9:$EQ$105,MATCH(B105,'CFBG New Line Form'!$B$9:$B$105,0),MATCH(VLOOKUP($AY$11,MAPPING!$H$3:$J$131,3,0),'CFBG New Line Form'!$G$7:$EQ$7,0)),""))</f>
        <v/>
      </c>
      <c r="AZ105" s="84" t="str">
        <f>IF(IFERROR(INDEX('CFBG New Line Form'!$G$9:$EQ$105,MATCH(B105,'CFBG New Line Form'!$B$9:$B$105,0),MATCH(VLOOKUP($AZ$11,MAPPING!$H$3:$J$131,3,0),'CFBG New Line Form'!$G$7:$EQ$7,0)),"")=0,"",IFERROR(INDEX('CFBG New Line Form'!$G$9:$EQ$105,MATCH(B105,'CFBG New Line Form'!$B$9:$B$105,0),MATCH(VLOOKUP($AZ$11,MAPPING!$H$3:$J$131,3,0),'CFBG New Line Form'!$G$7:$EQ$7,0)),""))</f>
        <v/>
      </c>
      <c r="BA105" s="84" t="str">
        <f>IF(IFERROR(INDEX('CFBG New Line Form'!$G$9:$EQ$105,MATCH(B105,'CFBG New Line Form'!$B$9:$B$105,0),MATCH(VLOOKUP($BA$11,MAPPING!$H$3:$J$131,3,0),'CFBG New Line Form'!$G$7:$EQ$7,0)),"")=0,"",IFERROR(INDEX('CFBG New Line Form'!$G$9:$EQ$105,MATCH(B105,'CFBG New Line Form'!$B$9:$B$105,0),MATCH(VLOOKUP($BA$11,MAPPING!$H$3:$J$131,3,0),'CFBG New Line Form'!$G$7:$EQ$7,0)),""))</f>
        <v/>
      </c>
      <c r="BB105" s="84" t="str">
        <f>IF(IFERROR(INDEX('CFBG New Line Form'!$G$9:$EQ$105,MATCH(B105,'CFBG New Line Form'!$B$9:$B$105,0),MATCH(VLOOKUP($BB$11,MAPPING!$H$3:$J$131,3,0),'CFBG New Line Form'!$G$7:$EQ$7,0)),"")=0,"",IFERROR(INDEX('CFBG New Line Form'!$G$9:$EQ$105,MATCH(B105,'CFBG New Line Form'!$B$9:$B$105,0),MATCH(VLOOKUP($BB$11,MAPPING!$H$3:$J$131,3,0),'CFBG New Line Form'!$G$7:$EQ$7,0)),""))</f>
        <v/>
      </c>
      <c r="BC105" s="84" t="str">
        <f>IF(IFERROR(INDEX('CFBG New Line Form'!$G$9:$EQ$105,MATCH(B105,'CFBG New Line Form'!$B$9:$B$105,0),MATCH(VLOOKUP($BC$11,MAPPING!$H$3:$J$131,3,0),'CFBG New Line Form'!$G$7:$EQ$7,0)),"")=0,"",IFERROR(INDEX('CFBG New Line Form'!$G$9:$EQ$105,MATCH(B105,'CFBG New Line Form'!$B$9:$B$105,0),MATCH(VLOOKUP($BC$11,MAPPING!$H$3:$J$131,3,0),'CFBG New Line Form'!$G$7:$EQ$7,0)),""))</f>
        <v/>
      </c>
      <c r="BD105" s="84" t="str">
        <f>IF(IFERROR(INDEX('CFBG New Line Form'!$G$9:$EQ$105,MATCH(B105,'CFBG New Line Form'!$B$9:$B$105,0),MATCH(VLOOKUP($BD$11,MAPPING!$H$3:$J$131,3,0),'CFBG New Line Form'!$G$7:$EQ$7,0)),"")=0,"",IFERROR(INDEX('CFBG New Line Form'!$G$9:$EQ$105,MATCH(B105,'CFBG New Line Form'!$B$9:$B$105,0),MATCH(VLOOKUP($BD$11,MAPPING!$H$3:$J$131,3,0),'CFBG New Line Form'!$G$7:$EQ$7,0)),""))</f>
        <v/>
      </c>
      <c r="BE105" s="84" t="str">
        <f>IF(IFERROR(INDEX('CFBG New Line Form'!$G$9:$EQ$105,MATCH(B105,'CFBG New Line Form'!$B$9:$B$105,0),MATCH(VLOOKUP($BE$11,MAPPING!$H$3:$J$131,3,0),'CFBG New Line Form'!$G$7:$EQ$7,0)),"")=0,"",IFERROR(INDEX('CFBG New Line Form'!$G$9:$EQ$105,MATCH(B105,'CFBG New Line Form'!$B$9:$B$105,0),MATCH(VLOOKUP($BE$11,MAPPING!$H$3:$J$131,3,0),'CFBG New Line Form'!$G$7:$EQ$7,0)),""))</f>
        <v/>
      </c>
      <c r="BF105" s="84" t="str">
        <f>IF(IFERROR(INDEX('CFBG New Line Form'!$G$9:$EQ$105,MATCH(B105,'CFBG New Line Form'!$B$9:$B$105,0),MATCH(VLOOKUP($BE$11,MAPPING!$H$3:$J$131,3,0),'CFBG New Line Form'!$G$7:$EQ$7,0)),"")=0,"",IFERROR(INDEX('CFBG New Line Form'!$G$9:$EQ$105,MATCH(B105,'CFBG New Line Form'!$B$9:$B$105,0),MATCH(VLOOKUP($BE$11,MAPPING!$H$3:$J$131,3,0),'CFBG New Line Form'!$G$7:$EQ$7,0)),""))</f>
        <v/>
      </c>
      <c r="BG105" s="84" t="str">
        <f>IF(IFERROR(INDEX('CFBG New Line Form'!$G$9:$EQ$105,MATCH(B105,'CFBG New Line Form'!$B$9:$B$105,0),MATCH(VLOOKUP($BG$11,MAPPING!$H$3:$J$131,3,0),'CFBG New Line Form'!$G$7:$EQ$7,0)),"")=0,"",IFERROR(INDEX('CFBG New Line Form'!$G$9:$EQ$105,MATCH(B105,'CFBG New Line Form'!$B$9:$B$105,0),MATCH(VLOOKUP($BG$11,MAPPING!$H$3:$J$131,3,0),'CFBG New Line Form'!$G$7:$EQ$7,0)),""))</f>
        <v/>
      </c>
      <c r="BH105" s="84" t="str">
        <f>IF(IFERROR(INDEX('CFBG New Line Form'!$G$9:$EQ$105,MATCH(B105,'CFBG New Line Form'!$B$9:$B$105,0),MATCH(VLOOKUP($BH$11,MAPPING!$H$3:$J$131,3,0),'CFBG New Line Form'!$G$7:$EQ$7,0)),"")=0,"",IFERROR(INDEX('CFBG New Line Form'!$G$9:$EQ$105,MATCH(B105,'CFBG New Line Form'!$B$9:$B$105,0),MATCH(VLOOKUP($BH$11,MAPPING!$H$3:$J$131,3,0),'CFBG New Line Form'!$G$7:$EQ$7,0)),""))</f>
        <v/>
      </c>
      <c r="BI105" s="84" t="str">
        <f>IF(IFERROR(INDEX('CFBG New Line Form'!$G$9:$EQ$105,MATCH(B105,'CFBG New Line Form'!$B$9:$B$105,0),MATCH(VLOOKUP($BI$11,MAPPING!$H$3:$J$131,3,0),'CFBG New Line Form'!$G$7:$EQ$7,0)),"")=0,"",IFERROR(INDEX('CFBG New Line Form'!$G$9:$EQ$105,MATCH(B105,'CFBG New Line Form'!$B$9:$B$105,0),MATCH(VLOOKUP($BI$11,MAPPING!$H$3:$J$131,3,0),'CFBG New Line Form'!$G$7:$EQ$7,0)),""))</f>
        <v/>
      </c>
      <c r="BJ105" s="84" t="str">
        <f>IF(IFERROR(INDEX('CFBG New Line Form'!$G$9:$EQ$105,MATCH(B105,'CFBG New Line Form'!$B$9:$B$105,0),MATCH(VLOOKUP($BJ$11,MAPPING!$H$3:$J$131,3,0),'CFBG New Line Form'!$G$7:$EQ$7,0)),"")=0,"",IFERROR(INDEX('CFBG New Line Form'!$G$9:$EQ$105,MATCH(B105,'CFBG New Line Form'!$B$9:$B$105,0),MATCH(VLOOKUP($BJ$11,MAPPING!$H$3:$J$131,3,0),'CFBG New Line Form'!$G$7:$EQ$7,0)),""))</f>
        <v/>
      </c>
      <c r="BK105" s="84" t="str">
        <f>IF(IFERROR(INDEX('CFBG New Line Form'!$G$9:$EQ$105,MATCH(B105,'CFBG New Line Form'!$B$9:$B$105,0),MATCH(VLOOKUP($BK$11,MAPPING!$H$3:$J$131,3,0),'CFBG New Line Form'!$G$7:$EQ$7,0)),"")=0,"",IFERROR(INDEX('CFBG New Line Form'!$G$9:$EQ$105,MATCH(B105,'CFBG New Line Form'!$B$9:$B$105,0),MATCH(VLOOKUP($BK$11,MAPPING!$H$3:$J$131,3,0),'CFBG New Line Form'!$G$7:$EQ$7,0)),""))</f>
        <v/>
      </c>
      <c r="BL105" s="84" t="str">
        <f>IF(IFERROR(INDEX('CFBG New Line Form'!$G$9:$EQ$105,MATCH(B105,'CFBG New Line Form'!$B$9:$B$105,0),MATCH(VLOOKUP($BL$11,MAPPING!$H$3:$J$131,3,0),'CFBG New Line Form'!$G$7:$EQ$7,0)),"")=0,"",IFERROR(INDEX('CFBG New Line Form'!$G$9:$EQ$105,MATCH(B105,'CFBG New Line Form'!$B$9:$B$105,0),MATCH(VLOOKUP($BL$11,MAPPING!$H$3:$J$131,3,0),'CFBG New Line Form'!$G$7:$EQ$7,0)),""))</f>
        <v/>
      </c>
      <c r="BM105" s="84" t="str">
        <f>IF(IFERROR(INDEX('CFBG New Line Form'!$G$9:$EQ$105,MATCH(B105,'CFBG New Line Form'!$B$9:$B$105,0),MATCH(VLOOKUP($BM$11,MAPPING!$H$3:$J$131,3,0),'CFBG New Line Form'!$G$7:$EQ$7,0)),"")=0,"",IFERROR(INDEX('CFBG New Line Form'!$G$9:$EQ$105,MATCH(B105,'CFBG New Line Form'!$B$9:$B$105,0),MATCH(VLOOKUP($BM$11,MAPPING!$H$3:$J$131,3,0),'CFBG New Line Form'!$G$7:$EQ$7,0)),""))</f>
        <v/>
      </c>
      <c r="BN105" s="84" t="str">
        <f>IF(IFERROR(INDEX('CFBG New Line Form'!$G$9:$EQ$105,MATCH(B105,'CFBG New Line Form'!$B$9:$B$105,0),MATCH(VLOOKUP($BN$11,MAPPING!$H$3:$J$131,3,0),'CFBG New Line Form'!$G$7:$EQ$7,0)),"")=0,"",IFERROR(INDEX('CFBG New Line Form'!$G$9:$EQ$105,MATCH(B105,'CFBG New Line Form'!$B$9:$B$105,0),MATCH(VLOOKUP($BN$11,MAPPING!$H$3:$J$131,3,0),'CFBG New Line Form'!$G$7:$EQ$7,0)),""))</f>
        <v/>
      </c>
      <c r="BO105" s="84" t="str">
        <f>IF(IFERROR(INDEX('CFBG New Line Form'!$G$9:$EQ$105,MATCH(B105,'CFBG New Line Form'!$B$9:$B$105,0),MATCH(VLOOKUP($BO$11,MAPPING!$H$3:$J$131,3,0),'CFBG New Line Form'!$G$7:$EQ$7,0)),"")=0,"",IFERROR(INDEX('CFBG New Line Form'!$G$9:$EQ$105,MATCH(B105,'CFBG New Line Form'!$B$9:$B$105,0),MATCH(VLOOKUP($BO$11,MAPPING!$H$3:$J$131,3,0),'CFBG New Line Form'!$G$7:$EQ$7,0)),""))</f>
        <v/>
      </c>
      <c r="BP105" s="84" t="str">
        <f>IF(IFERROR(INDEX('CFBG New Line Form'!$G$9:$EQ$105,MATCH(B105,'CFBG New Line Form'!$B$9:$B$105,0),MATCH(VLOOKUP($BP$11,MAPPING!$H$3:$J$131,3,0),'CFBG New Line Form'!$G$7:$EQ$7,0)),"")=0,"",IFERROR(INDEX('CFBG New Line Form'!$G$9:$EQ$105,MATCH(B105,'CFBG New Line Form'!$B$9:$B$105,0),MATCH(VLOOKUP($BP$11,MAPPING!$H$3:$J$131,3,0),'CFBG New Line Form'!$G$7:$EQ$7,0)),""))</f>
        <v/>
      </c>
      <c r="BQ105" s="84" t="str">
        <f>IF(IFERROR(INDEX('CFBG New Line Form'!$G$9:$EQ$105,MATCH(B105,'CFBG New Line Form'!$B$9:$B$105,0),MATCH(VLOOKUP($BQ$11,MAPPING!$H$3:$J$131,3,0),'CFBG New Line Form'!$G$7:$EQ$7,0)),"")=0,"",IFERROR(INDEX('CFBG New Line Form'!$G$9:$EQ$105,MATCH(B105,'CFBG New Line Form'!$B$9:$B$105,0),MATCH(VLOOKUP($BQ$11,MAPPING!$H$3:$J$131,3,0),'CFBG New Line Form'!$G$7:$EQ$7,0)),""))</f>
        <v/>
      </c>
      <c r="BR105" s="84" t="str">
        <f>IF(IFERROR(INDEX('CFBG New Line Form'!$G$9:$EQ$105,MATCH(B105,'CFBG New Line Form'!$B$9:$B$105,0),MATCH(VLOOKUP($BR$11,MAPPING!$H$3:$J$131,3,0),'CFBG New Line Form'!$G$7:$EQ$7,0)),"")=0,"",IFERROR(INDEX('CFBG New Line Form'!$G$9:$EQ$105,MATCH(B105,'CFBG New Line Form'!$B$9:$B$105,0),MATCH(VLOOKUP($BR$11,MAPPING!$H$3:$J$131,3,0),'CFBG New Line Form'!$G$7:$EQ$7,0)),""))</f>
        <v/>
      </c>
      <c r="BS105" s="84" t="str">
        <f>IF(IFERROR(INDEX('CFBG New Line Form'!$G$9:$EQ$105,MATCH(B105,'CFBG New Line Form'!$B$9:$B$105,0),MATCH(VLOOKUP($BS$11,MAPPING!$H$3:$J$131,3,0),'CFBG New Line Form'!$G$7:$EQ$7,0)),"")=0,"",IFERROR(INDEX('CFBG New Line Form'!$G$9:$EQ$105,MATCH(B105,'CFBG New Line Form'!$B$9:$B$105,0),MATCH(VLOOKUP($BS$11,MAPPING!$H$3:$J$131,3,0),'CFBG New Line Form'!$G$7:$EQ$7,0)),""))</f>
        <v/>
      </c>
      <c r="BT105" s="84" t="str">
        <f>IF(IFERROR(INDEX('CFBG New Line Form'!$G$9:$EQ$105,MATCH(B105,'CFBG New Line Form'!$B$9:$B$105,0),MATCH(VLOOKUP($BT$11,MAPPING!$H$3:$J$131,3,0),'CFBG New Line Form'!$G$7:$EQ$7,0)),"")=0,"",IFERROR(INDEX('CFBG New Line Form'!$G$9:$EQ$105,MATCH(B105,'CFBG New Line Form'!$B$9:$B$105,0),MATCH(VLOOKUP($BT$11,MAPPING!$H$3:$J$131,3,0),'CFBG New Line Form'!$G$7:$EQ$7,0)),""))</f>
        <v/>
      </c>
      <c r="BU105" s="84" t="str">
        <f>IF(IFERROR(INDEX('CFBG New Line Form'!$G$9:$EQ$105,MATCH(B105,'CFBG New Line Form'!$B$9:$B$105,0),MATCH(VLOOKUP($BU$11,MAPPING!$H$3:$J$131,3,0),'CFBG New Line Form'!$G$7:$EQ$7,0)),"")=0,"",IFERROR(INDEX('CFBG New Line Form'!$G$9:$EQ$105,MATCH(B105,'CFBG New Line Form'!$B$9:$B$105,0),MATCH(VLOOKUP($BU$11,MAPPING!$H$3:$J$131,3,0),'CFBG New Line Form'!$G$7:$EQ$7,0)),""))</f>
        <v/>
      </c>
      <c r="BV105" s="84" t="str">
        <f>IF(IFERROR(INDEX('CFBG New Line Form'!$G$9:$EQ$105,MATCH(B105,'CFBG New Line Form'!$B$9:$B$105,0),MATCH(VLOOKUP($BV$11,MAPPING!$H$3:$J$131,3,0),'CFBG New Line Form'!$G$7:$EQ$7,0)),"")=0,"",IFERROR(INDEX('CFBG New Line Form'!$G$9:$EQ$105,MATCH(B105,'CFBG New Line Form'!$B$9:$B$105,0),MATCH(VLOOKUP($BV$11,MAPPING!$H$3:$J$131,3,0),'CFBG New Line Form'!$G$7:$EQ$7,0)),""))</f>
        <v/>
      </c>
      <c r="BW105" s="84" t="str">
        <f>IF(IFERROR(INDEX('CFBG New Line Form'!$G$9:$EQ$105,MATCH(B105,'CFBG New Line Form'!$B$9:$B$105,0),MATCH(VLOOKUP($BW$11,MAPPING!$H$3:$J$131,3,0),'CFBG New Line Form'!$G$7:$EQ$7,0)),"")=0,"",IFERROR(INDEX('CFBG New Line Form'!$G$9:$EQ$105,MATCH(B105,'CFBG New Line Form'!$B$9:$B$105,0),MATCH(VLOOKUP($BW$11,MAPPING!$H$3:$J$131,3,0),'CFBG New Line Form'!$G$7:$EQ$7,0)),""))</f>
        <v/>
      </c>
      <c r="BX105" s="84" t="str">
        <f>IF(IFERROR(INDEX('CFBG New Line Form'!$G$9:$EQ$105,MATCH(B105,'CFBG New Line Form'!$B$9:$B$105,0),MATCH(VLOOKUP($BX$11,MAPPING!$H$3:$J$131,3,0),'CFBG New Line Form'!$G$7:$EQ$7,0)),"")=0,"",IFERROR(INDEX('CFBG New Line Form'!$G$9:$EQ$105,MATCH(B105,'CFBG New Line Form'!$B$9:$B$105,0),MATCH(VLOOKUP($BX$11,MAPPING!$H$3:$J$131,3,0),'CFBG New Line Form'!$G$7:$EQ$7,0)),""))</f>
        <v/>
      </c>
      <c r="BY105" s="84" t="str">
        <f>IF(IFERROR(INDEX('CFBG New Line Form'!$G$9:$EQ$105,MATCH(B105,'CFBG New Line Form'!$B$9:$B$105,0),MATCH(VLOOKUP($BY$11,MAPPING!$H$3:$J$131,3,0),'CFBG New Line Form'!$G$7:$EQ$7,0)),"")=0,"",IFERROR(INDEX('CFBG New Line Form'!$G$9:$EQ$105,MATCH(B105,'CFBG New Line Form'!$B$9:$B$105,0),MATCH(VLOOKUP($BY$11,MAPPING!$H$3:$J$131,3,0),'CFBG New Line Form'!$G$7:$EQ$7,0)),""))</f>
        <v/>
      </c>
      <c r="BZ105" s="84" t="str">
        <f>IF(IFERROR(INDEX('CFBG New Line Form'!$G$9:$EQ$105,MATCH(B105,'CFBG New Line Form'!$B$9:$B$105,0),MATCH(VLOOKUP($BZ$11,MAPPING!$H$3:$J$131,3,0),'CFBG New Line Form'!$G$7:$EQ$7,0)),"")=0,"",IFERROR(INDEX('CFBG New Line Form'!$G$9:$EQ$105,MATCH(B105,'CFBG New Line Form'!$B$9:$B$105,0),MATCH(VLOOKUP($BZ$11,MAPPING!$H$3:$J$131,3,0),'CFBG New Line Form'!$G$7:$EQ$7,0)),""))</f>
        <v/>
      </c>
      <c r="CA105" s="84" t="str">
        <f>IF(IFERROR(INDEX('CFBG New Line Form'!$G$9:$EQ$105,MATCH(B105,'CFBG New Line Form'!$B$9:$B$105,0),MATCH(VLOOKUP($CA$11,MAPPING!$H$3:$J$131,3,0),'CFBG New Line Form'!$G$7:$EQ$7,0)),"")=0,"",IFERROR(INDEX('CFBG New Line Form'!$G$9:$EQ$105,MATCH(B105,'CFBG New Line Form'!$B$9:$B$105,0),MATCH(VLOOKUP($CA$11,MAPPING!$H$3:$J$131,3,0),'CFBG New Line Form'!$G$7:$EQ$7,0)),""))</f>
        <v/>
      </c>
      <c r="CB105" s="84" t="str">
        <f>IF(IFERROR(INDEX('CFBG New Line Form'!$G$9:$EQ$105,MATCH(B105,'CFBG New Line Form'!$B$9:$B$105,0),MATCH(VLOOKUP($CB$11,MAPPING!$H$3:$J$131,3,0),'CFBG New Line Form'!$G$7:$EQ$7,0)),"")=0,"",IFERROR(INDEX('CFBG New Line Form'!$G$9:$EQ$105,MATCH(B105,'CFBG New Line Form'!$B$9:$B$105,0),MATCH(VLOOKUP($CB$11,MAPPING!$H$3:$J$131,3,0),'CFBG New Line Form'!$G$7:$EQ$7,0)),""))</f>
        <v/>
      </c>
      <c r="CC105" s="84" t="str">
        <f>IF(IFERROR(INDEX('CFBG New Line Form'!$G$9:$EQ$105,MATCH(B105,'CFBG New Line Form'!$B$9:$B$105,0),MATCH(VLOOKUP($CC$11,MAPPING!$H$3:$J$131,3,0),'CFBG New Line Form'!$G$7:$EQ$7,0)),"")=0,"",IFERROR(INDEX('CFBG New Line Form'!$G$9:$EQ$105,MATCH(B105,'CFBG New Line Form'!$B$9:$B$105,0),MATCH(VLOOKUP($CC$11,MAPPING!$H$3:$J$131,3,0),'CFBG New Line Form'!$G$7:$EQ$7,0)),""))</f>
        <v/>
      </c>
      <c r="CD105" s="84" t="str">
        <f>IF(IFERROR(INDEX('CFBG New Line Form'!$G$9:$EQ$105,MATCH(B105,'CFBG New Line Form'!$B$9:$B$105,0),MATCH(VLOOKUP($CD$11,MAPPING!$H$3:$J$131,3,0),'CFBG New Line Form'!$G$7:$EQ$7,0)),"")=0,"",IFERROR(INDEX('CFBG New Line Form'!$G$9:$EQ$105,MATCH(B105,'CFBG New Line Form'!$B$9:$B$105,0),MATCH(VLOOKUP($CD$11,MAPPING!$H$3:$J$131,3,0),'CFBG New Line Form'!$G$7:$EQ$7,0)),""))</f>
        <v/>
      </c>
      <c r="CE105" s="84" t="str">
        <f>IF(IFERROR(INDEX('CFBG New Line Form'!$G$9:$EQ$105,MATCH(B105,'CFBG New Line Form'!$B$9:$B$105,0),MATCH(VLOOKUP($CE$11,MAPPING!$H$3:$J$131,3,0),'CFBG New Line Form'!$G$7:$EQ$7,0)),"")=0,"",IFERROR(INDEX('CFBG New Line Form'!$G$9:$EQ$105,MATCH(B105,'CFBG New Line Form'!$B$9:$B$105,0),MATCH(VLOOKUP($CE$11,MAPPING!$H$3:$J$131,3,0),'CFBG New Line Form'!$G$7:$EQ$7,0)),""))</f>
        <v/>
      </c>
      <c r="CF105" s="84" t="str">
        <f>IF(IFERROR(INDEX('CFBG New Line Form'!$G$9:$EQ$105,MATCH(B105,'CFBG New Line Form'!$B$9:$B$105,0),MATCH(VLOOKUP($CF$11,MAPPING!$H$3:$J$131,3,0),'CFBG New Line Form'!$G$7:$EQ$7,0)),"")=0,"",IFERROR(INDEX('CFBG New Line Form'!$G$9:$EQ$105,MATCH(B105,'CFBG New Line Form'!$B$9:$B$105,0),MATCH(VLOOKUP($CF$11,MAPPING!$H$3:$J$131,3,0),'CFBG New Line Form'!$G$7:$EQ$7,0)),""))</f>
        <v/>
      </c>
      <c r="CG105" s="84" t="str">
        <f>IF(IFERROR(INDEX('CFBG New Line Form'!$G$9:$EQ$105,MATCH(B105,'CFBG New Line Form'!$B$9:$B$105,0),MATCH(VLOOKUP($CG$11,MAPPING!$H$3:$J$131,3,0),'CFBG New Line Form'!$G$7:$EQ$7,0)),"")=0,"",IFERROR(INDEX('CFBG New Line Form'!$G$9:$EQ$105,MATCH(B105,'CFBG New Line Form'!$B$9:$B$105,0),MATCH(VLOOKUP($CG$11,MAPPING!$H$3:$J$131,3,0),'CFBG New Line Form'!$G$7:$EQ$7,0)),""))</f>
        <v/>
      </c>
      <c r="CH105" s="84" t="str">
        <f>IF(IFERROR(INDEX('CFBG New Line Form'!$G$9:$EQ$105,MATCH(B105,'CFBG New Line Form'!$B$9:$B$105,0),MATCH(VLOOKUP($CH$11,MAPPING!$H$3:$J$131,3,0),'CFBG New Line Form'!$G$7:$EQ$7,0)),"")=0,"",IFERROR(INDEX('CFBG New Line Form'!$G$9:$EQ$105,MATCH(B105,'CFBG New Line Form'!$B$9:$B$105,0),MATCH(VLOOKUP($CH$11,MAPPING!$H$3:$J$131,3,0),'CFBG New Line Form'!$G$7:$EQ$7,0)),""))</f>
        <v/>
      </c>
      <c r="CI105" s="84" t="str">
        <f>IF(IFERROR(INDEX('CFBG New Line Form'!$G$9:$EQ$105,MATCH(B105,'CFBG New Line Form'!$B$9:$B$105,0),MATCH(VLOOKUP($CI$11,MAPPING!$H$3:$J$131,3,0),'CFBG New Line Form'!$G$7:$EQ$7,0)),"")=0,"",IFERROR(INDEX('CFBG New Line Form'!$G$9:$EQ$105,MATCH(B105,'CFBG New Line Form'!$B$9:$B$105,0),MATCH(VLOOKUP($CI$11,MAPPING!$H$3:$J$131,3,0),'CFBG New Line Form'!$G$7:$EQ$7,0)),""))</f>
        <v/>
      </c>
      <c r="CJ105" s="84" t="str">
        <f>IF(IFERROR(INDEX('CFBG New Line Form'!$G$9:$EQ$105,MATCH(B105,'CFBG New Line Form'!$B$9:$B$105,0),MATCH(VLOOKUP($CJ$11,MAPPING!$H$3:$J$131,3,0),'CFBG New Line Form'!$G$7:$EQ$7,0)),"")=0,"",IFERROR(INDEX('CFBG New Line Form'!$G$9:$EQ$105,MATCH(B105,'CFBG New Line Form'!$B$9:$B$105,0),MATCH(VLOOKUP($CJ$11,MAPPING!$H$3:$J$131,3,0),'CFBG New Line Form'!$G$7:$EQ$7,0)),""))</f>
        <v/>
      </c>
      <c r="CK105" s="84" t="str">
        <f>IF(IFERROR(INDEX('CFBG New Line Form'!$G$9:$EQ$105,MATCH(B105,'CFBG New Line Form'!$B$9:$B$105,0),MATCH(VLOOKUP($CK$11,MAPPING!$H$3:$J$131,3,0),'CFBG New Line Form'!$G$7:$EQ$7,0)),"")=0,"",IFERROR(INDEX('CFBG New Line Form'!$G$9:$EQ$105,MATCH(B105,'CFBG New Line Form'!$B$9:$B$105,0),MATCH(VLOOKUP($CK$11,MAPPING!$H$3:$J$131,3,0),'CFBG New Line Form'!$G$7:$EQ$7,0)),""))</f>
        <v/>
      </c>
      <c r="CL105" s="84" t="str">
        <f>IF(IFERROR(INDEX('CFBG New Line Form'!$G$9:$EQ$105,MATCH(B105,'CFBG New Line Form'!$B$9:$B$105,0),MATCH(VLOOKUP($CL$11,MAPPING!$H$3:$J$131,3,0),'CFBG New Line Form'!$G$7:$EQ$7,0)),"")=0,"",IFERROR(INDEX('CFBG New Line Form'!$G$9:$EQ$105,MATCH(B105,'CFBG New Line Form'!$B$9:$B$105,0),MATCH(VLOOKUP($CL$11,MAPPING!$H$3:$J$131,3,0),'CFBG New Line Form'!$G$7:$EQ$7,0)),""))</f>
        <v/>
      </c>
      <c r="CM105" s="84" t="str">
        <f>IF(IFERROR(INDEX('CFBG New Line Form'!$G$9:$EQ$105,MATCH(B105,'CFBG New Line Form'!$B$9:$B$105,0),MATCH(VLOOKUP($CM$11,MAPPING!$H$3:$J$131,3,0),'CFBG New Line Form'!$G$7:$EQ$7,0)),"")=0,"",IFERROR(INDEX('CFBG New Line Form'!$G$9:$EQ$105,MATCH(B105,'CFBG New Line Form'!$B$9:$B$105,0),MATCH(VLOOKUP($CM$11,MAPPING!$H$3:$J$131,3,0),'CFBG New Line Form'!$G$7:$EQ$7,0)),""))</f>
        <v/>
      </c>
      <c r="CN105" s="84" t="str">
        <f>IF(IFERROR(INDEX('CFBG New Line Form'!$G$9:$EQ$105,MATCH(B105,'CFBG New Line Form'!$B$9:$B$105,0),MATCH(VLOOKUP($CN$11,MAPPING!$H$3:$J$131,3,0),'CFBG New Line Form'!$G$7:$EQ$7,0)),"")=0,"",IFERROR(INDEX('CFBG New Line Form'!$G$9:$EQ$105,MATCH(B105,'CFBG New Line Form'!$B$9:$B$105,0),MATCH(VLOOKUP($CN$11,MAPPING!$H$3:$J$131,3,0),'CFBG New Line Form'!$G$7:$EQ$7,0)),""))</f>
        <v/>
      </c>
      <c r="CO105" s="84" t="str">
        <f>IF(IFERROR(INDEX('CFBG New Line Form'!$G$9:$EQ$105,MATCH(B105,'CFBG New Line Form'!$B$9:$B$105,0),MATCH(VLOOKUP($CO$11,MAPPING!$H$3:$J$131,3,0),'CFBG New Line Form'!$G$7:$EQ$7,0)),"")=0,"",IFERROR(INDEX('CFBG New Line Form'!$G$9:$EQ$105,MATCH(B105,'CFBG New Line Form'!$B$9:$B$105,0),MATCH(VLOOKUP($CO$11,MAPPING!$H$3:$J$131,3,0),'CFBG New Line Form'!$G$7:$EQ$7,0)),""))</f>
        <v/>
      </c>
      <c r="CP105" s="84" t="str">
        <f>IF(IFERROR(INDEX('CFBG New Line Form'!$G$9:$EQ$105,MATCH(B105,'CFBG New Line Form'!$B$9:$B$105,0),MATCH(VLOOKUP($CP$11,MAPPING!$H$3:$J$131,3,0),'CFBG New Line Form'!$G$7:$EQ$7,0)),"")=0,"",IFERROR(INDEX('CFBG New Line Form'!$G$9:$EQ$105,MATCH(B105,'CFBG New Line Form'!$B$9:$B$105,0),MATCH(VLOOKUP($CP$11,MAPPING!$H$3:$J$131,3,0),'CFBG New Line Form'!$G$7:$EQ$7,0)),""))</f>
        <v/>
      </c>
      <c r="CQ105" s="84" t="str">
        <f>IF(IFERROR(INDEX('CFBG New Line Form'!$G$9:$EQ$105,MATCH(B105,'CFBG New Line Form'!$B$9:$B$105,0),MATCH(VLOOKUP($CQ$11,MAPPING!$H$3:$J$131,3,0),'CFBG New Line Form'!$G$7:$EQ$7,0)),"")=0,"",IFERROR(INDEX('CFBG New Line Form'!$G$9:$EQ$105,MATCH(B105,'CFBG New Line Form'!$B$9:$B$105,0),MATCH(VLOOKUP($CQ$11,MAPPING!$H$3:$J$131,3,0),'CFBG New Line Form'!$G$7:$EQ$7,0)),""))</f>
        <v/>
      </c>
      <c r="CR105" s="84"/>
      <c r="CS105" s="84"/>
      <c r="CT105" s="84"/>
    </row>
    <row r="106" spans="1:98" s="55" customFormat="1">
      <c r="A106" s="84" t="str">
        <f>IF(
IFERROR(INDEX('CFBG New Line Form'!$G$9:$EQ$105,MATCH(B106,'CFBG New Line Form'!$B$9:$B$105,0),MATCH(VLOOKUP($A$11,MAPPING!$H$3:$J$131,3,0),'CFBG New Line Form'!$G$7:$EQ$7,0)),"")=0,"", IFERROR(INDEX('CFBG New Line Form'!$G$9:$EQ$105,MATCH(B106,'CFBG New Line Form'!$B$9:$B$105,0),MATCH(VLOOKUP($A$11,MAPPING!$H$3:$J$131,3,0),'CFBG New Line Form'!$G$7:$EQ$7,0)),""))</f>
        <v/>
      </c>
      <c r="B106" s="84"/>
      <c r="C106" s="84" t="str">
        <f>IF(
IFERROR(INDEX('CFBG New Line Form'!$G$9:$EQ$105,MATCH(B106,'CFBG New Line Form'!$B$9:$B$105,0),MATCH(VLOOKUP($C$11,MAPPING!$H$3:$J$131,3,0),'CFBG New Line Form'!$G$7:$EQ$7,0)),"")=0,"", IFERROR(INDEX('CFBG New Line Form'!$G$9:$EQ$105,MATCH(B106,'CFBG New Line Form'!$B$9:$B$105,0),MATCH(VLOOKUP($C$11,MAPPING!$H$3:$J$131,3,0),'CFBG New Line Form'!$G$7:$EQ$7,0)),""))</f>
        <v/>
      </c>
      <c r="D106" s="84" t="str">
        <f>IF(
IFERROR(INDEX('CFBG New Line Form'!$G$9:$EQ$105,MATCH(B106,'CFBG New Line Form'!$B$9:$B$105,0),MATCH(VLOOKUP($D$11,MAPPING!$H$3:$J$131,3,0),'CFBG New Line Form'!$G$7:$EQ$7,0)),"")=0,"", IFERROR(INDEX('CFBG New Line Form'!$G$9:$EQ$105,MATCH(B106,'CFBG New Line Form'!$B$9:$B$105,0),MATCH(VLOOKUP($D$11,MAPPING!$H$3:$J$131,3,0),'CFBG New Line Form'!$G$7:$EQ$7,0)),""))</f>
        <v/>
      </c>
      <c r="E106" s="84" t="str">
        <f>IF(IFERROR(INDEX('CFBG New Line Form'!$G$9:$EQ$105,MATCH(B106,'CFBG New Line Form'!$B$9:$B$105,0),MATCH(VLOOKUP($E$11,MAPPING!$H$3:$J$131,3,0),'CFBG New Line Form'!$G$7:$EQ$7,0)),"")=0,"",IFERROR(INDEX('CFBG New Line Form'!$G$9:$EQ$105,MATCH(B106,'CFBG New Line Form'!$B$9:$B$105,0),MATCH(VLOOKUP($E$11,MAPPING!$H$3:$J$131,3,0),'CFBG New Line Form'!$G$7:$EQ$7,0)),""))</f>
        <v/>
      </c>
      <c r="F106" s="84" t="str">
        <f>IF(IFERROR(INDEX('CFBG New Line Form'!$G$9:$EQ$105,MATCH(B106,'CFBG New Line Form'!$B$9:$B$105,0),MATCH(VLOOKUP($F$11,MAPPING!$H$3:$J$131,3,0),'CFBG New Line Form'!$G$7:$EQ$7,0)),"")=0,"",IFERROR(INDEX('CFBG New Line Form'!$G$9:$EQ$105,MATCH(B106,'CFBG New Line Form'!$B$9:$B$105,0),MATCH(VLOOKUP($F$11,MAPPING!$H$3:$J$131,3,0),'CFBG New Line Form'!$G$7:$EQ$7,0)),""))</f>
        <v/>
      </c>
      <c r="G106" s="130" t="str">
        <f>IF(IFERROR(INDEX('CFBG New Line Form'!$G$9:$EQ$105,MATCH(B106,'CFBG New Line Form'!$B$9:$B$105,0),MATCH(VLOOKUP($G$11,MAPPING!$H$3:$J$131,3,0),'CFBG New Line Form'!$G$7:$EQ$7,0)),"")=0,"",IFERROR(INDEX('CFBG New Line Form'!$G$9:$EQ$105,MATCH(B106,'CFBG New Line Form'!$B$9:$B$105,0),MATCH(VLOOKUP($G$11,MAPPING!$H$3:$J$131,3,0),'CFBG New Line Form'!$G$7:$EQ$7,0)),""))</f>
        <v/>
      </c>
      <c r="H106" s="160" t="str">
        <f>IF(IFERROR(INDEX('CFBG New Line Form'!$G$9:$EQ$105,MATCH(B106,'CFBG New Line Form'!$B$9:$B$105,0),MATCH(VLOOKUP($H$11,MAPPING!$H$3:$J$131,3,0),'CFBG New Line Form'!$G$7:$EQ$7,0)),"")=0,"",IFERROR(INDEX('CFBG New Line Form'!$G$9:$EQ$105,MATCH(B106,'CFBG New Line Form'!$B$9:$B$105,0),MATCH(VLOOKUP($H$11,MAPPING!$H$3:$J$131,3,0),'CFBG New Line Form'!$G$7:$EQ$7,0)),""))</f>
        <v/>
      </c>
      <c r="I106" s="161" t="str">
        <f>IF(IFERROR(INDEX('CFBG New Line Form'!$G$9:$EQ$105,MATCH(B106,'CFBG New Line Form'!$B$9:$B$105,0),MATCH(VLOOKUP($I$11,MAPPING!$H$3:$J$131,3,0),'CFBG New Line Form'!$G$7:$EQ$7,0)),"")=0,"",IFERROR(INDEX('CFBG New Line Form'!$G$9:$EQ$105,MATCH(B106,'CFBG New Line Form'!$B$9:$B$105,0),MATCH(VLOOKUP($I$11,MAPPING!$H$3:$J$131,3,0),'CFBG New Line Form'!$G$7:$EQ$7,0)),""))</f>
        <v/>
      </c>
      <c r="J106" s="84" t="str">
        <f>IF(IFERROR(INDEX('CFBG New Line Form'!$G$9:$EQ$105,MATCH(B106,'CFBG New Line Form'!$B$9:$B$105,0),MATCH(VLOOKUP($J$11,MAPPING!$H$3:$J$131,3,0),'CFBG New Line Form'!$G$7:$EQ$7,0)),"")=0,"",IFERROR(INDEX('CFBG New Line Form'!$G$9:$EQ$105,MATCH(B106,'CFBG New Line Form'!$B$9:$B$105,0),MATCH(VLOOKUP($J$11,MAPPING!$H$3:$J$131,3,0),'CFBG New Line Form'!$G$7:$EQ$7,0)),""))</f>
        <v/>
      </c>
      <c r="K106" s="84" t="e">
        <v>#N/A</v>
      </c>
      <c r="L106" s="84" t="e">
        <v>#N/A</v>
      </c>
      <c r="M106" s="84" t="e">
        <v>#N/A</v>
      </c>
      <c r="N106" s="84" t="e">
        <v>#N/A</v>
      </c>
      <c r="O106" s="84" t="e">
        <v>#N/A</v>
      </c>
      <c r="P106" s="84" t="e">
        <v>#N/A</v>
      </c>
      <c r="Q106" s="84" t="e">
        <v>#N/A</v>
      </c>
      <c r="R106" s="162" t="str">
        <f>IF(IFERROR(INDEX('CFBG New Line Form'!$G$9:$EQ$105,MATCH(B106,'CFBG New Line Form'!$B$9:$B$105,0),MATCH(VLOOKUP($R$11,MAPPING!$H$3:$J$131,3,0),'CFBG New Line Form'!$G$7:$EQ$7,0)),"")=0,"",IFERROR(INDEX('CFBG New Line Form'!$G$9:$EQ$105,MATCH(B106,'CFBG New Line Form'!$B$9:$B$105,0),MATCH(VLOOKUP($R$11,MAPPING!$H$3:$J$131,3,0),'CFBG New Line Form'!$G$7:$EQ$7,0)),""))</f>
        <v/>
      </c>
      <c r="S106" s="84" t="str">
        <f>IF(IFERROR(INDEX('CFBG New Line Form'!$G$9:$EQ$105,MATCH(B106,'CFBG New Line Form'!$B$9:$B$105,0),MATCH(VLOOKUP($S$11,MAPPING!$H$3:$J$131,3,0),'CFBG New Line Form'!$G$7:$EQ$7,0)),"")=0,"",IFERROR(INDEX('CFBG New Line Form'!$G$9:$EQ$105,MATCH(B106,'CFBG New Line Form'!$B$9:$B$105,0),MATCH(VLOOKUP($S$11,MAPPING!$H$3:$J$131,3,0),'CFBG New Line Form'!$G$7:$EQ$7,0)),""))</f>
        <v/>
      </c>
      <c r="T106" s="84" t="e">
        <v>#N/A</v>
      </c>
      <c r="U106" s="84" t="e">
        <v>#N/A</v>
      </c>
      <c r="V106" s="84" t="e">
        <v>#N/A</v>
      </c>
      <c r="W106" s="84" t="e">
        <v>#N/A</v>
      </c>
      <c r="X106" s="84" t="e">
        <v>#N/A</v>
      </c>
      <c r="Y106" s="84" t="e">
        <v>#N/A</v>
      </c>
      <c r="Z106" s="84" t="e">
        <v>#N/A</v>
      </c>
      <c r="AA106" s="84" t="e">
        <v>#N/A</v>
      </c>
      <c r="AB106" s="84" t="e">
        <v>#N/A</v>
      </c>
      <c r="AC106" s="84" t="e">
        <v>#N/A</v>
      </c>
      <c r="AD106" s="84" t="e">
        <v>#N/A</v>
      </c>
      <c r="AE106" s="160" t="str">
        <f>IF(IFERROR(INDEX('CFBG New Line Form'!$G$9:$EQ$105,MATCH(B106,'CFBG New Line Form'!$B$9:$B$105,0),MATCH(VLOOKUP($AE$11,MAPPING!$H$3:$J$131,3,0),'CFBG New Line Form'!$G$7:$EQ$7,0)),"")=0,"",IFERROR(INDEX('CFBG New Line Form'!$G$9:$EQ$105,MATCH(B106,'CFBG New Line Form'!$B$9:$B$105,0),MATCH(VLOOKUP($AE$11,MAPPING!$H$3:$J$131,3,0),'CFBG New Line Form'!$G$7:$EQ$7,0)),""))</f>
        <v/>
      </c>
      <c r="AF106" s="84" t="e">
        <v>#N/A</v>
      </c>
      <c r="AG106" s="84" t="e">
        <v>#N/A</v>
      </c>
      <c r="AH106" s="84" t="str">
        <f>IF(IFERROR(INDEX('CFBG New Line Form'!$G$9:$EQ$105,MATCH(B106,'CFBG New Line Form'!$B$9:$B$105,0),MATCH(VLOOKUP($AH$11,MAPPING!$H$3:$J$131,3,0),'CFBG New Line Form'!$G$7:$EQ$7,0)),"")=0,"",IFERROR(INDEX('CFBG New Line Form'!$G$9:$EQ$105,MATCH(B106,'CFBG New Line Form'!$B$9:$B$105,0),MATCH(VLOOKUP($AH$11,MAPPING!$H$3:$J$131,3,0),'CFBG New Line Form'!$G$7:$EQ$7,0)),""))</f>
        <v/>
      </c>
      <c r="AI106" s="84" t="str">
        <f>IF(IFERROR(INDEX('CFBG New Line Form'!$G$9:$EQ$105,MATCH(B106,'CFBG New Line Form'!$B$9:$B$105,0),MATCH(VLOOKUP($AI$11,MAPPING!$H$3:$J$131,3,0),'CFBG New Line Form'!$G$7:$EQ$7,0)),"")=0,"",IFERROR(INDEX('CFBG New Line Form'!$G$9:$EQ$105,MATCH(B106,'CFBG New Line Form'!$B$9:$B$105,0),MATCH(VLOOKUP($AI$11,MAPPING!$H$3:$J$131,3,0),'CFBG New Line Form'!$G$7:$EQ$7,0)),""))</f>
        <v/>
      </c>
      <c r="AJ106" s="84" t="str">
        <f>IF(IFERROR(INDEX('CFBG New Line Form'!$G$9:$EQ$105,MATCH(B106,'CFBG New Line Form'!$B$9:$B$105,0),MATCH(VLOOKUP($AJ$11,MAPPING!$H$3:$J$131,3,0),'CFBG New Line Form'!$G$7:$EQ$7,0)),"")=0,"",IFERROR(INDEX('CFBG New Line Form'!$G$9:$EQ$105,MATCH(B106,'CFBG New Line Form'!$B$9:$B$105,0),MATCH(VLOOKUP($AJ$11,MAPPING!$H$3:$J$131,3,0),'CFBG New Line Form'!$G$7:$EQ$7,0)),""))</f>
        <v/>
      </c>
      <c r="AK106" s="84" t="str">
        <f>IF(IFERROR(INDEX('CFBG New Line Form'!$G$9:$EQ$105,MATCH(B106,'CFBG New Line Form'!$B$9:$B$105,0),MATCH(VLOOKUP($AK$11,MAPPING!$H$3:$J$131,3,0),'CFBG New Line Form'!$G$7:$EQ$7,0)),"")=0,"",IFERROR(INDEX('CFBG New Line Form'!$G$9:$EQ$105,MATCH(B106,'CFBG New Line Form'!$B$9:$B$105,0),MATCH(VLOOKUP($AK$11,MAPPING!$H$3:$J$131,3,0),'CFBG New Line Form'!$G$7:$EQ$7,0)),""))</f>
        <v/>
      </c>
      <c r="AL106" s="84" t="str">
        <f>IF(IFERROR(INDEX('CFBG New Line Form'!$G$9:$EQ$105,MATCH(B106,'CFBG New Line Form'!$B$9:$B$105,0),MATCH(VLOOKUP($AL$11,MAPPING!$H$3:$J$131,3,0),'CFBG New Line Form'!$G$7:$EQ$7,0)),"")=0,"",IFERROR(INDEX('CFBG New Line Form'!$G$9:$EQ$105,MATCH(B106,'CFBG New Line Form'!$B$9:$B$105,0),MATCH(VLOOKUP($AL$11,MAPPING!$H$3:$J$131,3,0),'CFBG New Line Form'!$G$7:$EQ$7,0)),""))</f>
        <v/>
      </c>
      <c r="AM106" s="84" t="str">
        <f>IF(IFERROR(INDEX('CFBG New Line Form'!$G$9:$EQ$105,MATCH(B106,'CFBG New Line Form'!$B$9:$B$105,0),MATCH(VLOOKUP($AM$11,MAPPING!$H$3:$J$131,3,0),'CFBG New Line Form'!$G$7:$EQ$7,0)),"")=0,"",IFERROR(INDEX('CFBG New Line Form'!$G$9:$EQ$105,MATCH(B106,'CFBG New Line Form'!$B$9:$B$105,0),MATCH(VLOOKUP($AM$11,MAPPING!$H$3:$J$131,3,0),'CFBG New Line Form'!$G$7:$EQ$7,0)),""))</f>
        <v/>
      </c>
      <c r="AN106" s="84" t="str">
        <f>IF(IFERROR(INDEX('CFBG New Line Form'!$G$9:$EQ$105,MATCH(B106,'CFBG New Line Form'!$B$9:$B$105,0),MATCH(VLOOKUP($AN$11,MAPPING!$H$3:$J$131,3,0),'CFBG New Line Form'!$G$7:$EQ$7,0)),"")=0,"",IFERROR(INDEX('CFBG New Line Form'!$G$9:$EQ$105,MATCH(B106,'CFBG New Line Form'!$B$9:$B$105,0),MATCH(VLOOKUP($AN$11,MAPPING!$H$3:$J$131,3,0),'CFBG New Line Form'!$G$7:$EQ$7,0)),""))</f>
        <v/>
      </c>
      <c r="AO106" s="84" t="str">
        <f>IF(IFERROR(INDEX('CFBG New Line Form'!$G$9:$EQ$105,MATCH(B106,'CFBG New Line Form'!$B$9:$B$105,0),MATCH(VLOOKUP($AO$11,MAPPING!$H$3:$J$131,3,0),'CFBG New Line Form'!$G$7:$EQ$7,0)),"")=0,"",IFERROR(INDEX('CFBG New Line Form'!$G$9:$EQ$105,MATCH(B106,'CFBG New Line Form'!$B$9:$B$105,0),MATCH(VLOOKUP($AO$11,MAPPING!$H$3:$J$131,3,0),'CFBG New Line Form'!$G$7:$EQ$7,0)),""))</f>
        <v/>
      </c>
      <c r="AP106" s="84" t="str">
        <f>IF(IFERROR(INDEX('CFBG New Line Form'!$G$9:$EQ$105,MATCH(B106,'CFBG New Line Form'!$B$9:$B$105,0),MATCH(VLOOKUP($AP$11,MAPPING!$H$3:$J$131,3,0),'CFBG New Line Form'!$G$7:$EQ$7,0)),"")=0,"",IFERROR(INDEX('CFBG New Line Form'!$G$9:$EQ$105,MATCH(B106,'CFBG New Line Form'!$B$9:$B$105,0),MATCH(VLOOKUP($AP$11,MAPPING!$H$3:$J$131,3,0),'CFBG New Line Form'!$G$7:$EQ$7,0)),""))</f>
        <v/>
      </c>
      <c r="AQ106" s="84" t="str">
        <f>IF(IFERROR(INDEX('CFBG New Line Form'!$G$9:$EQ$105,MATCH(B106,'CFBG New Line Form'!$B$9:$B$105,0),MATCH(VLOOKUP($AQ$11,MAPPING!$H$3:$J$131,3,0),'CFBG New Line Form'!$G$7:$EQ$7,0)),"")=0,"",IFERROR(INDEX('CFBG New Line Form'!$G$9:$EQ$105,MATCH(B106,'CFBG New Line Form'!$B$9:$B$105,0),MATCH(VLOOKUP($AQ$11,MAPPING!$H$3:$J$131,3,0),'CFBG New Line Form'!$G$7:$EQ$7,0)),""))</f>
        <v/>
      </c>
      <c r="AR106" s="84" t="str">
        <f>IF(IFERROR(INDEX('CFBG New Line Form'!$G$9:$EQ$105,MATCH(B106,'CFBG New Line Form'!$B$9:$B$105,0),MATCH(VLOOKUP($AR$11,MAPPING!$H$3:$J$131,3,0),'CFBG New Line Form'!$G$7:$EQ$7,0)),"")=0,"",IFERROR(INDEX('CFBG New Line Form'!$G$9:$EQ$105,MATCH(B106,'CFBG New Line Form'!$B$9:$B$105,0),MATCH(VLOOKUP($AR$11,MAPPING!$H$3:$J$131,3,0),'CFBG New Line Form'!$G$7:$EQ$7,0)),""))</f>
        <v/>
      </c>
      <c r="AS106" s="84" t="str">
        <f>IF(IFERROR(INDEX('CFBG New Line Form'!$G$9:$EQ$105,MATCH(B106,'CFBG New Line Form'!$B$9:$B$105,0),MATCH(VLOOKUP($AS$11,MAPPING!$H$3:$J$131,3,0),'CFBG New Line Form'!$G$7:$EQ$7,0)),"")=0,"",IFERROR(INDEX('CFBG New Line Form'!$G$9:$EQ$105,MATCH(B106,'CFBG New Line Form'!$B$9:$B$105,0),MATCH(VLOOKUP($AS$11,MAPPING!$H$3:$J$131,3,0),'CFBG New Line Form'!$G$7:$EQ$7,0)),""))</f>
        <v/>
      </c>
      <c r="AT106" s="84" t="str">
        <f>IF(IFERROR(INDEX('CFBG New Line Form'!$G$9:$EQ$105,MATCH(B106,'CFBG New Line Form'!$B$9:$B$105,0),MATCH(VLOOKUP($AT$11,MAPPING!$H$3:$J$131,3,0),'CFBG New Line Form'!$G$7:$EQ$7,0)),"")=0,"",IFERROR(INDEX('CFBG New Line Form'!$G$9:$EQ$105,MATCH(B106,'CFBG New Line Form'!$B$9:$B$105,0),MATCH(VLOOKUP($AT$11,MAPPING!$H$3:$J$131,3,0),'CFBG New Line Form'!$G$7:$EQ$7,0)),""))</f>
        <v/>
      </c>
      <c r="AU106" s="84" t="str">
        <f>IF(IFERROR(INDEX('CFBG New Line Form'!$G$9:$EQ$105,MATCH(B106,'CFBG New Line Form'!$B$9:$B$105,0),MATCH(VLOOKUP($AU$11,MAPPING!$H$3:$J$131,3,0),'CFBG New Line Form'!$G$7:$EQ$7,0)),"")=0,"",IFERROR(INDEX('CFBG New Line Form'!$G$9:$EQ$105,MATCH(B106,'CFBG New Line Form'!$B$9:$B$105,0),MATCH(VLOOKUP($AU$11,MAPPING!$H$3:$J$131,3,0),'CFBG New Line Form'!$G$7:$EQ$7,0)),""))</f>
        <v/>
      </c>
      <c r="AV106" s="84" t="str">
        <f>IF(IFERROR(INDEX('CFBG New Line Form'!$G$9:$EQ$105,MATCH(B106,'CFBG New Line Form'!$B$9:$B$105,0),MATCH(VLOOKUP($AV$11,MAPPING!$H$3:$J$131,3,0),'CFBG New Line Form'!$G$7:$EQ$7,0)),"")=0,"",IFERROR(INDEX('CFBG New Line Form'!$G$9:$EQ$105,MATCH(B106,'CFBG New Line Form'!$B$9:$B$105,0),MATCH(VLOOKUP($AV$11,MAPPING!$H$3:$J$131,3,0),'CFBG New Line Form'!$G$7:$EQ$7,0)),""))</f>
        <v/>
      </c>
      <c r="AW106" s="84" t="str">
        <f>IF(IFERROR(INDEX('CFBG New Line Form'!$G$9:$EQ$105,MATCH(B106,'CFBG New Line Form'!$B$9:$B$105,0),MATCH(VLOOKUP($AW$11,MAPPING!$H$3:$J$131,3,0),'CFBG New Line Form'!$G$7:$EQ$7,0)),"")=0,"",IFERROR(INDEX('CFBG New Line Form'!$G$9:$EQ$105,MATCH(B106,'CFBG New Line Form'!$B$9:$B$105,0),MATCH(VLOOKUP($AW$11,MAPPING!$H$3:$J$131,3,0),'CFBG New Line Form'!$G$7:$EQ$7,0)),""))</f>
        <v/>
      </c>
      <c r="AX106" s="84" t="str">
        <f>IF(IFERROR(INDEX('CFBG New Line Form'!$G$9:$EQ$105,MATCH(B106,'CFBG New Line Form'!$B$9:$B$105,0),MATCH(VLOOKUP($AX$11,MAPPING!$H$3:$J$131,3,0),'CFBG New Line Form'!$G$7:$EQ$7,0)),"")=0,"",IFERROR(INDEX('CFBG New Line Form'!$G$9:$EQ$105,MATCH(B106,'CFBG New Line Form'!$B$9:$B$105,0),MATCH(VLOOKUP($AX$11,MAPPING!$H$3:$J$131,3,0),'CFBG New Line Form'!$G$7:$EQ$7,0)),""))</f>
        <v/>
      </c>
      <c r="AY106" s="84" t="str">
        <f>IF(IFERROR(INDEX('CFBG New Line Form'!$G$9:$EQ$105,MATCH(B106,'CFBG New Line Form'!$B$9:$B$105,0),MATCH(VLOOKUP($AY$11,MAPPING!$H$3:$J$131,3,0),'CFBG New Line Form'!$G$7:$EQ$7,0)),"")=0,"",IFERROR(INDEX('CFBG New Line Form'!$G$9:$EQ$105,MATCH(B106,'CFBG New Line Form'!$B$9:$B$105,0),MATCH(VLOOKUP($AY$11,MAPPING!$H$3:$J$131,3,0),'CFBG New Line Form'!$G$7:$EQ$7,0)),""))</f>
        <v/>
      </c>
      <c r="AZ106" s="84" t="str">
        <f>IF(IFERROR(INDEX('CFBG New Line Form'!$G$9:$EQ$105,MATCH(B106,'CFBG New Line Form'!$B$9:$B$105,0),MATCH(VLOOKUP($AZ$11,MAPPING!$H$3:$J$131,3,0),'CFBG New Line Form'!$G$7:$EQ$7,0)),"")=0,"",IFERROR(INDEX('CFBG New Line Form'!$G$9:$EQ$105,MATCH(B106,'CFBG New Line Form'!$B$9:$B$105,0),MATCH(VLOOKUP($AZ$11,MAPPING!$H$3:$J$131,3,0),'CFBG New Line Form'!$G$7:$EQ$7,0)),""))</f>
        <v/>
      </c>
      <c r="BA106" s="84" t="str">
        <f>IF(IFERROR(INDEX('CFBG New Line Form'!$G$9:$EQ$105,MATCH(B106,'CFBG New Line Form'!$B$9:$B$105,0),MATCH(VLOOKUP($BA$11,MAPPING!$H$3:$J$131,3,0),'CFBG New Line Form'!$G$7:$EQ$7,0)),"")=0,"",IFERROR(INDEX('CFBG New Line Form'!$G$9:$EQ$105,MATCH(B106,'CFBG New Line Form'!$B$9:$B$105,0),MATCH(VLOOKUP($BA$11,MAPPING!$H$3:$J$131,3,0),'CFBG New Line Form'!$G$7:$EQ$7,0)),""))</f>
        <v/>
      </c>
      <c r="BB106" s="84" t="str">
        <f>IF(IFERROR(INDEX('CFBG New Line Form'!$G$9:$EQ$105,MATCH(B106,'CFBG New Line Form'!$B$9:$B$105,0),MATCH(VLOOKUP($BB$11,MAPPING!$H$3:$J$131,3,0),'CFBG New Line Form'!$G$7:$EQ$7,0)),"")=0,"",IFERROR(INDEX('CFBG New Line Form'!$G$9:$EQ$105,MATCH(B106,'CFBG New Line Form'!$B$9:$B$105,0),MATCH(VLOOKUP($BB$11,MAPPING!$H$3:$J$131,3,0),'CFBG New Line Form'!$G$7:$EQ$7,0)),""))</f>
        <v/>
      </c>
      <c r="BC106" s="84" t="str">
        <f>IF(IFERROR(INDEX('CFBG New Line Form'!$G$9:$EQ$105,MATCH(B106,'CFBG New Line Form'!$B$9:$B$105,0),MATCH(VLOOKUP($BC$11,MAPPING!$H$3:$J$131,3,0),'CFBG New Line Form'!$G$7:$EQ$7,0)),"")=0,"",IFERROR(INDEX('CFBG New Line Form'!$G$9:$EQ$105,MATCH(B106,'CFBG New Line Form'!$B$9:$B$105,0),MATCH(VLOOKUP($BC$11,MAPPING!$H$3:$J$131,3,0),'CFBG New Line Form'!$G$7:$EQ$7,0)),""))</f>
        <v/>
      </c>
      <c r="BD106" s="84" t="str">
        <f>IF(IFERROR(INDEX('CFBG New Line Form'!$G$9:$EQ$105,MATCH(B106,'CFBG New Line Form'!$B$9:$B$105,0),MATCH(VLOOKUP($BD$11,MAPPING!$H$3:$J$131,3,0),'CFBG New Line Form'!$G$7:$EQ$7,0)),"")=0,"",IFERROR(INDEX('CFBG New Line Form'!$G$9:$EQ$105,MATCH(B106,'CFBG New Line Form'!$B$9:$B$105,0),MATCH(VLOOKUP($BD$11,MAPPING!$H$3:$J$131,3,0),'CFBG New Line Form'!$G$7:$EQ$7,0)),""))</f>
        <v/>
      </c>
      <c r="BE106" s="84" t="str">
        <f>IF(IFERROR(INDEX('CFBG New Line Form'!$G$9:$EQ$105,MATCH(B106,'CFBG New Line Form'!$B$9:$B$105,0),MATCH(VLOOKUP($BE$11,MAPPING!$H$3:$J$131,3,0),'CFBG New Line Form'!$G$7:$EQ$7,0)),"")=0,"",IFERROR(INDEX('CFBG New Line Form'!$G$9:$EQ$105,MATCH(B106,'CFBG New Line Form'!$B$9:$B$105,0),MATCH(VLOOKUP($BE$11,MAPPING!$H$3:$J$131,3,0),'CFBG New Line Form'!$G$7:$EQ$7,0)),""))</f>
        <v/>
      </c>
      <c r="BF106" s="84" t="str">
        <f>IF(IFERROR(INDEX('CFBG New Line Form'!$G$9:$EQ$105,MATCH(B106,'CFBG New Line Form'!$B$9:$B$105,0),MATCH(VLOOKUP($BE$11,MAPPING!$H$3:$J$131,3,0),'CFBG New Line Form'!$G$7:$EQ$7,0)),"")=0,"",IFERROR(INDEX('CFBG New Line Form'!$G$9:$EQ$105,MATCH(B106,'CFBG New Line Form'!$B$9:$B$105,0),MATCH(VLOOKUP($BE$11,MAPPING!$H$3:$J$131,3,0),'CFBG New Line Form'!$G$7:$EQ$7,0)),""))</f>
        <v/>
      </c>
      <c r="BG106" s="84" t="str">
        <f>IF(IFERROR(INDEX('CFBG New Line Form'!$G$9:$EQ$105,MATCH(B106,'CFBG New Line Form'!$B$9:$B$105,0),MATCH(VLOOKUP($BG$11,MAPPING!$H$3:$J$131,3,0),'CFBG New Line Form'!$G$7:$EQ$7,0)),"")=0,"",IFERROR(INDEX('CFBG New Line Form'!$G$9:$EQ$105,MATCH(B106,'CFBG New Line Form'!$B$9:$B$105,0),MATCH(VLOOKUP($BG$11,MAPPING!$H$3:$J$131,3,0),'CFBG New Line Form'!$G$7:$EQ$7,0)),""))</f>
        <v/>
      </c>
      <c r="BH106" s="84" t="str">
        <f>IF(IFERROR(INDEX('CFBG New Line Form'!$G$9:$EQ$105,MATCH(B106,'CFBG New Line Form'!$B$9:$B$105,0),MATCH(VLOOKUP($BH$11,MAPPING!$H$3:$J$131,3,0),'CFBG New Line Form'!$G$7:$EQ$7,0)),"")=0,"",IFERROR(INDEX('CFBG New Line Form'!$G$9:$EQ$105,MATCH(B106,'CFBG New Line Form'!$B$9:$B$105,0),MATCH(VLOOKUP($BH$11,MAPPING!$H$3:$J$131,3,0),'CFBG New Line Form'!$G$7:$EQ$7,0)),""))</f>
        <v/>
      </c>
      <c r="BI106" s="84" t="str">
        <f>IF(IFERROR(INDEX('CFBG New Line Form'!$G$9:$EQ$105,MATCH(B106,'CFBG New Line Form'!$B$9:$B$105,0),MATCH(VLOOKUP($BI$11,MAPPING!$H$3:$J$131,3,0),'CFBG New Line Form'!$G$7:$EQ$7,0)),"")=0,"",IFERROR(INDEX('CFBG New Line Form'!$G$9:$EQ$105,MATCH(B106,'CFBG New Line Form'!$B$9:$B$105,0),MATCH(VLOOKUP($BI$11,MAPPING!$H$3:$J$131,3,0),'CFBG New Line Form'!$G$7:$EQ$7,0)),""))</f>
        <v/>
      </c>
      <c r="BJ106" s="84" t="str">
        <f>IF(IFERROR(INDEX('CFBG New Line Form'!$G$9:$EQ$105,MATCH(B106,'CFBG New Line Form'!$B$9:$B$105,0),MATCH(VLOOKUP($BJ$11,MAPPING!$H$3:$J$131,3,0),'CFBG New Line Form'!$G$7:$EQ$7,0)),"")=0,"",IFERROR(INDEX('CFBG New Line Form'!$G$9:$EQ$105,MATCH(B106,'CFBG New Line Form'!$B$9:$B$105,0),MATCH(VLOOKUP($BJ$11,MAPPING!$H$3:$J$131,3,0),'CFBG New Line Form'!$G$7:$EQ$7,0)),""))</f>
        <v/>
      </c>
      <c r="BK106" s="84" t="str">
        <f>IF(IFERROR(INDEX('CFBG New Line Form'!$G$9:$EQ$105,MATCH(B106,'CFBG New Line Form'!$B$9:$B$105,0),MATCH(VLOOKUP($BK$11,MAPPING!$H$3:$J$131,3,0),'CFBG New Line Form'!$G$7:$EQ$7,0)),"")=0,"",IFERROR(INDEX('CFBG New Line Form'!$G$9:$EQ$105,MATCH(B106,'CFBG New Line Form'!$B$9:$B$105,0),MATCH(VLOOKUP($BK$11,MAPPING!$H$3:$J$131,3,0),'CFBG New Line Form'!$G$7:$EQ$7,0)),""))</f>
        <v/>
      </c>
      <c r="BL106" s="84" t="str">
        <f>IF(IFERROR(INDEX('CFBG New Line Form'!$G$9:$EQ$105,MATCH(B106,'CFBG New Line Form'!$B$9:$B$105,0),MATCH(VLOOKUP($BL$11,MAPPING!$H$3:$J$131,3,0),'CFBG New Line Form'!$G$7:$EQ$7,0)),"")=0,"",IFERROR(INDEX('CFBG New Line Form'!$G$9:$EQ$105,MATCH(B106,'CFBG New Line Form'!$B$9:$B$105,0),MATCH(VLOOKUP($BL$11,MAPPING!$H$3:$J$131,3,0),'CFBG New Line Form'!$G$7:$EQ$7,0)),""))</f>
        <v/>
      </c>
      <c r="BM106" s="84" t="str">
        <f>IF(IFERROR(INDEX('CFBG New Line Form'!$G$9:$EQ$105,MATCH(B106,'CFBG New Line Form'!$B$9:$B$105,0),MATCH(VLOOKUP($BM$11,MAPPING!$H$3:$J$131,3,0),'CFBG New Line Form'!$G$7:$EQ$7,0)),"")=0,"",IFERROR(INDEX('CFBG New Line Form'!$G$9:$EQ$105,MATCH(B106,'CFBG New Line Form'!$B$9:$B$105,0),MATCH(VLOOKUP($BM$11,MAPPING!$H$3:$J$131,3,0),'CFBG New Line Form'!$G$7:$EQ$7,0)),""))</f>
        <v/>
      </c>
      <c r="BN106" s="84" t="str">
        <f>IF(IFERROR(INDEX('CFBG New Line Form'!$G$9:$EQ$105,MATCH(B106,'CFBG New Line Form'!$B$9:$B$105,0),MATCH(VLOOKUP($BN$11,MAPPING!$H$3:$J$131,3,0),'CFBG New Line Form'!$G$7:$EQ$7,0)),"")=0,"",IFERROR(INDEX('CFBG New Line Form'!$G$9:$EQ$105,MATCH(B106,'CFBG New Line Form'!$B$9:$B$105,0),MATCH(VLOOKUP($BN$11,MAPPING!$H$3:$J$131,3,0),'CFBG New Line Form'!$G$7:$EQ$7,0)),""))</f>
        <v/>
      </c>
      <c r="BO106" s="84" t="str">
        <f>IF(IFERROR(INDEX('CFBG New Line Form'!$G$9:$EQ$105,MATCH(B106,'CFBG New Line Form'!$B$9:$B$105,0),MATCH(VLOOKUP($BO$11,MAPPING!$H$3:$J$131,3,0),'CFBG New Line Form'!$G$7:$EQ$7,0)),"")=0,"",IFERROR(INDEX('CFBG New Line Form'!$G$9:$EQ$105,MATCH(B106,'CFBG New Line Form'!$B$9:$B$105,0),MATCH(VLOOKUP($BO$11,MAPPING!$H$3:$J$131,3,0),'CFBG New Line Form'!$G$7:$EQ$7,0)),""))</f>
        <v/>
      </c>
      <c r="BP106" s="84" t="str">
        <f>IF(IFERROR(INDEX('CFBG New Line Form'!$G$9:$EQ$105,MATCH(B106,'CFBG New Line Form'!$B$9:$B$105,0),MATCH(VLOOKUP($BP$11,MAPPING!$H$3:$J$131,3,0),'CFBG New Line Form'!$G$7:$EQ$7,0)),"")=0,"",IFERROR(INDEX('CFBG New Line Form'!$G$9:$EQ$105,MATCH(B106,'CFBG New Line Form'!$B$9:$B$105,0),MATCH(VLOOKUP($BP$11,MAPPING!$H$3:$J$131,3,0),'CFBG New Line Form'!$G$7:$EQ$7,0)),""))</f>
        <v/>
      </c>
      <c r="BQ106" s="84" t="str">
        <f>IF(IFERROR(INDEX('CFBG New Line Form'!$G$9:$EQ$105,MATCH(B106,'CFBG New Line Form'!$B$9:$B$105,0),MATCH(VLOOKUP($BQ$11,MAPPING!$H$3:$J$131,3,0),'CFBG New Line Form'!$G$7:$EQ$7,0)),"")=0,"",IFERROR(INDEX('CFBG New Line Form'!$G$9:$EQ$105,MATCH(B106,'CFBG New Line Form'!$B$9:$B$105,0),MATCH(VLOOKUP($BQ$11,MAPPING!$H$3:$J$131,3,0),'CFBG New Line Form'!$G$7:$EQ$7,0)),""))</f>
        <v/>
      </c>
      <c r="BR106" s="84" t="str">
        <f>IF(IFERROR(INDEX('CFBG New Line Form'!$G$9:$EQ$105,MATCH(B106,'CFBG New Line Form'!$B$9:$B$105,0),MATCH(VLOOKUP($BR$11,MAPPING!$H$3:$J$131,3,0),'CFBG New Line Form'!$G$7:$EQ$7,0)),"")=0,"",IFERROR(INDEX('CFBG New Line Form'!$G$9:$EQ$105,MATCH(B106,'CFBG New Line Form'!$B$9:$B$105,0),MATCH(VLOOKUP($BR$11,MAPPING!$H$3:$J$131,3,0),'CFBG New Line Form'!$G$7:$EQ$7,0)),""))</f>
        <v/>
      </c>
      <c r="BS106" s="84" t="str">
        <f>IF(IFERROR(INDEX('CFBG New Line Form'!$G$9:$EQ$105,MATCH(B106,'CFBG New Line Form'!$B$9:$B$105,0),MATCH(VLOOKUP($BS$11,MAPPING!$H$3:$J$131,3,0),'CFBG New Line Form'!$G$7:$EQ$7,0)),"")=0,"",IFERROR(INDEX('CFBG New Line Form'!$G$9:$EQ$105,MATCH(B106,'CFBG New Line Form'!$B$9:$B$105,0),MATCH(VLOOKUP($BS$11,MAPPING!$H$3:$J$131,3,0),'CFBG New Line Form'!$G$7:$EQ$7,0)),""))</f>
        <v/>
      </c>
      <c r="BT106" s="84" t="str">
        <f>IF(IFERROR(INDEX('CFBG New Line Form'!$G$9:$EQ$105,MATCH(B106,'CFBG New Line Form'!$B$9:$B$105,0),MATCH(VLOOKUP($BT$11,MAPPING!$H$3:$J$131,3,0),'CFBG New Line Form'!$G$7:$EQ$7,0)),"")=0,"",IFERROR(INDEX('CFBG New Line Form'!$G$9:$EQ$105,MATCH(B106,'CFBG New Line Form'!$B$9:$B$105,0),MATCH(VLOOKUP($BT$11,MAPPING!$H$3:$J$131,3,0),'CFBG New Line Form'!$G$7:$EQ$7,0)),""))</f>
        <v/>
      </c>
      <c r="BU106" s="84" t="str">
        <f>IF(IFERROR(INDEX('CFBG New Line Form'!$G$9:$EQ$105,MATCH(B106,'CFBG New Line Form'!$B$9:$B$105,0),MATCH(VLOOKUP($BU$11,MAPPING!$H$3:$J$131,3,0),'CFBG New Line Form'!$G$7:$EQ$7,0)),"")=0,"",IFERROR(INDEX('CFBG New Line Form'!$G$9:$EQ$105,MATCH(B106,'CFBG New Line Form'!$B$9:$B$105,0),MATCH(VLOOKUP($BU$11,MAPPING!$H$3:$J$131,3,0),'CFBG New Line Form'!$G$7:$EQ$7,0)),""))</f>
        <v/>
      </c>
      <c r="BV106" s="84" t="str">
        <f>IF(IFERROR(INDEX('CFBG New Line Form'!$G$9:$EQ$105,MATCH(B106,'CFBG New Line Form'!$B$9:$B$105,0),MATCH(VLOOKUP($BV$11,MAPPING!$H$3:$J$131,3,0),'CFBG New Line Form'!$G$7:$EQ$7,0)),"")=0,"",IFERROR(INDEX('CFBG New Line Form'!$G$9:$EQ$105,MATCH(B106,'CFBG New Line Form'!$B$9:$B$105,0),MATCH(VLOOKUP($BV$11,MAPPING!$H$3:$J$131,3,0),'CFBG New Line Form'!$G$7:$EQ$7,0)),""))</f>
        <v/>
      </c>
      <c r="BW106" s="84" t="str">
        <f>IF(IFERROR(INDEX('CFBG New Line Form'!$G$9:$EQ$105,MATCH(B106,'CFBG New Line Form'!$B$9:$B$105,0),MATCH(VLOOKUP($BW$11,MAPPING!$H$3:$J$131,3,0),'CFBG New Line Form'!$G$7:$EQ$7,0)),"")=0,"",IFERROR(INDEX('CFBG New Line Form'!$G$9:$EQ$105,MATCH(B106,'CFBG New Line Form'!$B$9:$B$105,0),MATCH(VLOOKUP($BW$11,MAPPING!$H$3:$J$131,3,0),'CFBG New Line Form'!$G$7:$EQ$7,0)),""))</f>
        <v/>
      </c>
      <c r="BX106" s="84" t="str">
        <f>IF(IFERROR(INDEX('CFBG New Line Form'!$G$9:$EQ$105,MATCH(B106,'CFBG New Line Form'!$B$9:$B$105,0),MATCH(VLOOKUP($BX$11,MAPPING!$H$3:$J$131,3,0),'CFBG New Line Form'!$G$7:$EQ$7,0)),"")=0,"",IFERROR(INDEX('CFBG New Line Form'!$G$9:$EQ$105,MATCH(B106,'CFBG New Line Form'!$B$9:$B$105,0),MATCH(VLOOKUP($BX$11,MAPPING!$H$3:$J$131,3,0),'CFBG New Line Form'!$G$7:$EQ$7,0)),""))</f>
        <v/>
      </c>
      <c r="BY106" s="84" t="str">
        <f>IF(IFERROR(INDEX('CFBG New Line Form'!$G$9:$EQ$105,MATCH(B106,'CFBG New Line Form'!$B$9:$B$105,0),MATCH(VLOOKUP($BY$11,MAPPING!$H$3:$J$131,3,0),'CFBG New Line Form'!$G$7:$EQ$7,0)),"")=0,"",IFERROR(INDEX('CFBG New Line Form'!$G$9:$EQ$105,MATCH(B106,'CFBG New Line Form'!$B$9:$B$105,0),MATCH(VLOOKUP($BY$11,MAPPING!$H$3:$J$131,3,0),'CFBG New Line Form'!$G$7:$EQ$7,0)),""))</f>
        <v/>
      </c>
      <c r="BZ106" s="84" t="str">
        <f>IF(IFERROR(INDEX('CFBG New Line Form'!$G$9:$EQ$105,MATCH(B106,'CFBG New Line Form'!$B$9:$B$105,0),MATCH(VLOOKUP($BZ$11,MAPPING!$H$3:$J$131,3,0),'CFBG New Line Form'!$G$7:$EQ$7,0)),"")=0,"",IFERROR(INDEX('CFBG New Line Form'!$G$9:$EQ$105,MATCH(B106,'CFBG New Line Form'!$B$9:$B$105,0),MATCH(VLOOKUP($BZ$11,MAPPING!$H$3:$J$131,3,0),'CFBG New Line Form'!$G$7:$EQ$7,0)),""))</f>
        <v/>
      </c>
      <c r="CA106" s="84" t="str">
        <f>IF(IFERROR(INDEX('CFBG New Line Form'!$G$9:$EQ$105,MATCH(B106,'CFBG New Line Form'!$B$9:$B$105,0),MATCH(VLOOKUP($CA$11,MAPPING!$H$3:$J$131,3,0),'CFBG New Line Form'!$G$7:$EQ$7,0)),"")=0,"",IFERROR(INDEX('CFBG New Line Form'!$G$9:$EQ$105,MATCH(B106,'CFBG New Line Form'!$B$9:$B$105,0),MATCH(VLOOKUP($CA$11,MAPPING!$H$3:$J$131,3,0),'CFBG New Line Form'!$G$7:$EQ$7,0)),""))</f>
        <v/>
      </c>
      <c r="CB106" s="84" t="str">
        <f>IF(IFERROR(INDEX('CFBG New Line Form'!$G$9:$EQ$105,MATCH(B106,'CFBG New Line Form'!$B$9:$B$105,0),MATCH(VLOOKUP($CB$11,MAPPING!$H$3:$J$131,3,0),'CFBG New Line Form'!$G$7:$EQ$7,0)),"")=0,"",IFERROR(INDEX('CFBG New Line Form'!$G$9:$EQ$105,MATCH(B106,'CFBG New Line Form'!$B$9:$B$105,0),MATCH(VLOOKUP($CB$11,MAPPING!$H$3:$J$131,3,0),'CFBG New Line Form'!$G$7:$EQ$7,0)),""))</f>
        <v/>
      </c>
      <c r="CC106" s="84" t="str">
        <f>IF(IFERROR(INDEX('CFBG New Line Form'!$G$9:$EQ$105,MATCH(B106,'CFBG New Line Form'!$B$9:$B$105,0),MATCH(VLOOKUP($CC$11,MAPPING!$H$3:$J$131,3,0),'CFBG New Line Form'!$G$7:$EQ$7,0)),"")=0,"",IFERROR(INDEX('CFBG New Line Form'!$G$9:$EQ$105,MATCH(B106,'CFBG New Line Form'!$B$9:$B$105,0),MATCH(VLOOKUP($CC$11,MAPPING!$H$3:$J$131,3,0),'CFBG New Line Form'!$G$7:$EQ$7,0)),""))</f>
        <v/>
      </c>
      <c r="CD106" s="84" t="str">
        <f>IF(IFERROR(INDEX('CFBG New Line Form'!$G$9:$EQ$105,MATCH(B106,'CFBG New Line Form'!$B$9:$B$105,0),MATCH(VLOOKUP($CD$11,MAPPING!$H$3:$J$131,3,0),'CFBG New Line Form'!$G$7:$EQ$7,0)),"")=0,"",IFERROR(INDEX('CFBG New Line Form'!$G$9:$EQ$105,MATCH(B106,'CFBG New Line Form'!$B$9:$B$105,0),MATCH(VLOOKUP($CD$11,MAPPING!$H$3:$J$131,3,0),'CFBG New Line Form'!$G$7:$EQ$7,0)),""))</f>
        <v/>
      </c>
      <c r="CE106" s="84" t="str">
        <f>IF(IFERROR(INDEX('CFBG New Line Form'!$G$9:$EQ$105,MATCH(B106,'CFBG New Line Form'!$B$9:$B$105,0),MATCH(VLOOKUP($CE$11,MAPPING!$H$3:$J$131,3,0),'CFBG New Line Form'!$G$7:$EQ$7,0)),"")=0,"",IFERROR(INDEX('CFBG New Line Form'!$G$9:$EQ$105,MATCH(B106,'CFBG New Line Form'!$B$9:$B$105,0),MATCH(VLOOKUP($CE$11,MAPPING!$H$3:$J$131,3,0),'CFBG New Line Form'!$G$7:$EQ$7,0)),""))</f>
        <v/>
      </c>
      <c r="CF106" s="84" t="str">
        <f>IF(IFERROR(INDEX('CFBG New Line Form'!$G$9:$EQ$105,MATCH(B106,'CFBG New Line Form'!$B$9:$B$105,0),MATCH(VLOOKUP($CF$11,MAPPING!$H$3:$J$131,3,0),'CFBG New Line Form'!$G$7:$EQ$7,0)),"")=0,"",IFERROR(INDEX('CFBG New Line Form'!$G$9:$EQ$105,MATCH(B106,'CFBG New Line Form'!$B$9:$B$105,0),MATCH(VLOOKUP($CF$11,MAPPING!$H$3:$J$131,3,0),'CFBG New Line Form'!$G$7:$EQ$7,0)),""))</f>
        <v/>
      </c>
      <c r="CG106" s="84" t="str">
        <f>IF(IFERROR(INDEX('CFBG New Line Form'!$G$9:$EQ$105,MATCH(B106,'CFBG New Line Form'!$B$9:$B$105,0),MATCH(VLOOKUP($CG$11,MAPPING!$H$3:$J$131,3,0),'CFBG New Line Form'!$G$7:$EQ$7,0)),"")=0,"",IFERROR(INDEX('CFBG New Line Form'!$G$9:$EQ$105,MATCH(B106,'CFBG New Line Form'!$B$9:$B$105,0),MATCH(VLOOKUP($CG$11,MAPPING!$H$3:$J$131,3,0),'CFBG New Line Form'!$G$7:$EQ$7,0)),""))</f>
        <v/>
      </c>
      <c r="CH106" s="84" t="str">
        <f>IF(IFERROR(INDEX('CFBG New Line Form'!$G$9:$EQ$105,MATCH(B106,'CFBG New Line Form'!$B$9:$B$105,0),MATCH(VLOOKUP($CH$11,MAPPING!$H$3:$J$131,3,0),'CFBG New Line Form'!$G$7:$EQ$7,0)),"")=0,"",IFERROR(INDEX('CFBG New Line Form'!$G$9:$EQ$105,MATCH(B106,'CFBG New Line Form'!$B$9:$B$105,0),MATCH(VLOOKUP($CH$11,MAPPING!$H$3:$J$131,3,0),'CFBG New Line Form'!$G$7:$EQ$7,0)),""))</f>
        <v/>
      </c>
      <c r="CI106" s="84" t="str">
        <f>IF(IFERROR(INDEX('CFBG New Line Form'!$G$9:$EQ$105,MATCH(B106,'CFBG New Line Form'!$B$9:$B$105,0),MATCH(VLOOKUP($CI$11,MAPPING!$H$3:$J$131,3,0),'CFBG New Line Form'!$G$7:$EQ$7,0)),"")=0,"",IFERROR(INDEX('CFBG New Line Form'!$G$9:$EQ$105,MATCH(B106,'CFBG New Line Form'!$B$9:$B$105,0),MATCH(VLOOKUP($CI$11,MAPPING!$H$3:$J$131,3,0),'CFBG New Line Form'!$G$7:$EQ$7,0)),""))</f>
        <v/>
      </c>
      <c r="CJ106" s="84" t="str">
        <f>IF(IFERROR(INDEX('CFBG New Line Form'!$G$9:$EQ$105,MATCH(B106,'CFBG New Line Form'!$B$9:$B$105,0),MATCH(VLOOKUP($CJ$11,MAPPING!$H$3:$J$131,3,0),'CFBG New Line Form'!$G$7:$EQ$7,0)),"")=0,"",IFERROR(INDEX('CFBG New Line Form'!$G$9:$EQ$105,MATCH(B106,'CFBG New Line Form'!$B$9:$B$105,0),MATCH(VLOOKUP($CJ$11,MAPPING!$H$3:$J$131,3,0),'CFBG New Line Form'!$G$7:$EQ$7,0)),""))</f>
        <v/>
      </c>
      <c r="CK106" s="84" t="str">
        <f>IF(IFERROR(INDEX('CFBG New Line Form'!$G$9:$EQ$105,MATCH(B106,'CFBG New Line Form'!$B$9:$B$105,0),MATCH(VLOOKUP($CK$11,MAPPING!$H$3:$J$131,3,0),'CFBG New Line Form'!$G$7:$EQ$7,0)),"")=0,"",IFERROR(INDEX('CFBG New Line Form'!$G$9:$EQ$105,MATCH(B106,'CFBG New Line Form'!$B$9:$B$105,0),MATCH(VLOOKUP($CK$11,MAPPING!$H$3:$J$131,3,0),'CFBG New Line Form'!$G$7:$EQ$7,0)),""))</f>
        <v/>
      </c>
      <c r="CL106" s="84" t="str">
        <f>IF(IFERROR(INDEX('CFBG New Line Form'!$G$9:$EQ$105,MATCH(B106,'CFBG New Line Form'!$B$9:$B$105,0),MATCH(VLOOKUP($CL$11,MAPPING!$H$3:$J$131,3,0),'CFBG New Line Form'!$G$7:$EQ$7,0)),"")=0,"",IFERROR(INDEX('CFBG New Line Form'!$G$9:$EQ$105,MATCH(B106,'CFBG New Line Form'!$B$9:$B$105,0),MATCH(VLOOKUP($CL$11,MAPPING!$H$3:$J$131,3,0),'CFBG New Line Form'!$G$7:$EQ$7,0)),""))</f>
        <v/>
      </c>
      <c r="CM106" s="84" t="str">
        <f>IF(IFERROR(INDEX('CFBG New Line Form'!$G$9:$EQ$105,MATCH(B106,'CFBG New Line Form'!$B$9:$B$105,0),MATCH(VLOOKUP($CM$11,MAPPING!$H$3:$J$131,3,0),'CFBG New Line Form'!$G$7:$EQ$7,0)),"")=0,"",IFERROR(INDEX('CFBG New Line Form'!$G$9:$EQ$105,MATCH(B106,'CFBG New Line Form'!$B$9:$B$105,0),MATCH(VLOOKUP($CM$11,MAPPING!$H$3:$J$131,3,0),'CFBG New Line Form'!$G$7:$EQ$7,0)),""))</f>
        <v/>
      </c>
      <c r="CN106" s="84" t="str">
        <f>IF(IFERROR(INDEX('CFBG New Line Form'!$G$9:$EQ$105,MATCH(B106,'CFBG New Line Form'!$B$9:$B$105,0),MATCH(VLOOKUP($CN$11,MAPPING!$H$3:$J$131,3,0),'CFBG New Line Form'!$G$7:$EQ$7,0)),"")=0,"",IFERROR(INDEX('CFBG New Line Form'!$G$9:$EQ$105,MATCH(B106,'CFBG New Line Form'!$B$9:$B$105,0),MATCH(VLOOKUP($CN$11,MAPPING!$H$3:$J$131,3,0),'CFBG New Line Form'!$G$7:$EQ$7,0)),""))</f>
        <v/>
      </c>
      <c r="CO106" s="84" t="str">
        <f>IF(IFERROR(INDEX('CFBG New Line Form'!$G$9:$EQ$105,MATCH(B106,'CFBG New Line Form'!$B$9:$B$105,0),MATCH(VLOOKUP($CO$11,MAPPING!$H$3:$J$131,3,0),'CFBG New Line Form'!$G$7:$EQ$7,0)),"")=0,"",IFERROR(INDEX('CFBG New Line Form'!$G$9:$EQ$105,MATCH(B106,'CFBG New Line Form'!$B$9:$B$105,0),MATCH(VLOOKUP($CO$11,MAPPING!$H$3:$J$131,3,0),'CFBG New Line Form'!$G$7:$EQ$7,0)),""))</f>
        <v/>
      </c>
      <c r="CP106" s="84" t="str">
        <f>IF(IFERROR(INDEX('CFBG New Line Form'!$G$9:$EQ$105,MATCH(B106,'CFBG New Line Form'!$B$9:$B$105,0),MATCH(VLOOKUP($CP$11,MAPPING!$H$3:$J$131,3,0),'CFBG New Line Form'!$G$7:$EQ$7,0)),"")=0,"",IFERROR(INDEX('CFBG New Line Form'!$G$9:$EQ$105,MATCH(B106,'CFBG New Line Form'!$B$9:$B$105,0),MATCH(VLOOKUP($CP$11,MAPPING!$H$3:$J$131,3,0),'CFBG New Line Form'!$G$7:$EQ$7,0)),""))</f>
        <v/>
      </c>
      <c r="CQ106" s="84" t="str">
        <f>IF(IFERROR(INDEX('CFBG New Line Form'!$G$9:$EQ$105,MATCH(B106,'CFBG New Line Form'!$B$9:$B$105,0),MATCH(VLOOKUP($CQ$11,MAPPING!$H$3:$J$131,3,0),'CFBG New Line Form'!$G$7:$EQ$7,0)),"")=0,"",IFERROR(INDEX('CFBG New Line Form'!$G$9:$EQ$105,MATCH(B106,'CFBG New Line Form'!$B$9:$B$105,0),MATCH(VLOOKUP($CQ$11,MAPPING!$H$3:$J$131,3,0),'CFBG New Line Form'!$G$7:$EQ$7,0)),""))</f>
        <v/>
      </c>
      <c r="CR106" s="84"/>
      <c r="CS106" s="84"/>
      <c r="CT106" s="84"/>
    </row>
    <row r="107" spans="1:98" s="55" customFormat="1">
      <c r="A107" s="84" t="str">
        <f>IF(
IFERROR(INDEX('CFBG New Line Form'!$G$9:$EQ$105,MATCH(B107,'CFBG New Line Form'!$B$9:$B$105,0),MATCH(VLOOKUP($A$11,MAPPING!$H$3:$J$131,3,0),'CFBG New Line Form'!$G$7:$EQ$7,0)),"")=0,"", IFERROR(INDEX('CFBG New Line Form'!$G$9:$EQ$105,MATCH(B107,'CFBG New Line Form'!$B$9:$B$105,0),MATCH(VLOOKUP($A$11,MAPPING!$H$3:$J$131,3,0),'CFBG New Line Form'!$G$7:$EQ$7,0)),""))</f>
        <v/>
      </c>
      <c r="B107" s="84"/>
      <c r="C107" s="84" t="str">
        <f>IF(
IFERROR(INDEX('CFBG New Line Form'!$G$9:$EQ$105,MATCH(B107,'CFBG New Line Form'!$B$9:$B$105,0),MATCH(VLOOKUP($C$11,MAPPING!$H$3:$J$131,3,0),'CFBG New Line Form'!$G$7:$EQ$7,0)),"")=0,"", IFERROR(INDEX('CFBG New Line Form'!$G$9:$EQ$105,MATCH(B107,'CFBG New Line Form'!$B$9:$B$105,0),MATCH(VLOOKUP($C$11,MAPPING!$H$3:$J$131,3,0),'CFBG New Line Form'!$G$7:$EQ$7,0)),""))</f>
        <v/>
      </c>
      <c r="D107" s="84" t="str">
        <f>IF(
IFERROR(INDEX('CFBG New Line Form'!$G$9:$EQ$105,MATCH(B107,'CFBG New Line Form'!$B$9:$B$105,0),MATCH(VLOOKUP($D$11,MAPPING!$H$3:$J$131,3,0),'CFBG New Line Form'!$G$7:$EQ$7,0)),"")=0,"", IFERROR(INDEX('CFBG New Line Form'!$G$9:$EQ$105,MATCH(B107,'CFBG New Line Form'!$B$9:$B$105,0),MATCH(VLOOKUP($D$11,MAPPING!$H$3:$J$131,3,0),'CFBG New Line Form'!$G$7:$EQ$7,0)),""))</f>
        <v/>
      </c>
      <c r="E107" s="84" t="str">
        <f>IF(IFERROR(INDEX('CFBG New Line Form'!$G$9:$EQ$105,MATCH(B107,'CFBG New Line Form'!$B$9:$B$105,0),MATCH(VLOOKUP($E$11,MAPPING!$H$3:$J$131,3,0),'CFBG New Line Form'!$G$7:$EQ$7,0)),"")=0,"",IFERROR(INDEX('CFBG New Line Form'!$G$9:$EQ$105,MATCH(B107,'CFBG New Line Form'!$B$9:$B$105,0),MATCH(VLOOKUP($E$11,MAPPING!$H$3:$J$131,3,0),'CFBG New Line Form'!$G$7:$EQ$7,0)),""))</f>
        <v/>
      </c>
      <c r="F107" s="84" t="str">
        <f>IF(IFERROR(INDEX('CFBG New Line Form'!$G$9:$EQ$105,MATCH(B107,'CFBG New Line Form'!$B$9:$B$105,0),MATCH(VLOOKUP($F$11,MAPPING!$H$3:$J$131,3,0),'CFBG New Line Form'!$G$7:$EQ$7,0)),"")=0,"",IFERROR(INDEX('CFBG New Line Form'!$G$9:$EQ$105,MATCH(B107,'CFBG New Line Form'!$B$9:$B$105,0),MATCH(VLOOKUP($F$11,MAPPING!$H$3:$J$131,3,0),'CFBG New Line Form'!$G$7:$EQ$7,0)),""))</f>
        <v/>
      </c>
      <c r="G107" s="130" t="str">
        <f>IF(IFERROR(INDEX('CFBG New Line Form'!$G$9:$EQ$105,MATCH(B107,'CFBG New Line Form'!$B$9:$B$105,0),MATCH(VLOOKUP($G$11,MAPPING!$H$3:$J$131,3,0),'CFBG New Line Form'!$G$7:$EQ$7,0)),"")=0,"",IFERROR(INDEX('CFBG New Line Form'!$G$9:$EQ$105,MATCH(B107,'CFBG New Line Form'!$B$9:$B$105,0),MATCH(VLOOKUP($G$11,MAPPING!$H$3:$J$131,3,0),'CFBG New Line Form'!$G$7:$EQ$7,0)),""))</f>
        <v/>
      </c>
      <c r="H107" s="160" t="str">
        <f>IF(IFERROR(INDEX('CFBG New Line Form'!$G$9:$EQ$105,MATCH(B107,'CFBG New Line Form'!$B$9:$B$105,0),MATCH(VLOOKUP($H$11,MAPPING!$H$3:$J$131,3,0),'CFBG New Line Form'!$G$7:$EQ$7,0)),"")=0,"",IFERROR(INDEX('CFBG New Line Form'!$G$9:$EQ$105,MATCH(B107,'CFBG New Line Form'!$B$9:$B$105,0),MATCH(VLOOKUP($H$11,MAPPING!$H$3:$J$131,3,0),'CFBG New Line Form'!$G$7:$EQ$7,0)),""))</f>
        <v/>
      </c>
      <c r="I107" s="161" t="str">
        <f>IF(IFERROR(INDEX('CFBG New Line Form'!$G$9:$EQ$105,MATCH(B107,'CFBG New Line Form'!$B$9:$B$105,0),MATCH(VLOOKUP($I$11,MAPPING!$H$3:$J$131,3,0),'CFBG New Line Form'!$G$7:$EQ$7,0)),"")=0,"",IFERROR(INDEX('CFBG New Line Form'!$G$9:$EQ$105,MATCH(B107,'CFBG New Line Form'!$B$9:$B$105,0),MATCH(VLOOKUP($I$11,MAPPING!$H$3:$J$131,3,0),'CFBG New Line Form'!$G$7:$EQ$7,0)),""))</f>
        <v/>
      </c>
      <c r="J107" s="84" t="str">
        <f>IF(IFERROR(INDEX('CFBG New Line Form'!$G$9:$EQ$105,MATCH(B107,'CFBG New Line Form'!$B$9:$B$105,0),MATCH(VLOOKUP($J$11,MAPPING!$H$3:$J$131,3,0),'CFBG New Line Form'!$G$7:$EQ$7,0)),"")=0,"",IFERROR(INDEX('CFBG New Line Form'!$G$9:$EQ$105,MATCH(B107,'CFBG New Line Form'!$B$9:$B$105,0),MATCH(VLOOKUP($J$11,MAPPING!$H$3:$J$131,3,0),'CFBG New Line Form'!$G$7:$EQ$7,0)),""))</f>
        <v/>
      </c>
      <c r="K107" s="84" t="e">
        <v>#N/A</v>
      </c>
      <c r="L107" s="84" t="e">
        <v>#N/A</v>
      </c>
      <c r="M107" s="84" t="e">
        <v>#N/A</v>
      </c>
      <c r="N107" s="84" t="e">
        <v>#N/A</v>
      </c>
      <c r="O107" s="84" t="e">
        <v>#N/A</v>
      </c>
      <c r="P107" s="84" t="e">
        <v>#N/A</v>
      </c>
      <c r="Q107" s="84" t="e">
        <v>#N/A</v>
      </c>
      <c r="R107" s="162" t="str">
        <f>IF(IFERROR(INDEX('CFBG New Line Form'!$G$9:$EQ$105,MATCH(B107,'CFBG New Line Form'!$B$9:$B$105,0),MATCH(VLOOKUP($R$11,MAPPING!$H$3:$J$131,3,0),'CFBG New Line Form'!$G$7:$EQ$7,0)),"")=0,"",IFERROR(INDEX('CFBG New Line Form'!$G$9:$EQ$105,MATCH(B107,'CFBG New Line Form'!$B$9:$B$105,0),MATCH(VLOOKUP($R$11,MAPPING!$H$3:$J$131,3,0),'CFBG New Line Form'!$G$7:$EQ$7,0)),""))</f>
        <v/>
      </c>
      <c r="S107" s="84" t="str">
        <f>IF(IFERROR(INDEX('CFBG New Line Form'!$G$9:$EQ$105,MATCH(B107,'CFBG New Line Form'!$B$9:$B$105,0),MATCH(VLOOKUP($S$11,MAPPING!$H$3:$J$131,3,0),'CFBG New Line Form'!$G$7:$EQ$7,0)),"")=0,"",IFERROR(INDEX('CFBG New Line Form'!$G$9:$EQ$105,MATCH(B107,'CFBG New Line Form'!$B$9:$B$105,0),MATCH(VLOOKUP($S$11,MAPPING!$H$3:$J$131,3,0),'CFBG New Line Form'!$G$7:$EQ$7,0)),""))</f>
        <v/>
      </c>
      <c r="T107" s="84" t="e">
        <v>#N/A</v>
      </c>
      <c r="U107" s="84" t="e">
        <v>#N/A</v>
      </c>
      <c r="V107" s="84" t="e">
        <v>#N/A</v>
      </c>
      <c r="W107" s="84" t="e">
        <v>#N/A</v>
      </c>
      <c r="X107" s="84" t="e">
        <v>#N/A</v>
      </c>
      <c r="Y107" s="84" t="e">
        <v>#N/A</v>
      </c>
      <c r="Z107" s="84" t="e">
        <v>#N/A</v>
      </c>
      <c r="AA107" s="84" t="e">
        <v>#N/A</v>
      </c>
      <c r="AB107" s="84" t="e">
        <v>#N/A</v>
      </c>
      <c r="AC107" s="84" t="e">
        <v>#N/A</v>
      </c>
      <c r="AD107" s="84" t="e">
        <v>#N/A</v>
      </c>
      <c r="AE107" s="160" t="str">
        <f>IF(IFERROR(INDEX('CFBG New Line Form'!$G$9:$EQ$105,MATCH(B107,'CFBG New Line Form'!$B$9:$B$105,0),MATCH(VLOOKUP($AE$11,MAPPING!$H$3:$J$131,3,0),'CFBG New Line Form'!$G$7:$EQ$7,0)),"")=0,"",IFERROR(INDEX('CFBG New Line Form'!$G$9:$EQ$105,MATCH(B107,'CFBG New Line Form'!$B$9:$B$105,0),MATCH(VLOOKUP($AE$11,MAPPING!$H$3:$J$131,3,0),'CFBG New Line Form'!$G$7:$EQ$7,0)),""))</f>
        <v/>
      </c>
      <c r="AF107" s="84" t="e">
        <v>#N/A</v>
      </c>
      <c r="AG107" s="84" t="e">
        <v>#N/A</v>
      </c>
      <c r="AH107" s="84" t="str">
        <f>IF(IFERROR(INDEX('CFBG New Line Form'!$G$9:$EQ$105,MATCH(B107,'CFBG New Line Form'!$B$9:$B$105,0),MATCH(VLOOKUP($AH$11,MAPPING!$H$3:$J$131,3,0),'CFBG New Line Form'!$G$7:$EQ$7,0)),"")=0,"",IFERROR(INDEX('CFBG New Line Form'!$G$9:$EQ$105,MATCH(B107,'CFBG New Line Form'!$B$9:$B$105,0),MATCH(VLOOKUP($AH$11,MAPPING!$H$3:$J$131,3,0),'CFBG New Line Form'!$G$7:$EQ$7,0)),""))</f>
        <v/>
      </c>
      <c r="AI107" s="84" t="str">
        <f>IF(IFERROR(INDEX('CFBG New Line Form'!$G$9:$EQ$105,MATCH(B107,'CFBG New Line Form'!$B$9:$B$105,0),MATCH(VLOOKUP($AI$11,MAPPING!$H$3:$J$131,3,0),'CFBG New Line Form'!$G$7:$EQ$7,0)),"")=0,"",IFERROR(INDEX('CFBG New Line Form'!$G$9:$EQ$105,MATCH(B107,'CFBG New Line Form'!$B$9:$B$105,0),MATCH(VLOOKUP($AI$11,MAPPING!$H$3:$J$131,3,0),'CFBG New Line Form'!$G$7:$EQ$7,0)),""))</f>
        <v/>
      </c>
      <c r="AJ107" s="84" t="str">
        <f>IF(IFERROR(INDEX('CFBG New Line Form'!$G$9:$EQ$105,MATCH(B107,'CFBG New Line Form'!$B$9:$B$105,0),MATCH(VLOOKUP($AJ$11,MAPPING!$H$3:$J$131,3,0),'CFBG New Line Form'!$G$7:$EQ$7,0)),"")=0,"",IFERROR(INDEX('CFBG New Line Form'!$G$9:$EQ$105,MATCH(B107,'CFBG New Line Form'!$B$9:$B$105,0),MATCH(VLOOKUP($AJ$11,MAPPING!$H$3:$J$131,3,0),'CFBG New Line Form'!$G$7:$EQ$7,0)),""))</f>
        <v/>
      </c>
      <c r="AK107" s="84" t="str">
        <f>IF(IFERROR(INDEX('CFBG New Line Form'!$G$9:$EQ$105,MATCH(B107,'CFBG New Line Form'!$B$9:$B$105,0),MATCH(VLOOKUP($AK$11,MAPPING!$H$3:$J$131,3,0),'CFBG New Line Form'!$G$7:$EQ$7,0)),"")=0,"",IFERROR(INDEX('CFBG New Line Form'!$G$9:$EQ$105,MATCH(B107,'CFBG New Line Form'!$B$9:$B$105,0),MATCH(VLOOKUP($AK$11,MAPPING!$H$3:$J$131,3,0),'CFBG New Line Form'!$G$7:$EQ$7,0)),""))</f>
        <v/>
      </c>
      <c r="AL107" s="84" t="str">
        <f>IF(IFERROR(INDEX('CFBG New Line Form'!$G$9:$EQ$105,MATCH(B107,'CFBG New Line Form'!$B$9:$B$105,0),MATCH(VLOOKUP($AL$11,MAPPING!$H$3:$J$131,3,0),'CFBG New Line Form'!$G$7:$EQ$7,0)),"")=0,"",IFERROR(INDEX('CFBG New Line Form'!$G$9:$EQ$105,MATCH(B107,'CFBG New Line Form'!$B$9:$B$105,0),MATCH(VLOOKUP($AL$11,MAPPING!$H$3:$J$131,3,0),'CFBG New Line Form'!$G$7:$EQ$7,0)),""))</f>
        <v/>
      </c>
      <c r="AM107" s="84" t="str">
        <f>IF(IFERROR(INDEX('CFBG New Line Form'!$G$9:$EQ$105,MATCH(B107,'CFBG New Line Form'!$B$9:$B$105,0),MATCH(VLOOKUP($AM$11,MAPPING!$H$3:$J$131,3,0),'CFBG New Line Form'!$G$7:$EQ$7,0)),"")=0,"",IFERROR(INDEX('CFBG New Line Form'!$G$9:$EQ$105,MATCH(B107,'CFBG New Line Form'!$B$9:$B$105,0),MATCH(VLOOKUP($AM$11,MAPPING!$H$3:$J$131,3,0),'CFBG New Line Form'!$G$7:$EQ$7,0)),""))</f>
        <v/>
      </c>
      <c r="AN107" s="84" t="str">
        <f>IF(IFERROR(INDEX('CFBG New Line Form'!$G$9:$EQ$105,MATCH(B107,'CFBG New Line Form'!$B$9:$B$105,0),MATCH(VLOOKUP($AN$11,MAPPING!$H$3:$J$131,3,0),'CFBG New Line Form'!$G$7:$EQ$7,0)),"")=0,"",IFERROR(INDEX('CFBG New Line Form'!$G$9:$EQ$105,MATCH(B107,'CFBG New Line Form'!$B$9:$B$105,0),MATCH(VLOOKUP($AN$11,MAPPING!$H$3:$J$131,3,0),'CFBG New Line Form'!$G$7:$EQ$7,0)),""))</f>
        <v/>
      </c>
      <c r="AO107" s="84" t="str">
        <f>IF(IFERROR(INDEX('CFBG New Line Form'!$G$9:$EQ$105,MATCH(B107,'CFBG New Line Form'!$B$9:$B$105,0),MATCH(VLOOKUP($AO$11,MAPPING!$H$3:$J$131,3,0),'CFBG New Line Form'!$G$7:$EQ$7,0)),"")=0,"",IFERROR(INDEX('CFBG New Line Form'!$G$9:$EQ$105,MATCH(B107,'CFBG New Line Form'!$B$9:$B$105,0),MATCH(VLOOKUP($AO$11,MAPPING!$H$3:$J$131,3,0),'CFBG New Line Form'!$G$7:$EQ$7,0)),""))</f>
        <v/>
      </c>
      <c r="AP107" s="84" t="str">
        <f>IF(IFERROR(INDEX('CFBG New Line Form'!$G$9:$EQ$105,MATCH(B107,'CFBG New Line Form'!$B$9:$B$105,0),MATCH(VLOOKUP($AP$11,MAPPING!$H$3:$J$131,3,0),'CFBG New Line Form'!$G$7:$EQ$7,0)),"")=0,"",IFERROR(INDEX('CFBG New Line Form'!$G$9:$EQ$105,MATCH(B107,'CFBG New Line Form'!$B$9:$B$105,0),MATCH(VLOOKUP($AP$11,MAPPING!$H$3:$J$131,3,0),'CFBG New Line Form'!$G$7:$EQ$7,0)),""))</f>
        <v/>
      </c>
      <c r="AQ107" s="84" t="str">
        <f>IF(IFERROR(INDEX('CFBG New Line Form'!$G$9:$EQ$105,MATCH(B107,'CFBG New Line Form'!$B$9:$B$105,0),MATCH(VLOOKUP($AQ$11,MAPPING!$H$3:$J$131,3,0),'CFBG New Line Form'!$G$7:$EQ$7,0)),"")=0,"",IFERROR(INDEX('CFBG New Line Form'!$G$9:$EQ$105,MATCH(B107,'CFBG New Line Form'!$B$9:$B$105,0),MATCH(VLOOKUP($AQ$11,MAPPING!$H$3:$J$131,3,0),'CFBG New Line Form'!$G$7:$EQ$7,0)),""))</f>
        <v/>
      </c>
      <c r="AR107" s="84" t="str">
        <f>IF(IFERROR(INDEX('CFBG New Line Form'!$G$9:$EQ$105,MATCH(B107,'CFBG New Line Form'!$B$9:$B$105,0),MATCH(VLOOKUP($AR$11,MAPPING!$H$3:$J$131,3,0),'CFBG New Line Form'!$G$7:$EQ$7,0)),"")=0,"",IFERROR(INDEX('CFBG New Line Form'!$G$9:$EQ$105,MATCH(B107,'CFBG New Line Form'!$B$9:$B$105,0),MATCH(VLOOKUP($AR$11,MAPPING!$H$3:$J$131,3,0),'CFBG New Line Form'!$G$7:$EQ$7,0)),""))</f>
        <v/>
      </c>
      <c r="AS107" s="84" t="str">
        <f>IF(IFERROR(INDEX('CFBG New Line Form'!$G$9:$EQ$105,MATCH(B107,'CFBG New Line Form'!$B$9:$B$105,0),MATCH(VLOOKUP($AS$11,MAPPING!$H$3:$J$131,3,0),'CFBG New Line Form'!$G$7:$EQ$7,0)),"")=0,"",IFERROR(INDEX('CFBG New Line Form'!$G$9:$EQ$105,MATCH(B107,'CFBG New Line Form'!$B$9:$B$105,0),MATCH(VLOOKUP($AS$11,MAPPING!$H$3:$J$131,3,0),'CFBG New Line Form'!$G$7:$EQ$7,0)),""))</f>
        <v/>
      </c>
      <c r="AT107" s="84" t="str">
        <f>IF(IFERROR(INDEX('CFBG New Line Form'!$G$9:$EQ$105,MATCH(B107,'CFBG New Line Form'!$B$9:$B$105,0),MATCH(VLOOKUP($AT$11,MAPPING!$H$3:$J$131,3,0),'CFBG New Line Form'!$G$7:$EQ$7,0)),"")=0,"",IFERROR(INDEX('CFBG New Line Form'!$G$9:$EQ$105,MATCH(B107,'CFBG New Line Form'!$B$9:$B$105,0),MATCH(VLOOKUP($AT$11,MAPPING!$H$3:$J$131,3,0),'CFBG New Line Form'!$G$7:$EQ$7,0)),""))</f>
        <v/>
      </c>
      <c r="AU107" s="84" t="str">
        <f>IF(IFERROR(INDEX('CFBG New Line Form'!$G$9:$EQ$105,MATCH(B107,'CFBG New Line Form'!$B$9:$B$105,0),MATCH(VLOOKUP($AU$11,MAPPING!$H$3:$J$131,3,0),'CFBG New Line Form'!$G$7:$EQ$7,0)),"")=0,"",IFERROR(INDEX('CFBG New Line Form'!$G$9:$EQ$105,MATCH(B107,'CFBG New Line Form'!$B$9:$B$105,0),MATCH(VLOOKUP($AU$11,MAPPING!$H$3:$J$131,3,0),'CFBG New Line Form'!$G$7:$EQ$7,0)),""))</f>
        <v/>
      </c>
      <c r="AV107" s="84" t="str">
        <f>IF(IFERROR(INDEX('CFBG New Line Form'!$G$9:$EQ$105,MATCH(B107,'CFBG New Line Form'!$B$9:$B$105,0),MATCH(VLOOKUP($AV$11,MAPPING!$H$3:$J$131,3,0),'CFBG New Line Form'!$G$7:$EQ$7,0)),"")=0,"",IFERROR(INDEX('CFBG New Line Form'!$G$9:$EQ$105,MATCH(B107,'CFBG New Line Form'!$B$9:$B$105,0),MATCH(VLOOKUP($AV$11,MAPPING!$H$3:$J$131,3,0),'CFBG New Line Form'!$G$7:$EQ$7,0)),""))</f>
        <v/>
      </c>
      <c r="AW107" s="84" t="str">
        <f>IF(IFERROR(INDEX('CFBG New Line Form'!$G$9:$EQ$105,MATCH(B107,'CFBG New Line Form'!$B$9:$B$105,0),MATCH(VLOOKUP($AW$11,MAPPING!$H$3:$J$131,3,0),'CFBG New Line Form'!$G$7:$EQ$7,0)),"")=0,"",IFERROR(INDEX('CFBG New Line Form'!$G$9:$EQ$105,MATCH(B107,'CFBG New Line Form'!$B$9:$B$105,0),MATCH(VLOOKUP($AW$11,MAPPING!$H$3:$J$131,3,0),'CFBG New Line Form'!$G$7:$EQ$7,0)),""))</f>
        <v/>
      </c>
      <c r="AX107" s="84" t="str">
        <f>IF(IFERROR(INDEX('CFBG New Line Form'!$G$9:$EQ$105,MATCH(B107,'CFBG New Line Form'!$B$9:$B$105,0),MATCH(VLOOKUP($AX$11,MAPPING!$H$3:$J$131,3,0),'CFBG New Line Form'!$G$7:$EQ$7,0)),"")=0,"",IFERROR(INDEX('CFBG New Line Form'!$G$9:$EQ$105,MATCH(B107,'CFBG New Line Form'!$B$9:$B$105,0),MATCH(VLOOKUP($AX$11,MAPPING!$H$3:$J$131,3,0),'CFBG New Line Form'!$G$7:$EQ$7,0)),""))</f>
        <v/>
      </c>
      <c r="AY107" s="84" t="str">
        <f>IF(IFERROR(INDEX('CFBG New Line Form'!$G$9:$EQ$105,MATCH(B107,'CFBG New Line Form'!$B$9:$B$105,0),MATCH(VLOOKUP($AY$11,MAPPING!$H$3:$J$131,3,0),'CFBG New Line Form'!$G$7:$EQ$7,0)),"")=0,"",IFERROR(INDEX('CFBG New Line Form'!$G$9:$EQ$105,MATCH(B107,'CFBG New Line Form'!$B$9:$B$105,0),MATCH(VLOOKUP($AY$11,MAPPING!$H$3:$J$131,3,0),'CFBG New Line Form'!$G$7:$EQ$7,0)),""))</f>
        <v/>
      </c>
      <c r="AZ107" s="84" t="str">
        <f>IF(IFERROR(INDEX('CFBG New Line Form'!$G$9:$EQ$105,MATCH(B107,'CFBG New Line Form'!$B$9:$B$105,0),MATCH(VLOOKUP($AZ$11,MAPPING!$H$3:$J$131,3,0),'CFBG New Line Form'!$G$7:$EQ$7,0)),"")=0,"",IFERROR(INDEX('CFBG New Line Form'!$G$9:$EQ$105,MATCH(B107,'CFBG New Line Form'!$B$9:$B$105,0),MATCH(VLOOKUP($AZ$11,MAPPING!$H$3:$J$131,3,0),'CFBG New Line Form'!$G$7:$EQ$7,0)),""))</f>
        <v/>
      </c>
      <c r="BA107" s="84" t="str">
        <f>IF(IFERROR(INDEX('CFBG New Line Form'!$G$9:$EQ$105,MATCH(B107,'CFBG New Line Form'!$B$9:$B$105,0),MATCH(VLOOKUP($BA$11,MAPPING!$H$3:$J$131,3,0),'CFBG New Line Form'!$G$7:$EQ$7,0)),"")=0,"",IFERROR(INDEX('CFBG New Line Form'!$G$9:$EQ$105,MATCH(B107,'CFBG New Line Form'!$B$9:$B$105,0),MATCH(VLOOKUP($BA$11,MAPPING!$H$3:$J$131,3,0),'CFBG New Line Form'!$G$7:$EQ$7,0)),""))</f>
        <v/>
      </c>
      <c r="BB107" s="84" t="str">
        <f>IF(IFERROR(INDEX('CFBG New Line Form'!$G$9:$EQ$105,MATCH(B107,'CFBG New Line Form'!$B$9:$B$105,0),MATCH(VLOOKUP($BB$11,MAPPING!$H$3:$J$131,3,0),'CFBG New Line Form'!$G$7:$EQ$7,0)),"")=0,"",IFERROR(INDEX('CFBG New Line Form'!$G$9:$EQ$105,MATCH(B107,'CFBG New Line Form'!$B$9:$B$105,0),MATCH(VLOOKUP($BB$11,MAPPING!$H$3:$J$131,3,0),'CFBG New Line Form'!$G$7:$EQ$7,0)),""))</f>
        <v/>
      </c>
      <c r="BC107" s="84" t="str">
        <f>IF(IFERROR(INDEX('CFBG New Line Form'!$G$9:$EQ$105,MATCH(B107,'CFBG New Line Form'!$B$9:$B$105,0),MATCH(VLOOKUP($BC$11,MAPPING!$H$3:$J$131,3,0),'CFBG New Line Form'!$G$7:$EQ$7,0)),"")=0,"",IFERROR(INDEX('CFBG New Line Form'!$G$9:$EQ$105,MATCH(B107,'CFBG New Line Form'!$B$9:$B$105,0),MATCH(VLOOKUP($BC$11,MAPPING!$H$3:$J$131,3,0),'CFBG New Line Form'!$G$7:$EQ$7,0)),""))</f>
        <v/>
      </c>
      <c r="BD107" s="84" t="str">
        <f>IF(IFERROR(INDEX('CFBG New Line Form'!$G$9:$EQ$105,MATCH(B107,'CFBG New Line Form'!$B$9:$B$105,0),MATCH(VLOOKUP($BD$11,MAPPING!$H$3:$J$131,3,0),'CFBG New Line Form'!$G$7:$EQ$7,0)),"")=0,"",IFERROR(INDEX('CFBG New Line Form'!$G$9:$EQ$105,MATCH(B107,'CFBG New Line Form'!$B$9:$B$105,0),MATCH(VLOOKUP($BD$11,MAPPING!$H$3:$J$131,3,0),'CFBG New Line Form'!$G$7:$EQ$7,0)),""))</f>
        <v/>
      </c>
      <c r="BE107" s="84" t="str">
        <f>IF(IFERROR(INDEX('CFBG New Line Form'!$G$9:$EQ$105,MATCH(B107,'CFBG New Line Form'!$B$9:$B$105,0),MATCH(VLOOKUP($BE$11,MAPPING!$H$3:$J$131,3,0),'CFBG New Line Form'!$G$7:$EQ$7,0)),"")=0,"",IFERROR(INDEX('CFBG New Line Form'!$G$9:$EQ$105,MATCH(B107,'CFBG New Line Form'!$B$9:$B$105,0),MATCH(VLOOKUP($BE$11,MAPPING!$H$3:$J$131,3,0),'CFBG New Line Form'!$G$7:$EQ$7,0)),""))</f>
        <v/>
      </c>
      <c r="BF107" s="84" t="str">
        <f>IF(IFERROR(INDEX('CFBG New Line Form'!$G$9:$EQ$105,MATCH(B107,'CFBG New Line Form'!$B$9:$B$105,0),MATCH(VLOOKUP($BE$11,MAPPING!$H$3:$J$131,3,0),'CFBG New Line Form'!$G$7:$EQ$7,0)),"")=0,"",IFERROR(INDEX('CFBG New Line Form'!$G$9:$EQ$105,MATCH(B107,'CFBG New Line Form'!$B$9:$B$105,0),MATCH(VLOOKUP($BE$11,MAPPING!$H$3:$J$131,3,0),'CFBG New Line Form'!$G$7:$EQ$7,0)),""))</f>
        <v/>
      </c>
      <c r="BG107" s="84" t="str">
        <f>IF(IFERROR(INDEX('CFBG New Line Form'!$G$9:$EQ$105,MATCH(B107,'CFBG New Line Form'!$B$9:$B$105,0),MATCH(VLOOKUP($BG$11,MAPPING!$H$3:$J$131,3,0),'CFBG New Line Form'!$G$7:$EQ$7,0)),"")=0,"",IFERROR(INDEX('CFBG New Line Form'!$G$9:$EQ$105,MATCH(B107,'CFBG New Line Form'!$B$9:$B$105,0),MATCH(VLOOKUP($BG$11,MAPPING!$H$3:$J$131,3,0),'CFBG New Line Form'!$G$7:$EQ$7,0)),""))</f>
        <v/>
      </c>
      <c r="BH107" s="84" t="str">
        <f>IF(IFERROR(INDEX('CFBG New Line Form'!$G$9:$EQ$105,MATCH(B107,'CFBG New Line Form'!$B$9:$B$105,0),MATCH(VLOOKUP($BH$11,MAPPING!$H$3:$J$131,3,0),'CFBG New Line Form'!$G$7:$EQ$7,0)),"")=0,"",IFERROR(INDEX('CFBG New Line Form'!$G$9:$EQ$105,MATCH(B107,'CFBG New Line Form'!$B$9:$B$105,0),MATCH(VLOOKUP($BH$11,MAPPING!$H$3:$J$131,3,0),'CFBG New Line Form'!$G$7:$EQ$7,0)),""))</f>
        <v/>
      </c>
      <c r="BI107" s="84" t="str">
        <f>IF(IFERROR(INDEX('CFBG New Line Form'!$G$9:$EQ$105,MATCH(B107,'CFBG New Line Form'!$B$9:$B$105,0),MATCH(VLOOKUP($BI$11,MAPPING!$H$3:$J$131,3,0),'CFBG New Line Form'!$G$7:$EQ$7,0)),"")=0,"",IFERROR(INDEX('CFBG New Line Form'!$G$9:$EQ$105,MATCH(B107,'CFBG New Line Form'!$B$9:$B$105,0),MATCH(VLOOKUP($BI$11,MAPPING!$H$3:$J$131,3,0),'CFBG New Line Form'!$G$7:$EQ$7,0)),""))</f>
        <v/>
      </c>
      <c r="BJ107" s="84" t="str">
        <f>IF(IFERROR(INDEX('CFBG New Line Form'!$G$9:$EQ$105,MATCH(B107,'CFBG New Line Form'!$B$9:$B$105,0),MATCH(VLOOKUP($BJ$11,MAPPING!$H$3:$J$131,3,0),'CFBG New Line Form'!$G$7:$EQ$7,0)),"")=0,"",IFERROR(INDEX('CFBG New Line Form'!$G$9:$EQ$105,MATCH(B107,'CFBG New Line Form'!$B$9:$B$105,0),MATCH(VLOOKUP($BJ$11,MAPPING!$H$3:$J$131,3,0),'CFBG New Line Form'!$G$7:$EQ$7,0)),""))</f>
        <v/>
      </c>
      <c r="BK107" s="84" t="str">
        <f>IF(IFERROR(INDEX('CFBG New Line Form'!$G$9:$EQ$105,MATCH(B107,'CFBG New Line Form'!$B$9:$B$105,0),MATCH(VLOOKUP($BK$11,MAPPING!$H$3:$J$131,3,0),'CFBG New Line Form'!$G$7:$EQ$7,0)),"")=0,"",IFERROR(INDEX('CFBG New Line Form'!$G$9:$EQ$105,MATCH(B107,'CFBG New Line Form'!$B$9:$B$105,0),MATCH(VLOOKUP($BK$11,MAPPING!$H$3:$J$131,3,0),'CFBG New Line Form'!$G$7:$EQ$7,0)),""))</f>
        <v/>
      </c>
      <c r="BL107" s="84" t="str">
        <f>IF(IFERROR(INDEX('CFBG New Line Form'!$G$9:$EQ$105,MATCH(B107,'CFBG New Line Form'!$B$9:$B$105,0),MATCH(VLOOKUP($BL$11,MAPPING!$H$3:$J$131,3,0),'CFBG New Line Form'!$G$7:$EQ$7,0)),"")=0,"",IFERROR(INDEX('CFBG New Line Form'!$G$9:$EQ$105,MATCH(B107,'CFBG New Line Form'!$B$9:$B$105,0),MATCH(VLOOKUP($BL$11,MAPPING!$H$3:$J$131,3,0),'CFBG New Line Form'!$G$7:$EQ$7,0)),""))</f>
        <v/>
      </c>
      <c r="BM107" s="84" t="str">
        <f>IF(IFERROR(INDEX('CFBG New Line Form'!$G$9:$EQ$105,MATCH(B107,'CFBG New Line Form'!$B$9:$B$105,0),MATCH(VLOOKUP($BM$11,MAPPING!$H$3:$J$131,3,0),'CFBG New Line Form'!$G$7:$EQ$7,0)),"")=0,"",IFERROR(INDEX('CFBG New Line Form'!$G$9:$EQ$105,MATCH(B107,'CFBG New Line Form'!$B$9:$B$105,0),MATCH(VLOOKUP($BM$11,MAPPING!$H$3:$J$131,3,0),'CFBG New Line Form'!$G$7:$EQ$7,0)),""))</f>
        <v/>
      </c>
      <c r="BN107" s="84" t="str">
        <f>IF(IFERROR(INDEX('CFBG New Line Form'!$G$9:$EQ$105,MATCH(B107,'CFBG New Line Form'!$B$9:$B$105,0),MATCH(VLOOKUP($BN$11,MAPPING!$H$3:$J$131,3,0),'CFBG New Line Form'!$G$7:$EQ$7,0)),"")=0,"",IFERROR(INDEX('CFBG New Line Form'!$G$9:$EQ$105,MATCH(B107,'CFBG New Line Form'!$B$9:$B$105,0),MATCH(VLOOKUP($BN$11,MAPPING!$H$3:$J$131,3,0),'CFBG New Line Form'!$G$7:$EQ$7,0)),""))</f>
        <v/>
      </c>
      <c r="BO107" s="84" t="str">
        <f>IF(IFERROR(INDEX('CFBG New Line Form'!$G$9:$EQ$105,MATCH(B107,'CFBG New Line Form'!$B$9:$B$105,0),MATCH(VLOOKUP($BO$11,MAPPING!$H$3:$J$131,3,0),'CFBG New Line Form'!$G$7:$EQ$7,0)),"")=0,"",IFERROR(INDEX('CFBG New Line Form'!$G$9:$EQ$105,MATCH(B107,'CFBG New Line Form'!$B$9:$B$105,0),MATCH(VLOOKUP($BO$11,MAPPING!$H$3:$J$131,3,0),'CFBG New Line Form'!$G$7:$EQ$7,0)),""))</f>
        <v/>
      </c>
      <c r="BP107" s="84" t="str">
        <f>IF(IFERROR(INDEX('CFBG New Line Form'!$G$9:$EQ$105,MATCH(B107,'CFBG New Line Form'!$B$9:$B$105,0),MATCH(VLOOKUP($BP$11,MAPPING!$H$3:$J$131,3,0),'CFBG New Line Form'!$G$7:$EQ$7,0)),"")=0,"",IFERROR(INDEX('CFBG New Line Form'!$G$9:$EQ$105,MATCH(B107,'CFBG New Line Form'!$B$9:$B$105,0),MATCH(VLOOKUP($BP$11,MAPPING!$H$3:$J$131,3,0),'CFBG New Line Form'!$G$7:$EQ$7,0)),""))</f>
        <v/>
      </c>
      <c r="BQ107" s="84" t="str">
        <f>IF(IFERROR(INDEX('CFBG New Line Form'!$G$9:$EQ$105,MATCH(B107,'CFBG New Line Form'!$B$9:$B$105,0),MATCH(VLOOKUP($BQ$11,MAPPING!$H$3:$J$131,3,0),'CFBG New Line Form'!$G$7:$EQ$7,0)),"")=0,"",IFERROR(INDEX('CFBG New Line Form'!$G$9:$EQ$105,MATCH(B107,'CFBG New Line Form'!$B$9:$B$105,0),MATCH(VLOOKUP($BQ$11,MAPPING!$H$3:$J$131,3,0),'CFBG New Line Form'!$G$7:$EQ$7,0)),""))</f>
        <v/>
      </c>
      <c r="BR107" s="84" t="str">
        <f>IF(IFERROR(INDEX('CFBG New Line Form'!$G$9:$EQ$105,MATCH(B107,'CFBG New Line Form'!$B$9:$B$105,0),MATCH(VLOOKUP($BR$11,MAPPING!$H$3:$J$131,3,0),'CFBG New Line Form'!$G$7:$EQ$7,0)),"")=0,"",IFERROR(INDEX('CFBG New Line Form'!$G$9:$EQ$105,MATCH(B107,'CFBG New Line Form'!$B$9:$B$105,0),MATCH(VLOOKUP($BR$11,MAPPING!$H$3:$J$131,3,0),'CFBG New Line Form'!$G$7:$EQ$7,0)),""))</f>
        <v/>
      </c>
      <c r="BS107" s="84" t="str">
        <f>IF(IFERROR(INDEX('CFBG New Line Form'!$G$9:$EQ$105,MATCH(B107,'CFBG New Line Form'!$B$9:$B$105,0),MATCH(VLOOKUP($BS$11,MAPPING!$H$3:$J$131,3,0),'CFBG New Line Form'!$G$7:$EQ$7,0)),"")=0,"",IFERROR(INDEX('CFBG New Line Form'!$G$9:$EQ$105,MATCH(B107,'CFBG New Line Form'!$B$9:$B$105,0),MATCH(VLOOKUP($BS$11,MAPPING!$H$3:$J$131,3,0),'CFBG New Line Form'!$G$7:$EQ$7,0)),""))</f>
        <v/>
      </c>
      <c r="BT107" s="84" t="str">
        <f>IF(IFERROR(INDEX('CFBG New Line Form'!$G$9:$EQ$105,MATCH(B107,'CFBG New Line Form'!$B$9:$B$105,0),MATCH(VLOOKUP($BT$11,MAPPING!$H$3:$J$131,3,0),'CFBG New Line Form'!$G$7:$EQ$7,0)),"")=0,"",IFERROR(INDEX('CFBG New Line Form'!$G$9:$EQ$105,MATCH(B107,'CFBG New Line Form'!$B$9:$B$105,0),MATCH(VLOOKUP($BT$11,MAPPING!$H$3:$J$131,3,0),'CFBG New Line Form'!$G$7:$EQ$7,0)),""))</f>
        <v/>
      </c>
      <c r="BU107" s="84" t="str">
        <f>IF(IFERROR(INDEX('CFBG New Line Form'!$G$9:$EQ$105,MATCH(B107,'CFBG New Line Form'!$B$9:$B$105,0),MATCH(VLOOKUP($BU$11,MAPPING!$H$3:$J$131,3,0),'CFBG New Line Form'!$G$7:$EQ$7,0)),"")=0,"",IFERROR(INDEX('CFBG New Line Form'!$G$9:$EQ$105,MATCH(B107,'CFBG New Line Form'!$B$9:$B$105,0),MATCH(VLOOKUP($BU$11,MAPPING!$H$3:$J$131,3,0),'CFBG New Line Form'!$G$7:$EQ$7,0)),""))</f>
        <v/>
      </c>
      <c r="BV107" s="84" t="str">
        <f>IF(IFERROR(INDEX('CFBG New Line Form'!$G$9:$EQ$105,MATCH(B107,'CFBG New Line Form'!$B$9:$B$105,0),MATCH(VLOOKUP($BV$11,MAPPING!$H$3:$J$131,3,0),'CFBG New Line Form'!$G$7:$EQ$7,0)),"")=0,"",IFERROR(INDEX('CFBG New Line Form'!$G$9:$EQ$105,MATCH(B107,'CFBG New Line Form'!$B$9:$B$105,0),MATCH(VLOOKUP($BV$11,MAPPING!$H$3:$J$131,3,0),'CFBG New Line Form'!$G$7:$EQ$7,0)),""))</f>
        <v/>
      </c>
      <c r="BW107" s="84" t="str">
        <f>IF(IFERROR(INDEX('CFBG New Line Form'!$G$9:$EQ$105,MATCH(B107,'CFBG New Line Form'!$B$9:$B$105,0),MATCH(VLOOKUP($BW$11,MAPPING!$H$3:$J$131,3,0),'CFBG New Line Form'!$G$7:$EQ$7,0)),"")=0,"",IFERROR(INDEX('CFBG New Line Form'!$G$9:$EQ$105,MATCH(B107,'CFBG New Line Form'!$B$9:$B$105,0),MATCH(VLOOKUP($BW$11,MAPPING!$H$3:$J$131,3,0),'CFBG New Line Form'!$G$7:$EQ$7,0)),""))</f>
        <v/>
      </c>
      <c r="BX107" s="84" t="str">
        <f>IF(IFERROR(INDEX('CFBG New Line Form'!$G$9:$EQ$105,MATCH(B107,'CFBG New Line Form'!$B$9:$B$105,0),MATCH(VLOOKUP($BX$11,MAPPING!$H$3:$J$131,3,0),'CFBG New Line Form'!$G$7:$EQ$7,0)),"")=0,"",IFERROR(INDEX('CFBG New Line Form'!$G$9:$EQ$105,MATCH(B107,'CFBG New Line Form'!$B$9:$B$105,0),MATCH(VLOOKUP($BX$11,MAPPING!$H$3:$J$131,3,0),'CFBG New Line Form'!$G$7:$EQ$7,0)),""))</f>
        <v/>
      </c>
      <c r="BY107" s="84" t="str">
        <f>IF(IFERROR(INDEX('CFBG New Line Form'!$G$9:$EQ$105,MATCH(B107,'CFBG New Line Form'!$B$9:$B$105,0),MATCH(VLOOKUP($BY$11,MAPPING!$H$3:$J$131,3,0),'CFBG New Line Form'!$G$7:$EQ$7,0)),"")=0,"",IFERROR(INDEX('CFBG New Line Form'!$G$9:$EQ$105,MATCH(B107,'CFBG New Line Form'!$B$9:$B$105,0),MATCH(VLOOKUP($BY$11,MAPPING!$H$3:$J$131,3,0),'CFBG New Line Form'!$G$7:$EQ$7,0)),""))</f>
        <v/>
      </c>
      <c r="BZ107" s="84" t="str">
        <f>IF(IFERROR(INDEX('CFBG New Line Form'!$G$9:$EQ$105,MATCH(B107,'CFBG New Line Form'!$B$9:$B$105,0),MATCH(VLOOKUP($BZ$11,MAPPING!$H$3:$J$131,3,0),'CFBG New Line Form'!$G$7:$EQ$7,0)),"")=0,"",IFERROR(INDEX('CFBG New Line Form'!$G$9:$EQ$105,MATCH(B107,'CFBG New Line Form'!$B$9:$B$105,0),MATCH(VLOOKUP($BZ$11,MAPPING!$H$3:$J$131,3,0),'CFBG New Line Form'!$G$7:$EQ$7,0)),""))</f>
        <v/>
      </c>
      <c r="CA107" s="84" t="str">
        <f>IF(IFERROR(INDEX('CFBG New Line Form'!$G$9:$EQ$105,MATCH(B107,'CFBG New Line Form'!$B$9:$B$105,0),MATCH(VLOOKUP($CA$11,MAPPING!$H$3:$J$131,3,0),'CFBG New Line Form'!$G$7:$EQ$7,0)),"")=0,"",IFERROR(INDEX('CFBG New Line Form'!$G$9:$EQ$105,MATCH(B107,'CFBG New Line Form'!$B$9:$B$105,0),MATCH(VLOOKUP($CA$11,MAPPING!$H$3:$J$131,3,0),'CFBG New Line Form'!$G$7:$EQ$7,0)),""))</f>
        <v/>
      </c>
      <c r="CB107" s="84" t="str">
        <f>IF(IFERROR(INDEX('CFBG New Line Form'!$G$9:$EQ$105,MATCH(B107,'CFBG New Line Form'!$B$9:$B$105,0),MATCH(VLOOKUP($CB$11,MAPPING!$H$3:$J$131,3,0),'CFBG New Line Form'!$G$7:$EQ$7,0)),"")=0,"",IFERROR(INDEX('CFBG New Line Form'!$G$9:$EQ$105,MATCH(B107,'CFBG New Line Form'!$B$9:$B$105,0),MATCH(VLOOKUP($CB$11,MAPPING!$H$3:$J$131,3,0),'CFBG New Line Form'!$G$7:$EQ$7,0)),""))</f>
        <v/>
      </c>
      <c r="CC107" s="84" t="str">
        <f>IF(IFERROR(INDEX('CFBG New Line Form'!$G$9:$EQ$105,MATCH(B107,'CFBG New Line Form'!$B$9:$B$105,0),MATCH(VLOOKUP($CC$11,MAPPING!$H$3:$J$131,3,0),'CFBG New Line Form'!$G$7:$EQ$7,0)),"")=0,"",IFERROR(INDEX('CFBG New Line Form'!$G$9:$EQ$105,MATCH(B107,'CFBG New Line Form'!$B$9:$B$105,0),MATCH(VLOOKUP($CC$11,MAPPING!$H$3:$J$131,3,0),'CFBG New Line Form'!$G$7:$EQ$7,0)),""))</f>
        <v/>
      </c>
      <c r="CD107" s="84" t="str">
        <f>IF(IFERROR(INDEX('CFBG New Line Form'!$G$9:$EQ$105,MATCH(B107,'CFBG New Line Form'!$B$9:$B$105,0),MATCH(VLOOKUP($CD$11,MAPPING!$H$3:$J$131,3,0),'CFBG New Line Form'!$G$7:$EQ$7,0)),"")=0,"",IFERROR(INDEX('CFBG New Line Form'!$G$9:$EQ$105,MATCH(B107,'CFBG New Line Form'!$B$9:$B$105,0),MATCH(VLOOKUP($CD$11,MAPPING!$H$3:$J$131,3,0),'CFBG New Line Form'!$G$7:$EQ$7,0)),""))</f>
        <v/>
      </c>
      <c r="CE107" s="84" t="str">
        <f>IF(IFERROR(INDEX('CFBG New Line Form'!$G$9:$EQ$105,MATCH(B107,'CFBG New Line Form'!$B$9:$B$105,0),MATCH(VLOOKUP($CE$11,MAPPING!$H$3:$J$131,3,0),'CFBG New Line Form'!$G$7:$EQ$7,0)),"")=0,"",IFERROR(INDEX('CFBG New Line Form'!$G$9:$EQ$105,MATCH(B107,'CFBG New Line Form'!$B$9:$B$105,0),MATCH(VLOOKUP($CE$11,MAPPING!$H$3:$J$131,3,0),'CFBG New Line Form'!$G$7:$EQ$7,0)),""))</f>
        <v/>
      </c>
      <c r="CF107" s="84" t="str">
        <f>IF(IFERROR(INDEX('CFBG New Line Form'!$G$9:$EQ$105,MATCH(B107,'CFBG New Line Form'!$B$9:$B$105,0),MATCH(VLOOKUP($CF$11,MAPPING!$H$3:$J$131,3,0),'CFBG New Line Form'!$G$7:$EQ$7,0)),"")=0,"",IFERROR(INDEX('CFBG New Line Form'!$G$9:$EQ$105,MATCH(B107,'CFBG New Line Form'!$B$9:$B$105,0),MATCH(VLOOKUP($CF$11,MAPPING!$H$3:$J$131,3,0),'CFBG New Line Form'!$G$7:$EQ$7,0)),""))</f>
        <v/>
      </c>
      <c r="CG107" s="84" t="str">
        <f>IF(IFERROR(INDEX('CFBG New Line Form'!$G$9:$EQ$105,MATCH(B107,'CFBG New Line Form'!$B$9:$B$105,0),MATCH(VLOOKUP($CG$11,MAPPING!$H$3:$J$131,3,0),'CFBG New Line Form'!$G$7:$EQ$7,0)),"")=0,"",IFERROR(INDEX('CFBG New Line Form'!$G$9:$EQ$105,MATCH(B107,'CFBG New Line Form'!$B$9:$B$105,0),MATCH(VLOOKUP($CG$11,MAPPING!$H$3:$J$131,3,0),'CFBG New Line Form'!$G$7:$EQ$7,0)),""))</f>
        <v/>
      </c>
      <c r="CH107" s="84" t="str">
        <f>IF(IFERROR(INDEX('CFBG New Line Form'!$G$9:$EQ$105,MATCH(B107,'CFBG New Line Form'!$B$9:$B$105,0),MATCH(VLOOKUP($CH$11,MAPPING!$H$3:$J$131,3,0),'CFBG New Line Form'!$G$7:$EQ$7,0)),"")=0,"",IFERROR(INDEX('CFBG New Line Form'!$G$9:$EQ$105,MATCH(B107,'CFBG New Line Form'!$B$9:$B$105,0),MATCH(VLOOKUP($CH$11,MAPPING!$H$3:$J$131,3,0),'CFBG New Line Form'!$G$7:$EQ$7,0)),""))</f>
        <v/>
      </c>
      <c r="CI107" s="84" t="str">
        <f>IF(IFERROR(INDEX('CFBG New Line Form'!$G$9:$EQ$105,MATCH(B107,'CFBG New Line Form'!$B$9:$B$105,0),MATCH(VLOOKUP($CI$11,MAPPING!$H$3:$J$131,3,0),'CFBG New Line Form'!$G$7:$EQ$7,0)),"")=0,"",IFERROR(INDEX('CFBG New Line Form'!$G$9:$EQ$105,MATCH(B107,'CFBG New Line Form'!$B$9:$B$105,0),MATCH(VLOOKUP($CI$11,MAPPING!$H$3:$J$131,3,0),'CFBG New Line Form'!$G$7:$EQ$7,0)),""))</f>
        <v/>
      </c>
      <c r="CJ107" s="84" t="str">
        <f>IF(IFERROR(INDEX('CFBG New Line Form'!$G$9:$EQ$105,MATCH(B107,'CFBG New Line Form'!$B$9:$B$105,0),MATCH(VLOOKUP($CJ$11,MAPPING!$H$3:$J$131,3,0),'CFBG New Line Form'!$G$7:$EQ$7,0)),"")=0,"",IFERROR(INDEX('CFBG New Line Form'!$G$9:$EQ$105,MATCH(B107,'CFBG New Line Form'!$B$9:$B$105,0),MATCH(VLOOKUP($CJ$11,MAPPING!$H$3:$J$131,3,0),'CFBG New Line Form'!$G$7:$EQ$7,0)),""))</f>
        <v/>
      </c>
      <c r="CK107" s="84" t="str">
        <f>IF(IFERROR(INDEX('CFBG New Line Form'!$G$9:$EQ$105,MATCH(B107,'CFBG New Line Form'!$B$9:$B$105,0),MATCH(VLOOKUP($CK$11,MAPPING!$H$3:$J$131,3,0),'CFBG New Line Form'!$G$7:$EQ$7,0)),"")=0,"",IFERROR(INDEX('CFBG New Line Form'!$G$9:$EQ$105,MATCH(B107,'CFBG New Line Form'!$B$9:$B$105,0),MATCH(VLOOKUP($CK$11,MAPPING!$H$3:$J$131,3,0),'CFBG New Line Form'!$G$7:$EQ$7,0)),""))</f>
        <v/>
      </c>
      <c r="CL107" s="84" t="str">
        <f>IF(IFERROR(INDEX('CFBG New Line Form'!$G$9:$EQ$105,MATCH(B107,'CFBG New Line Form'!$B$9:$B$105,0),MATCH(VLOOKUP($CL$11,MAPPING!$H$3:$J$131,3,0),'CFBG New Line Form'!$G$7:$EQ$7,0)),"")=0,"",IFERROR(INDEX('CFBG New Line Form'!$G$9:$EQ$105,MATCH(B107,'CFBG New Line Form'!$B$9:$B$105,0),MATCH(VLOOKUP($CL$11,MAPPING!$H$3:$J$131,3,0),'CFBG New Line Form'!$G$7:$EQ$7,0)),""))</f>
        <v/>
      </c>
      <c r="CM107" s="84" t="str">
        <f>IF(IFERROR(INDEX('CFBG New Line Form'!$G$9:$EQ$105,MATCH(B107,'CFBG New Line Form'!$B$9:$B$105,0),MATCH(VLOOKUP($CM$11,MAPPING!$H$3:$J$131,3,0),'CFBG New Line Form'!$G$7:$EQ$7,0)),"")=0,"",IFERROR(INDEX('CFBG New Line Form'!$G$9:$EQ$105,MATCH(B107,'CFBG New Line Form'!$B$9:$B$105,0),MATCH(VLOOKUP($CM$11,MAPPING!$H$3:$J$131,3,0),'CFBG New Line Form'!$G$7:$EQ$7,0)),""))</f>
        <v/>
      </c>
      <c r="CN107" s="84" t="str">
        <f>IF(IFERROR(INDEX('CFBG New Line Form'!$G$9:$EQ$105,MATCH(B107,'CFBG New Line Form'!$B$9:$B$105,0),MATCH(VLOOKUP($CN$11,MAPPING!$H$3:$J$131,3,0),'CFBG New Line Form'!$G$7:$EQ$7,0)),"")=0,"",IFERROR(INDEX('CFBG New Line Form'!$G$9:$EQ$105,MATCH(B107,'CFBG New Line Form'!$B$9:$B$105,0),MATCH(VLOOKUP($CN$11,MAPPING!$H$3:$J$131,3,0),'CFBG New Line Form'!$G$7:$EQ$7,0)),""))</f>
        <v/>
      </c>
      <c r="CO107" s="84" t="str">
        <f>IF(IFERROR(INDEX('CFBG New Line Form'!$G$9:$EQ$105,MATCH(B107,'CFBG New Line Form'!$B$9:$B$105,0),MATCH(VLOOKUP($CO$11,MAPPING!$H$3:$J$131,3,0),'CFBG New Line Form'!$G$7:$EQ$7,0)),"")=0,"",IFERROR(INDEX('CFBG New Line Form'!$G$9:$EQ$105,MATCH(B107,'CFBG New Line Form'!$B$9:$B$105,0),MATCH(VLOOKUP($CO$11,MAPPING!$H$3:$J$131,3,0),'CFBG New Line Form'!$G$7:$EQ$7,0)),""))</f>
        <v/>
      </c>
      <c r="CP107" s="84" t="str">
        <f>IF(IFERROR(INDEX('CFBG New Line Form'!$G$9:$EQ$105,MATCH(B107,'CFBG New Line Form'!$B$9:$B$105,0),MATCH(VLOOKUP($CP$11,MAPPING!$H$3:$J$131,3,0),'CFBG New Line Form'!$G$7:$EQ$7,0)),"")=0,"",IFERROR(INDEX('CFBG New Line Form'!$G$9:$EQ$105,MATCH(B107,'CFBG New Line Form'!$B$9:$B$105,0),MATCH(VLOOKUP($CP$11,MAPPING!$H$3:$J$131,3,0),'CFBG New Line Form'!$G$7:$EQ$7,0)),""))</f>
        <v/>
      </c>
      <c r="CQ107" s="84" t="str">
        <f>IF(IFERROR(INDEX('CFBG New Line Form'!$G$9:$EQ$105,MATCH(B107,'CFBG New Line Form'!$B$9:$B$105,0),MATCH(VLOOKUP($CQ$11,MAPPING!$H$3:$J$131,3,0),'CFBG New Line Form'!$G$7:$EQ$7,0)),"")=0,"",IFERROR(INDEX('CFBG New Line Form'!$G$9:$EQ$105,MATCH(B107,'CFBG New Line Form'!$B$9:$B$105,0),MATCH(VLOOKUP($CQ$11,MAPPING!$H$3:$J$131,3,0),'CFBG New Line Form'!$G$7:$EQ$7,0)),""))</f>
        <v/>
      </c>
      <c r="CR107" s="84"/>
      <c r="CS107" s="84"/>
      <c r="CT107" s="84"/>
    </row>
    <row r="108" spans="1:98" s="55" customFormat="1">
      <c r="A108" s="84" t="str">
        <f>IF(
IFERROR(INDEX('CFBG New Line Form'!$G$9:$EQ$105,MATCH(B108,'CFBG New Line Form'!$B$9:$B$105,0),MATCH(VLOOKUP($A$11,MAPPING!$H$3:$J$131,3,0),'CFBG New Line Form'!$G$7:$EQ$7,0)),"")=0,"", IFERROR(INDEX('CFBG New Line Form'!$G$9:$EQ$105,MATCH(B108,'CFBG New Line Form'!$B$9:$B$105,0),MATCH(VLOOKUP($A$11,MAPPING!$H$3:$J$131,3,0),'CFBG New Line Form'!$G$7:$EQ$7,0)),""))</f>
        <v/>
      </c>
      <c r="B108" s="84"/>
      <c r="C108" s="84" t="str">
        <f>IF(
IFERROR(INDEX('CFBG New Line Form'!$G$9:$EQ$105,MATCH(B108,'CFBG New Line Form'!$B$9:$B$105,0),MATCH(VLOOKUP($C$11,MAPPING!$H$3:$J$131,3,0),'CFBG New Line Form'!$G$7:$EQ$7,0)),"")=0,"", IFERROR(INDEX('CFBG New Line Form'!$G$9:$EQ$105,MATCH(B108,'CFBG New Line Form'!$B$9:$B$105,0),MATCH(VLOOKUP($C$11,MAPPING!$H$3:$J$131,3,0),'CFBG New Line Form'!$G$7:$EQ$7,0)),""))</f>
        <v/>
      </c>
      <c r="D108" s="84" t="str">
        <f>IF(
IFERROR(INDEX('CFBG New Line Form'!$G$9:$EQ$105,MATCH(B108,'CFBG New Line Form'!$B$9:$B$105,0),MATCH(VLOOKUP($D$11,MAPPING!$H$3:$J$131,3,0),'CFBG New Line Form'!$G$7:$EQ$7,0)),"")=0,"", IFERROR(INDEX('CFBG New Line Form'!$G$9:$EQ$105,MATCH(B108,'CFBG New Line Form'!$B$9:$B$105,0),MATCH(VLOOKUP($D$11,MAPPING!$H$3:$J$131,3,0),'CFBG New Line Form'!$G$7:$EQ$7,0)),""))</f>
        <v/>
      </c>
      <c r="E108" s="84" t="str">
        <f>IF(IFERROR(INDEX('CFBG New Line Form'!$G$9:$EQ$105,MATCH(B108,'CFBG New Line Form'!$B$9:$B$105,0),MATCH(VLOOKUP($E$11,MAPPING!$H$3:$J$131,3,0),'CFBG New Line Form'!$G$7:$EQ$7,0)),"")=0,"",IFERROR(INDEX('CFBG New Line Form'!$G$9:$EQ$105,MATCH(B108,'CFBG New Line Form'!$B$9:$B$105,0),MATCH(VLOOKUP($E$11,MAPPING!$H$3:$J$131,3,0),'CFBG New Line Form'!$G$7:$EQ$7,0)),""))</f>
        <v/>
      </c>
      <c r="F108" s="84" t="str">
        <f>IF(IFERROR(INDEX('CFBG New Line Form'!$G$9:$EQ$105,MATCH(B108,'CFBG New Line Form'!$B$9:$B$105,0),MATCH(VLOOKUP($F$11,MAPPING!$H$3:$J$131,3,0),'CFBG New Line Form'!$G$7:$EQ$7,0)),"")=0,"",IFERROR(INDEX('CFBG New Line Form'!$G$9:$EQ$105,MATCH(B108,'CFBG New Line Form'!$B$9:$B$105,0),MATCH(VLOOKUP($F$11,MAPPING!$H$3:$J$131,3,0),'CFBG New Line Form'!$G$7:$EQ$7,0)),""))</f>
        <v/>
      </c>
      <c r="G108" s="130" t="str">
        <f>IF(IFERROR(INDEX('CFBG New Line Form'!$G$9:$EQ$105,MATCH(B108,'CFBG New Line Form'!$B$9:$B$105,0),MATCH(VLOOKUP($G$11,MAPPING!$H$3:$J$131,3,0),'CFBG New Line Form'!$G$7:$EQ$7,0)),"")=0,"",IFERROR(INDEX('CFBG New Line Form'!$G$9:$EQ$105,MATCH(B108,'CFBG New Line Form'!$B$9:$B$105,0),MATCH(VLOOKUP($G$11,MAPPING!$H$3:$J$131,3,0),'CFBG New Line Form'!$G$7:$EQ$7,0)),""))</f>
        <v/>
      </c>
      <c r="H108" s="160" t="str">
        <f>IF(IFERROR(INDEX('CFBG New Line Form'!$G$9:$EQ$105,MATCH(B108,'CFBG New Line Form'!$B$9:$B$105,0),MATCH(VLOOKUP($H$11,MAPPING!$H$3:$J$131,3,0),'CFBG New Line Form'!$G$7:$EQ$7,0)),"")=0,"",IFERROR(INDEX('CFBG New Line Form'!$G$9:$EQ$105,MATCH(B108,'CFBG New Line Form'!$B$9:$B$105,0),MATCH(VLOOKUP($H$11,MAPPING!$H$3:$J$131,3,0),'CFBG New Line Form'!$G$7:$EQ$7,0)),""))</f>
        <v/>
      </c>
      <c r="I108" s="161" t="str">
        <f>IF(IFERROR(INDEX('CFBG New Line Form'!$G$9:$EQ$105,MATCH(B108,'CFBG New Line Form'!$B$9:$B$105,0),MATCH(VLOOKUP($I$11,MAPPING!$H$3:$J$131,3,0),'CFBG New Line Form'!$G$7:$EQ$7,0)),"")=0,"",IFERROR(INDEX('CFBG New Line Form'!$G$9:$EQ$105,MATCH(B108,'CFBG New Line Form'!$B$9:$B$105,0),MATCH(VLOOKUP($I$11,MAPPING!$H$3:$J$131,3,0),'CFBG New Line Form'!$G$7:$EQ$7,0)),""))</f>
        <v/>
      </c>
      <c r="J108" s="84" t="str">
        <f>IF(IFERROR(INDEX('CFBG New Line Form'!$G$9:$EQ$105,MATCH(B108,'CFBG New Line Form'!$B$9:$B$105,0),MATCH(VLOOKUP($J$11,MAPPING!$H$3:$J$131,3,0),'CFBG New Line Form'!$G$7:$EQ$7,0)),"")=0,"",IFERROR(INDEX('CFBG New Line Form'!$G$9:$EQ$105,MATCH(B108,'CFBG New Line Form'!$B$9:$B$105,0),MATCH(VLOOKUP($J$11,MAPPING!$H$3:$J$131,3,0),'CFBG New Line Form'!$G$7:$EQ$7,0)),""))</f>
        <v/>
      </c>
      <c r="K108" s="84" t="e">
        <v>#N/A</v>
      </c>
      <c r="L108" s="84" t="e">
        <v>#N/A</v>
      </c>
      <c r="M108" s="84" t="e">
        <v>#N/A</v>
      </c>
      <c r="N108" s="84" t="e">
        <v>#N/A</v>
      </c>
      <c r="O108" s="84" t="e">
        <v>#N/A</v>
      </c>
      <c r="P108" s="84" t="e">
        <v>#N/A</v>
      </c>
      <c r="Q108" s="84" t="e">
        <v>#N/A</v>
      </c>
      <c r="R108" s="162" t="str">
        <f>IF(IFERROR(INDEX('CFBG New Line Form'!$G$9:$EQ$105,MATCH(B108,'CFBG New Line Form'!$B$9:$B$105,0),MATCH(VLOOKUP($R$11,MAPPING!$H$3:$J$131,3,0),'CFBG New Line Form'!$G$7:$EQ$7,0)),"")=0,"",IFERROR(INDEX('CFBG New Line Form'!$G$9:$EQ$105,MATCH(B108,'CFBG New Line Form'!$B$9:$B$105,0),MATCH(VLOOKUP($R$11,MAPPING!$H$3:$J$131,3,0),'CFBG New Line Form'!$G$7:$EQ$7,0)),""))</f>
        <v/>
      </c>
      <c r="S108" s="84" t="str">
        <f>IF(IFERROR(INDEX('CFBG New Line Form'!$G$9:$EQ$105,MATCH(B108,'CFBG New Line Form'!$B$9:$B$105,0),MATCH(VLOOKUP($S$11,MAPPING!$H$3:$J$131,3,0),'CFBG New Line Form'!$G$7:$EQ$7,0)),"")=0,"",IFERROR(INDEX('CFBG New Line Form'!$G$9:$EQ$105,MATCH(B108,'CFBG New Line Form'!$B$9:$B$105,0),MATCH(VLOOKUP($S$11,MAPPING!$H$3:$J$131,3,0),'CFBG New Line Form'!$G$7:$EQ$7,0)),""))</f>
        <v/>
      </c>
      <c r="T108" s="84" t="e">
        <v>#N/A</v>
      </c>
      <c r="U108" s="84" t="e">
        <v>#N/A</v>
      </c>
      <c r="V108" s="84" t="e">
        <v>#N/A</v>
      </c>
      <c r="W108" s="84" t="e">
        <v>#N/A</v>
      </c>
      <c r="X108" s="84" t="e">
        <v>#N/A</v>
      </c>
      <c r="Y108" s="84" t="e">
        <v>#N/A</v>
      </c>
      <c r="Z108" s="84" t="e">
        <v>#N/A</v>
      </c>
      <c r="AA108" s="84" t="e">
        <v>#N/A</v>
      </c>
      <c r="AB108" s="84" t="e">
        <v>#N/A</v>
      </c>
      <c r="AC108" s="84" t="e">
        <v>#N/A</v>
      </c>
      <c r="AD108" s="84" t="e">
        <v>#N/A</v>
      </c>
      <c r="AE108" s="160" t="str">
        <f>IF(IFERROR(INDEX('CFBG New Line Form'!$G$9:$EQ$105,MATCH(B108,'CFBG New Line Form'!$B$9:$B$105,0),MATCH(VLOOKUP($AE$11,MAPPING!$H$3:$J$131,3,0),'CFBG New Line Form'!$G$7:$EQ$7,0)),"")=0,"",IFERROR(INDEX('CFBG New Line Form'!$G$9:$EQ$105,MATCH(B108,'CFBG New Line Form'!$B$9:$B$105,0),MATCH(VLOOKUP($AE$11,MAPPING!$H$3:$J$131,3,0),'CFBG New Line Form'!$G$7:$EQ$7,0)),""))</f>
        <v/>
      </c>
      <c r="AF108" s="84" t="e">
        <v>#N/A</v>
      </c>
      <c r="AG108" s="84" t="e">
        <v>#N/A</v>
      </c>
      <c r="AH108" s="84" t="str">
        <f>IF(IFERROR(INDEX('CFBG New Line Form'!$G$9:$EQ$105,MATCH(B108,'CFBG New Line Form'!$B$9:$B$105,0),MATCH(VLOOKUP($AH$11,MAPPING!$H$3:$J$131,3,0),'CFBG New Line Form'!$G$7:$EQ$7,0)),"")=0,"",IFERROR(INDEX('CFBG New Line Form'!$G$9:$EQ$105,MATCH(B108,'CFBG New Line Form'!$B$9:$B$105,0),MATCH(VLOOKUP($AH$11,MAPPING!$H$3:$J$131,3,0),'CFBG New Line Form'!$G$7:$EQ$7,0)),""))</f>
        <v/>
      </c>
      <c r="AI108" s="84" t="str">
        <f>IF(IFERROR(INDEX('CFBG New Line Form'!$G$9:$EQ$105,MATCH(B108,'CFBG New Line Form'!$B$9:$B$105,0),MATCH(VLOOKUP($AI$11,MAPPING!$H$3:$J$131,3,0),'CFBG New Line Form'!$G$7:$EQ$7,0)),"")=0,"",IFERROR(INDEX('CFBG New Line Form'!$G$9:$EQ$105,MATCH(B108,'CFBG New Line Form'!$B$9:$B$105,0),MATCH(VLOOKUP($AI$11,MAPPING!$H$3:$J$131,3,0),'CFBG New Line Form'!$G$7:$EQ$7,0)),""))</f>
        <v/>
      </c>
      <c r="AJ108" s="84" t="str">
        <f>IF(IFERROR(INDEX('CFBG New Line Form'!$G$9:$EQ$105,MATCH(B108,'CFBG New Line Form'!$B$9:$B$105,0),MATCH(VLOOKUP($AJ$11,MAPPING!$H$3:$J$131,3,0),'CFBG New Line Form'!$G$7:$EQ$7,0)),"")=0,"",IFERROR(INDEX('CFBG New Line Form'!$G$9:$EQ$105,MATCH(B108,'CFBG New Line Form'!$B$9:$B$105,0),MATCH(VLOOKUP($AJ$11,MAPPING!$H$3:$J$131,3,0),'CFBG New Line Form'!$G$7:$EQ$7,0)),""))</f>
        <v/>
      </c>
      <c r="AK108" s="84" t="str">
        <f>IF(IFERROR(INDEX('CFBG New Line Form'!$G$9:$EQ$105,MATCH(B108,'CFBG New Line Form'!$B$9:$B$105,0),MATCH(VLOOKUP($AK$11,MAPPING!$H$3:$J$131,3,0),'CFBG New Line Form'!$G$7:$EQ$7,0)),"")=0,"",IFERROR(INDEX('CFBG New Line Form'!$G$9:$EQ$105,MATCH(B108,'CFBG New Line Form'!$B$9:$B$105,0),MATCH(VLOOKUP($AK$11,MAPPING!$H$3:$J$131,3,0),'CFBG New Line Form'!$G$7:$EQ$7,0)),""))</f>
        <v/>
      </c>
      <c r="AL108" s="84" t="str">
        <f>IF(IFERROR(INDEX('CFBG New Line Form'!$G$9:$EQ$105,MATCH(B108,'CFBG New Line Form'!$B$9:$B$105,0),MATCH(VLOOKUP($AL$11,MAPPING!$H$3:$J$131,3,0),'CFBG New Line Form'!$G$7:$EQ$7,0)),"")=0,"",IFERROR(INDEX('CFBG New Line Form'!$G$9:$EQ$105,MATCH(B108,'CFBG New Line Form'!$B$9:$B$105,0),MATCH(VLOOKUP($AL$11,MAPPING!$H$3:$J$131,3,0),'CFBG New Line Form'!$G$7:$EQ$7,0)),""))</f>
        <v/>
      </c>
      <c r="AM108" s="84" t="str">
        <f>IF(IFERROR(INDEX('CFBG New Line Form'!$G$9:$EQ$105,MATCH(B108,'CFBG New Line Form'!$B$9:$B$105,0),MATCH(VLOOKUP($AM$11,MAPPING!$H$3:$J$131,3,0),'CFBG New Line Form'!$G$7:$EQ$7,0)),"")=0,"",IFERROR(INDEX('CFBG New Line Form'!$G$9:$EQ$105,MATCH(B108,'CFBG New Line Form'!$B$9:$B$105,0),MATCH(VLOOKUP($AM$11,MAPPING!$H$3:$J$131,3,0),'CFBG New Line Form'!$G$7:$EQ$7,0)),""))</f>
        <v/>
      </c>
      <c r="AN108" s="84" t="str">
        <f>IF(IFERROR(INDEX('CFBG New Line Form'!$G$9:$EQ$105,MATCH(B108,'CFBG New Line Form'!$B$9:$B$105,0),MATCH(VLOOKUP($AN$11,MAPPING!$H$3:$J$131,3,0),'CFBG New Line Form'!$G$7:$EQ$7,0)),"")=0,"",IFERROR(INDEX('CFBG New Line Form'!$G$9:$EQ$105,MATCH(B108,'CFBG New Line Form'!$B$9:$B$105,0),MATCH(VLOOKUP($AN$11,MAPPING!$H$3:$J$131,3,0),'CFBG New Line Form'!$G$7:$EQ$7,0)),""))</f>
        <v/>
      </c>
      <c r="AO108" s="84" t="str">
        <f>IF(IFERROR(INDEX('CFBG New Line Form'!$G$9:$EQ$105,MATCH(B108,'CFBG New Line Form'!$B$9:$B$105,0),MATCH(VLOOKUP($AO$11,MAPPING!$H$3:$J$131,3,0),'CFBG New Line Form'!$G$7:$EQ$7,0)),"")=0,"",IFERROR(INDEX('CFBG New Line Form'!$G$9:$EQ$105,MATCH(B108,'CFBG New Line Form'!$B$9:$B$105,0),MATCH(VLOOKUP($AO$11,MAPPING!$H$3:$J$131,3,0),'CFBG New Line Form'!$G$7:$EQ$7,0)),""))</f>
        <v/>
      </c>
      <c r="AP108" s="84" t="str">
        <f>IF(IFERROR(INDEX('CFBG New Line Form'!$G$9:$EQ$105,MATCH(B108,'CFBG New Line Form'!$B$9:$B$105,0),MATCH(VLOOKUP($AP$11,MAPPING!$H$3:$J$131,3,0),'CFBG New Line Form'!$G$7:$EQ$7,0)),"")=0,"",IFERROR(INDEX('CFBG New Line Form'!$G$9:$EQ$105,MATCH(B108,'CFBG New Line Form'!$B$9:$B$105,0),MATCH(VLOOKUP($AP$11,MAPPING!$H$3:$J$131,3,0),'CFBG New Line Form'!$G$7:$EQ$7,0)),""))</f>
        <v/>
      </c>
      <c r="AQ108" s="84" t="str">
        <f>IF(IFERROR(INDEX('CFBG New Line Form'!$G$9:$EQ$105,MATCH(B108,'CFBG New Line Form'!$B$9:$B$105,0),MATCH(VLOOKUP($AQ$11,MAPPING!$H$3:$J$131,3,0),'CFBG New Line Form'!$G$7:$EQ$7,0)),"")=0,"",IFERROR(INDEX('CFBG New Line Form'!$G$9:$EQ$105,MATCH(B108,'CFBG New Line Form'!$B$9:$B$105,0),MATCH(VLOOKUP($AQ$11,MAPPING!$H$3:$J$131,3,0),'CFBG New Line Form'!$G$7:$EQ$7,0)),""))</f>
        <v/>
      </c>
      <c r="AR108" s="84" t="str">
        <f>IF(IFERROR(INDEX('CFBG New Line Form'!$G$9:$EQ$105,MATCH(B108,'CFBG New Line Form'!$B$9:$B$105,0),MATCH(VLOOKUP($AR$11,MAPPING!$H$3:$J$131,3,0),'CFBG New Line Form'!$G$7:$EQ$7,0)),"")=0,"",IFERROR(INDEX('CFBG New Line Form'!$G$9:$EQ$105,MATCH(B108,'CFBG New Line Form'!$B$9:$B$105,0),MATCH(VLOOKUP($AR$11,MAPPING!$H$3:$J$131,3,0),'CFBG New Line Form'!$G$7:$EQ$7,0)),""))</f>
        <v/>
      </c>
      <c r="AS108" s="84" t="str">
        <f>IF(IFERROR(INDEX('CFBG New Line Form'!$G$9:$EQ$105,MATCH(B108,'CFBG New Line Form'!$B$9:$B$105,0),MATCH(VLOOKUP($AS$11,MAPPING!$H$3:$J$131,3,0),'CFBG New Line Form'!$G$7:$EQ$7,0)),"")=0,"",IFERROR(INDEX('CFBG New Line Form'!$G$9:$EQ$105,MATCH(B108,'CFBG New Line Form'!$B$9:$B$105,0),MATCH(VLOOKUP($AS$11,MAPPING!$H$3:$J$131,3,0),'CFBG New Line Form'!$G$7:$EQ$7,0)),""))</f>
        <v/>
      </c>
      <c r="AT108" s="84" t="str">
        <f>IF(IFERROR(INDEX('CFBG New Line Form'!$G$9:$EQ$105,MATCH(B108,'CFBG New Line Form'!$B$9:$B$105,0),MATCH(VLOOKUP($AT$11,MAPPING!$H$3:$J$131,3,0),'CFBG New Line Form'!$G$7:$EQ$7,0)),"")=0,"",IFERROR(INDEX('CFBG New Line Form'!$G$9:$EQ$105,MATCH(B108,'CFBG New Line Form'!$B$9:$B$105,0),MATCH(VLOOKUP($AT$11,MAPPING!$H$3:$J$131,3,0),'CFBG New Line Form'!$G$7:$EQ$7,0)),""))</f>
        <v/>
      </c>
      <c r="AU108" s="84" t="str">
        <f>IF(IFERROR(INDEX('CFBG New Line Form'!$G$9:$EQ$105,MATCH(B108,'CFBG New Line Form'!$B$9:$B$105,0),MATCH(VLOOKUP($AU$11,MAPPING!$H$3:$J$131,3,0),'CFBG New Line Form'!$G$7:$EQ$7,0)),"")=0,"",IFERROR(INDEX('CFBG New Line Form'!$G$9:$EQ$105,MATCH(B108,'CFBG New Line Form'!$B$9:$B$105,0),MATCH(VLOOKUP($AU$11,MAPPING!$H$3:$J$131,3,0),'CFBG New Line Form'!$G$7:$EQ$7,0)),""))</f>
        <v/>
      </c>
      <c r="AV108" s="84" t="str">
        <f>IF(IFERROR(INDEX('CFBG New Line Form'!$G$9:$EQ$105,MATCH(B108,'CFBG New Line Form'!$B$9:$B$105,0),MATCH(VLOOKUP($AV$11,MAPPING!$H$3:$J$131,3,0),'CFBG New Line Form'!$G$7:$EQ$7,0)),"")=0,"",IFERROR(INDEX('CFBG New Line Form'!$G$9:$EQ$105,MATCH(B108,'CFBG New Line Form'!$B$9:$B$105,0),MATCH(VLOOKUP($AV$11,MAPPING!$H$3:$J$131,3,0),'CFBG New Line Form'!$G$7:$EQ$7,0)),""))</f>
        <v/>
      </c>
      <c r="AW108" s="84" t="str">
        <f>IF(IFERROR(INDEX('CFBG New Line Form'!$G$9:$EQ$105,MATCH(B108,'CFBG New Line Form'!$B$9:$B$105,0),MATCH(VLOOKUP($AW$11,MAPPING!$H$3:$J$131,3,0),'CFBG New Line Form'!$G$7:$EQ$7,0)),"")=0,"",IFERROR(INDEX('CFBG New Line Form'!$G$9:$EQ$105,MATCH(B108,'CFBG New Line Form'!$B$9:$B$105,0),MATCH(VLOOKUP($AW$11,MAPPING!$H$3:$J$131,3,0),'CFBG New Line Form'!$G$7:$EQ$7,0)),""))</f>
        <v/>
      </c>
      <c r="AX108" s="84" t="str">
        <f>IF(IFERROR(INDEX('CFBG New Line Form'!$G$9:$EQ$105,MATCH(B108,'CFBG New Line Form'!$B$9:$B$105,0),MATCH(VLOOKUP($AX$11,MAPPING!$H$3:$J$131,3,0),'CFBG New Line Form'!$G$7:$EQ$7,0)),"")=0,"",IFERROR(INDEX('CFBG New Line Form'!$G$9:$EQ$105,MATCH(B108,'CFBG New Line Form'!$B$9:$B$105,0),MATCH(VLOOKUP($AX$11,MAPPING!$H$3:$J$131,3,0),'CFBG New Line Form'!$G$7:$EQ$7,0)),""))</f>
        <v/>
      </c>
      <c r="AY108" s="84" t="str">
        <f>IF(IFERROR(INDEX('CFBG New Line Form'!$G$9:$EQ$105,MATCH(B108,'CFBG New Line Form'!$B$9:$B$105,0),MATCH(VLOOKUP($AY$11,MAPPING!$H$3:$J$131,3,0),'CFBG New Line Form'!$G$7:$EQ$7,0)),"")=0,"",IFERROR(INDEX('CFBG New Line Form'!$G$9:$EQ$105,MATCH(B108,'CFBG New Line Form'!$B$9:$B$105,0),MATCH(VLOOKUP($AY$11,MAPPING!$H$3:$J$131,3,0),'CFBG New Line Form'!$G$7:$EQ$7,0)),""))</f>
        <v/>
      </c>
      <c r="AZ108" s="84" t="str">
        <f>IF(IFERROR(INDEX('CFBG New Line Form'!$G$9:$EQ$105,MATCH(B108,'CFBG New Line Form'!$B$9:$B$105,0),MATCH(VLOOKUP($AZ$11,MAPPING!$H$3:$J$131,3,0),'CFBG New Line Form'!$G$7:$EQ$7,0)),"")=0,"",IFERROR(INDEX('CFBG New Line Form'!$G$9:$EQ$105,MATCH(B108,'CFBG New Line Form'!$B$9:$B$105,0),MATCH(VLOOKUP($AZ$11,MAPPING!$H$3:$J$131,3,0),'CFBG New Line Form'!$G$7:$EQ$7,0)),""))</f>
        <v/>
      </c>
      <c r="BA108" s="84" t="str">
        <f>IF(IFERROR(INDEX('CFBG New Line Form'!$G$9:$EQ$105,MATCH(B108,'CFBG New Line Form'!$B$9:$B$105,0),MATCH(VLOOKUP($BA$11,MAPPING!$H$3:$J$131,3,0),'CFBG New Line Form'!$G$7:$EQ$7,0)),"")=0,"",IFERROR(INDEX('CFBG New Line Form'!$G$9:$EQ$105,MATCH(B108,'CFBG New Line Form'!$B$9:$B$105,0),MATCH(VLOOKUP($BA$11,MAPPING!$H$3:$J$131,3,0),'CFBG New Line Form'!$G$7:$EQ$7,0)),""))</f>
        <v/>
      </c>
      <c r="BB108" s="84" t="str">
        <f>IF(IFERROR(INDEX('CFBG New Line Form'!$G$9:$EQ$105,MATCH(B108,'CFBG New Line Form'!$B$9:$B$105,0),MATCH(VLOOKUP($BB$11,MAPPING!$H$3:$J$131,3,0),'CFBG New Line Form'!$G$7:$EQ$7,0)),"")=0,"",IFERROR(INDEX('CFBG New Line Form'!$G$9:$EQ$105,MATCH(B108,'CFBG New Line Form'!$B$9:$B$105,0),MATCH(VLOOKUP($BB$11,MAPPING!$H$3:$J$131,3,0),'CFBG New Line Form'!$G$7:$EQ$7,0)),""))</f>
        <v/>
      </c>
      <c r="BC108" s="84" t="str">
        <f>IF(IFERROR(INDEX('CFBG New Line Form'!$G$9:$EQ$105,MATCH(B108,'CFBG New Line Form'!$B$9:$B$105,0),MATCH(VLOOKUP($BC$11,MAPPING!$H$3:$J$131,3,0),'CFBG New Line Form'!$G$7:$EQ$7,0)),"")=0,"",IFERROR(INDEX('CFBG New Line Form'!$G$9:$EQ$105,MATCH(B108,'CFBG New Line Form'!$B$9:$B$105,0),MATCH(VLOOKUP($BC$11,MAPPING!$H$3:$J$131,3,0),'CFBG New Line Form'!$G$7:$EQ$7,0)),""))</f>
        <v/>
      </c>
      <c r="BD108" s="84" t="str">
        <f>IF(IFERROR(INDEX('CFBG New Line Form'!$G$9:$EQ$105,MATCH(B108,'CFBG New Line Form'!$B$9:$B$105,0),MATCH(VLOOKUP($BD$11,MAPPING!$H$3:$J$131,3,0),'CFBG New Line Form'!$G$7:$EQ$7,0)),"")=0,"",IFERROR(INDEX('CFBG New Line Form'!$G$9:$EQ$105,MATCH(B108,'CFBG New Line Form'!$B$9:$B$105,0),MATCH(VLOOKUP($BD$11,MAPPING!$H$3:$J$131,3,0),'CFBG New Line Form'!$G$7:$EQ$7,0)),""))</f>
        <v/>
      </c>
      <c r="BE108" s="84" t="str">
        <f>IF(IFERROR(INDEX('CFBG New Line Form'!$G$9:$EQ$105,MATCH(B108,'CFBG New Line Form'!$B$9:$B$105,0),MATCH(VLOOKUP($BE$11,MAPPING!$H$3:$J$131,3,0),'CFBG New Line Form'!$G$7:$EQ$7,0)),"")=0,"",IFERROR(INDEX('CFBG New Line Form'!$G$9:$EQ$105,MATCH(B108,'CFBG New Line Form'!$B$9:$B$105,0),MATCH(VLOOKUP($BE$11,MAPPING!$H$3:$J$131,3,0),'CFBG New Line Form'!$G$7:$EQ$7,0)),""))</f>
        <v/>
      </c>
      <c r="BF108" s="84" t="str">
        <f>IF(IFERROR(INDEX('CFBG New Line Form'!$G$9:$EQ$105,MATCH(B108,'CFBG New Line Form'!$B$9:$B$105,0),MATCH(VLOOKUP($BE$11,MAPPING!$H$3:$J$131,3,0),'CFBG New Line Form'!$G$7:$EQ$7,0)),"")=0,"",IFERROR(INDEX('CFBG New Line Form'!$G$9:$EQ$105,MATCH(B108,'CFBG New Line Form'!$B$9:$B$105,0),MATCH(VLOOKUP($BE$11,MAPPING!$H$3:$J$131,3,0),'CFBG New Line Form'!$G$7:$EQ$7,0)),""))</f>
        <v/>
      </c>
      <c r="BG108" s="84" t="str">
        <f>IF(IFERROR(INDEX('CFBG New Line Form'!$G$9:$EQ$105,MATCH(B108,'CFBG New Line Form'!$B$9:$B$105,0),MATCH(VLOOKUP($BG$11,MAPPING!$H$3:$J$131,3,0),'CFBG New Line Form'!$G$7:$EQ$7,0)),"")=0,"",IFERROR(INDEX('CFBG New Line Form'!$G$9:$EQ$105,MATCH(B108,'CFBG New Line Form'!$B$9:$B$105,0),MATCH(VLOOKUP($BG$11,MAPPING!$H$3:$J$131,3,0),'CFBG New Line Form'!$G$7:$EQ$7,0)),""))</f>
        <v/>
      </c>
      <c r="BH108" s="84" t="str">
        <f>IF(IFERROR(INDEX('CFBG New Line Form'!$G$9:$EQ$105,MATCH(B108,'CFBG New Line Form'!$B$9:$B$105,0),MATCH(VLOOKUP($BH$11,MAPPING!$H$3:$J$131,3,0),'CFBG New Line Form'!$G$7:$EQ$7,0)),"")=0,"",IFERROR(INDEX('CFBG New Line Form'!$G$9:$EQ$105,MATCH(B108,'CFBG New Line Form'!$B$9:$B$105,0),MATCH(VLOOKUP($BH$11,MAPPING!$H$3:$J$131,3,0),'CFBG New Line Form'!$G$7:$EQ$7,0)),""))</f>
        <v/>
      </c>
      <c r="BI108" s="84" t="str">
        <f>IF(IFERROR(INDEX('CFBG New Line Form'!$G$9:$EQ$105,MATCH(B108,'CFBG New Line Form'!$B$9:$B$105,0),MATCH(VLOOKUP($BI$11,MAPPING!$H$3:$J$131,3,0),'CFBG New Line Form'!$G$7:$EQ$7,0)),"")=0,"",IFERROR(INDEX('CFBG New Line Form'!$G$9:$EQ$105,MATCH(B108,'CFBG New Line Form'!$B$9:$B$105,0),MATCH(VLOOKUP($BI$11,MAPPING!$H$3:$J$131,3,0),'CFBG New Line Form'!$G$7:$EQ$7,0)),""))</f>
        <v/>
      </c>
      <c r="BJ108" s="84" t="str">
        <f>IF(IFERROR(INDEX('CFBG New Line Form'!$G$9:$EQ$105,MATCH(B108,'CFBG New Line Form'!$B$9:$B$105,0),MATCH(VLOOKUP($BJ$11,MAPPING!$H$3:$J$131,3,0),'CFBG New Line Form'!$G$7:$EQ$7,0)),"")=0,"",IFERROR(INDEX('CFBG New Line Form'!$G$9:$EQ$105,MATCH(B108,'CFBG New Line Form'!$B$9:$B$105,0),MATCH(VLOOKUP($BJ$11,MAPPING!$H$3:$J$131,3,0),'CFBG New Line Form'!$G$7:$EQ$7,0)),""))</f>
        <v/>
      </c>
      <c r="BK108" s="84" t="str">
        <f>IF(IFERROR(INDEX('CFBG New Line Form'!$G$9:$EQ$105,MATCH(B108,'CFBG New Line Form'!$B$9:$B$105,0),MATCH(VLOOKUP($BK$11,MAPPING!$H$3:$J$131,3,0),'CFBG New Line Form'!$G$7:$EQ$7,0)),"")=0,"",IFERROR(INDEX('CFBG New Line Form'!$G$9:$EQ$105,MATCH(B108,'CFBG New Line Form'!$B$9:$B$105,0),MATCH(VLOOKUP($BK$11,MAPPING!$H$3:$J$131,3,0),'CFBG New Line Form'!$G$7:$EQ$7,0)),""))</f>
        <v/>
      </c>
      <c r="BL108" s="84" t="str">
        <f>IF(IFERROR(INDEX('CFBG New Line Form'!$G$9:$EQ$105,MATCH(B108,'CFBG New Line Form'!$B$9:$B$105,0),MATCH(VLOOKUP($BL$11,MAPPING!$H$3:$J$131,3,0),'CFBG New Line Form'!$G$7:$EQ$7,0)),"")=0,"",IFERROR(INDEX('CFBG New Line Form'!$G$9:$EQ$105,MATCH(B108,'CFBG New Line Form'!$B$9:$B$105,0),MATCH(VLOOKUP($BL$11,MAPPING!$H$3:$J$131,3,0),'CFBG New Line Form'!$G$7:$EQ$7,0)),""))</f>
        <v/>
      </c>
      <c r="BM108" s="84" t="str">
        <f>IF(IFERROR(INDEX('CFBG New Line Form'!$G$9:$EQ$105,MATCH(B108,'CFBG New Line Form'!$B$9:$B$105,0),MATCH(VLOOKUP($BM$11,MAPPING!$H$3:$J$131,3,0),'CFBG New Line Form'!$G$7:$EQ$7,0)),"")=0,"",IFERROR(INDEX('CFBG New Line Form'!$G$9:$EQ$105,MATCH(B108,'CFBG New Line Form'!$B$9:$B$105,0),MATCH(VLOOKUP($BM$11,MAPPING!$H$3:$J$131,3,0),'CFBG New Line Form'!$G$7:$EQ$7,0)),""))</f>
        <v/>
      </c>
      <c r="BN108" s="84" t="str">
        <f>IF(IFERROR(INDEX('CFBG New Line Form'!$G$9:$EQ$105,MATCH(B108,'CFBG New Line Form'!$B$9:$B$105,0),MATCH(VLOOKUP($BN$11,MAPPING!$H$3:$J$131,3,0),'CFBG New Line Form'!$G$7:$EQ$7,0)),"")=0,"",IFERROR(INDEX('CFBG New Line Form'!$G$9:$EQ$105,MATCH(B108,'CFBG New Line Form'!$B$9:$B$105,0),MATCH(VLOOKUP($BN$11,MAPPING!$H$3:$J$131,3,0),'CFBG New Line Form'!$G$7:$EQ$7,0)),""))</f>
        <v/>
      </c>
      <c r="BO108" s="84" t="str">
        <f>IF(IFERROR(INDEX('CFBG New Line Form'!$G$9:$EQ$105,MATCH(B108,'CFBG New Line Form'!$B$9:$B$105,0),MATCH(VLOOKUP($BO$11,MAPPING!$H$3:$J$131,3,0),'CFBG New Line Form'!$G$7:$EQ$7,0)),"")=0,"",IFERROR(INDEX('CFBG New Line Form'!$G$9:$EQ$105,MATCH(B108,'CFBG New Line Form'!$B$9:$B$105,0),MATCH(VLOOKUP($BO$11,MAPPING!$H$3:$J$131,3,0),'CFBG New Line Form'!$G$7:$EQ$7,0)),""))</f>
        <v/>
      </c>
      <c r="BP108" s="84" t="str">
        <f>IF(IFERROR(INDEX('CFBG New Line Form'!$G$9:$EQ$105,MATCH(B108,'CFBG New Line Form'!$B$9:$B$105,0),MATCH(VLOOKUP($BP$11,MAPPING!$H$3:$J$131,3,0),'CFBG New Line Form'!$G$7:$EQ$7,0)),"")=0,"",IFERROR(INDEX('CFBG New Line Form'!$G$9:$EQ$105,MATCH(B108,'CFBG New Line Form'!$B$9:$B$105,0),MATCH(VLOOKUP($BP$11,MAPPING!$H$3:$J$131,3,0),'CFBG New Line Form'!$G$7:$EQ$7,0)),""))</f>
        <v/>
      </c>
      <c r="BQ108" s="84" t="str">
        <f>IF(IFERROR(INDEX('CFBG New Line Form'!$G$9:$EQ$105,MATCH(B108,'CFBG New Line Form'!$B$9:$B$105,0),MATCH(VLOOKUP($BQ$11,MAPPING!$H$3:$J$131,3,0),'CFBG New Line Form'!$G$7:$EQ$7,0)),"")=0,"",IFERROR(INDEX('CFBG New Line Form'!$G$9:$EQ$105,MATCH(B108,'CFBG New Line Form'!$B$9:$B$105,0),MATCH(VLOOKUP($BQ$11,MAPPING!$H$3:$J$131,3,0),'CFBG New Line Form'!$G$7:$EQ$7,0)),""))</f>
        <v/>
      </c>
      <c r="BR108" s="84" t="str">
        <f>IF(IFERROR(INDEX('CFBG New Line Form'!$G$9:$EQ$105,MATCH(B108,'CFBG New Line Form'!$B$9:$B$105,0),MATCH(VLOOKUP($BR$11,MAPPING!$H$3:$J$131,3,0),'CFBG New Line Form'!$G$7:$EQ$7,0)),"")=0,"",IFERROR(INDEX('CFBG New Line Form'!$G$9:$EQ$105,MATCH(B108,'CFBG New Line Form'!$B$9:$B$105,0),MATCH(VLOOKUP($BR$11,MAPPING!$H$3:$J$131,3,0),'CFBG New Line Form'!$G$7:$EQ$7,0)),""))</f>
        <v/>
      </c>
      <c r="BS108" s="84" t="str">
        <f>IF(IFERROR(INDEX('CFBG New Line Form'!$G$9:$EQ$105,MATCH(B108,'CFBG New Line Form'!$B$9:$B$105,0),MATCH(VLOOKUP($BS$11,MAPPING!$H$3:$J$131,3,0),'CFBG New Line Form'!$G$7:$EQ$7,0)),"")=0,"",IFERROR(INDEX('CFBG New Line Form'!$G$9:$EQ$105,MATCH(B108,'CFBG New Line Form'!$B$9:$B$105,0),MATCH(VLOOKUP($BS$11,MAPPING!$H$3:$J$131,3,0),'CFBG New Line Form'!$G$7:$EQ$7,0)),""))</f>
        <v/>
      </c>
      <c r="BT108" s="84" t="str">
        <f>IF(IFERROR(INDEX('CFBG New Line Form'!$G$9:$EQ$105,MATCH(B108,'CFBG New Line Form'!$B$9:$B$105,0),MATCH(VLOOKUP($BT$11,MAPPING!$H$3:$J$131,3,0),'CFBG New Line Form'!$G$7:$EQ$7,0)),"")=0,"",IFERROR(INDEX('CFBG New Line Form'!$G$9:$EQ$105,MATCH(B108,'CFBG New Line Form'!$B$9:$B$105,0),MATCH(VLOOKUP($BT$11,MAPPING!$H$3:$J$131,3,0),'CFBG New Line Form'!$G$7:$EQ$7,0)),""))</f>
        <v/>
      </c>
      <c r="BU108" s="84" t="str">
        <f>IF(IFERROR(INDEX('CFBG New Line Form'!$G$9:$EQ$105,MATCH(B108,'CFBG New Line Form'!$B$9:$B$105,0),MATCH(VLOOKUP($BU$11,MAPPING!$H$3:$J$131,3,0),'CFBG New Line Form'!$G$7:$EQ$7,0)),"")=0,"",IFERROR(INDEX('CFBG New Line Form'!$G$9:$EQ$105,MATCH(B108,'CFBG New Line Form'!$B$9:$B$105,0),MATCH(VLOOKUP($BU$11,MAPPING!$H$3:$J$131,3,0),'CFBG New Line Form'!$G$7:$EQ$7,0)),""))</f>
        <v/>
      </c>
      <c r="BV108" s="84" t="str">
        <f>IF(IFERROR(INDEX('CFBG New Line Form'!$G$9:$EQ$105,MATCH(B108,'CFBG New Line Form'!$B$9:$B$105,0),MATCH(VLOOKUP($BV$11,MAPPING!$H$3:$J$131,3,0),'CFBG New Line Form'!$G$7:$EQ$7,0)),"")=0,"",IFERROR(INDEX('CFBG New Line Form'!$G$9:$EQ$105,MATCH(B108,'CFBG New Line Form'!$B$9:$B$105,0),MATCH(VLOOKUP($BV$11,MAPPING!$H$3:$J$131,3,0),'CFBG New Line Form'!$G$7:$EQ$7,0)),""))</f>
        <v/>
      </c>
      <c r="BW108" s="84" t="str">
        <f>IF(IFERROR(INDEX('CFBG New Line Form'!$G$9:$EQ$105,MATCH(B108,'CFBG New Line Form'!$B$9:$B$105,0),MATCH(VLOOKUP($BW$11,MAPPING!$H$3:$J$131,3,0),'CFBG New Line Form'!$G$7:$EQ$7,0)),"")=0,"",IFERROR(INDEX('CFBG New Line Form'!$G$9:$EQ$105,MATCH(B108,'CFBG New Line Form'!$B$9:$B$105,0),MATCH(VLOOKUP($BW$11,MAPPING!$H$3:$J$131,3,0),'CFBG New Line Form'!$G$7:$EQ$7,0)),""))</f>
        <v/>
      </c>
      <c r="BX108" s="84" t="str">
        <f>IF(IFERROR(INDEX('CFBG New Line Form'!$G$9:$EQ$105,MATCH(B108,'CFBG New Line Form'!$B$9:$B$105,0),MATCH(VLOOKUP($BX$11,MAPPING!$H$3:$J$131,3,0),'CFBG New Line Form'!$G$7:$EQ$7,0)),"")=0,"",IFERROR(INDEX('CFBG New Line Form'!$G$9:$EQ$105,MATCH(B108,'CFBG New Line Form'!$B$9:$B$105,0),MATCH(VLOOKUP($BX$11,MAPPING!$H$3:$J$131,3,0),'CFBG New Line Form'!$G$7:$EQ$7,0)),""))</f>
        <v/>
      </c>
      <c r="BY108" s="84" t="str">
        <f>IF(IFERROR(INDEX('CFBG New Line Form'!$G$9:$EQ$105,MATCH(B108,'CFBG New Line Form'!$B$9:$B$105,0),MATCH(VLOOKUP($BY$11,MAPPING!$H$3:$J$131,3,0),'CFBG New Line Form'!$G$7:$EQ$7,0)),"")=0,"",IFERROR(INDEX('CFBG New Line Form'!$G$9:$EQ$105,MATCH(B108,'CFBG New Line Form'!$B$9:$B$105,0),MATCH(VLOOKUP($BY$11,MAPPING!$H$3:$J$131,3,0),'CFBG New Line Form'!$G$7:$EQ$7,0)),""))</f>
        <v/>
      </c>
      <c r="BZ108" s="84" t="str">
        <f>IF(IFERROR(INDEX('CFBG New Line Form'!$G$9:$EQ$105,MATCH(B108,'CFBG New Line Form'!$B$9:$B$105,0),MATCH(VLOOKUP($BZ$11,MAPPING!$H$3:$J$131,3,0),'CFBG New Line Form'!$G$7:$EQ$7,0)),"")=0,"",IFERROR(INDEX('CFBG New Line Form'!$G$9:$EQ$105,MATCH(B108,'CFBG New Line Form'!$B$9:$B$105,0),MATCH(VLOOKUP($BZ$11,MAPPING!$H$3:$J$131,3,0),'CFBG New Line Form'!$G$7:$EQ$7,0)),""))</f>
        <v/>
      </c>
      <c r="CA108" s="84" t="str">
        <f>IF(IFERROR(INDEX('CFBG New Line Form'!$G$9:$EQ$105,MATCH(B108,'CFBG New Line Form'!$B$9:$B$105,0),MATCH(VLOOKUP($CA$11,MAPPING!$H$3:$J$131,3,0),'CFBG New Line Form'!$G$7:$EQ$7,0)),"")=0,"",IFERROR(INDEX('CFBG New Line Form'!$G$9:$EQ$105,MATCH(B108,'CFBG New Line Form'!$B$9:$B$105,0),MATCH(VLOOKUP($CA$11,MAPPING!$H$3:$J$131,3,0),'CFBG New Line Form'!$G$7:$EQ$7,0)),""))</f>
        <v/>
      </c>
      <c r="CB108" s="84" t="str">
        <f>IF(IFERROR(INDEX('CFBG New Line Form'!$G$9:$EQ$105,MATCH(B108,'CFBG New Line Form'!$B$9:$B$105,0),MATCH(VLOOKUP($CB$11,MAPPING!$H$3:$J$131,3,0),'CFBG New Line Form'!$G$7:$EQ$7,0)),"")=0,"",IFERROR(INDEX('CFBG New Line Form'!$G$9:$EQ$105,MATCH(B108,'CFBG New Line Form'!$B$9:$B$105,0),MATCH(VLOOKUP($CB$11,MAPPING!$H$3:$J$131,3,0),'CFBG New Line Form'!$G$7:$EQ$7,0)),""))</f>
        <v/>
      </c>
      <c r="CC108" s="84" t="str">
        <f>IF(IFERROR(INDEX('CFBG New Line Form'!$G$9:$EQ$105,MATCH(B108,'CFBG New Line Form'!$B$9:$B$105,0),MATCH(VLOOKUP($CC$11,MAPPING!$H$3:$J$131,3,0),'CFBG New Line Form'!$G$7:$EQ$7,0)),"")=0,"",IFERROR(INDEX('CFBG New Line Form'!$G$9:$EQ$105,MATCH(B108,'CFBG New Line Form'!$B$9:$B$105,0),MATCH(VLOOKUP($CC$11,MAPPING!$H$3:$J$131,3,0),'CFBG New Line Form'!$G$7:$EQ$7,0)),""))</f>
        <v/>
      </c>
      <c r="CD108" s="84" t="str">
        <f>IF(IFERROR(INDEX('CFBG New Line Form'!$G$9:$EQ$105,MATCH(B108,'CFBG New Line Form'!$B$9:$B$105,0),MATCH(VLOOKUP($CD$11,MAPPING!$H$3:$J$131,3,0),'CFBG New Line Form'!$G$7:$EQ$7,0)),"")=0,"",IFERROR(INDEX('CFBG New Line Form'!$G$9:$EQ$105,MATCH(B108,'CFBG New Line Form'!$B$9:$B$105,0),MATCH(VLOOKUP($CD$11,MAPPING!$H$3:$J$131,3,0),'CFBG New Line Form'!$G$7:$EQ$7,0)),""))</f>
        <v/>
      </c>
      <c r="CE108" s="84" t="str">
        <f>IF(IFERROR(INDEX('CFBG New Line Form'!$G$9:$EQ$105,MATCH(B108,'CFBG New Line Form'!$B$9:$B$105,0),MATCH(VLOOKUP($CE$11,MAPPING!$H$3:$J$131,3,0),'CFBG New Line Form'!$G$7:$EQ$7,0)),"")=0,"",IFERROR(INDEX('CFBG New Line Form'!$G$9:$EQ$105,MATCH(B108,'CFBG New Line Form'!$B$9:$B$105,0),MATCH(VLOOKUP($CE$11,MAPPING!$H$3:$J$131,3,0),'CFBG New Line Form'!$G$7:$EQ$7,0)),""))</f>
        <v/>
      </c>
      <c r="CF108" s="84" t="str">
        <f>IF(IFERROR(INDEX('CFBG New Line Form'!$G$9:$EQ$105,MATCH(B108,'CFBG New Line Form'!$B$9:$B$105,0),MATCH(VLOOKUP($CF$11,MAPPING!$H$3:$J$131,3,0),'CFBG New Line Form'!$G$7:$EQ$7,0)),"")=0,"",IFERROR(INDEX('CFBG New Line Form'!$G$9:$EQ$105,MATCH(B108,'CFBG New Line Form'!$B$9:$B$105,0),MATCH(VLOOKUP($CF$11,MAPPING!$H$3:$J$131,3,0),'CFBG New Line Form'!$G$7:$EQ$7,0)),""))</f>
        <v/>
      </c>
      <c r="CG108" s="84" t="str">
        <f>IF(IFERROR(INDEX('CFBG New Line Form'!$G$9:$EQ$105,MATCH(B108,'CFBG New Line Form'!$B$9:$B$105,0),MATCH(VLOOKUP($CG$11,MAPPING!$H$3:$J$131,3,0),'CFBG New Line Form'!$G$7:$EQ$7,0)),"")=0,"",IFERROR(INDEX('CFBG New Line Form'!$G$9:$EQ$105,MATCH(B108,'CFBG New Line Form'!$B$9:$B$105,0),MATCH(VLOOKUP($CG$11,MAPPING!$H$3:$J$131,3,0),'CFBG New Line Form'!$G$7:$EQ$7,0)),""))</f>
        <v/>
      </c>
      <c r="CH108" s="84" t="str">
        <f>IF(IFERROR(INDEX('CFBG New Line Form'!$G$9:$EQ$105,MATCH(B108,'CFBG New Line Form'!$B$9:$B$105,0),MATCH(VLOOKUP($CH$11,MAPPING!$H$3:$J$131,3,0),'CFBG New Line Form'!$G$7:$EQ$7,0)),"")=0,"",IFERROR(INDEX('CFBG New Line Form'!$G$9:$EQ$105,MATCH(B108,'CFBG New Line Form'!$B$9:$B$105,0),MATCH(VLOOKUP($CH$11,MAPPING!$H$3:$J$131,3,0),'CFBG New Line Form'!$G$7:$EQ$7,0)),""))</f>
        <v/>
      </c>
      <c r="CI108" s="84" t="str">
        <f>IF(IFERROR(INDEX('CFBG New Line Form'!$G$9:$EQ$105,MATCH(B108,'CFBG New Line Form'!$B$9:$B$105,0),MATCH(VLOOKUP($CI$11,MAPPING!$H$3:$J$131,3,0),'CFBG New Line Form'!$G$7:$EQ$7,0)),"")=0,"",IFERROR(INDEX('CFBG New Line Form'!$G$9:$EQ$105,MATCH(B108,'CFBG New Line Form'!$B$9:$B$105,0),MATCH(VLOOKUP($CI$11,MAPPING!$H$3:$J$131,3,0),'CFBG New Line Form'!$G$7:$EQ$7,0)),""))</f>
        <v/>
      </c>
      <c r="CJ108" s="84" t="str">
        <f>IF(IFERROR(INDEX('CFBG New Line Form'!$G$9:$EQ$105,MATCH(B108,'CFBG New Line Form'!$B$9:$B$105,0),MATCH(VLOOKUP($CJ$11,MAPPING!$H$3:$J$131,3,0),'CFBG New Line Form'!$G$7:$EQ$7,0)),"")=0,"",IFERROR(INDEX('CFBG New Line Form'!$G$9:$EQ$105,MATCH(B108,'CFBG New Line Form'!$B$9:$B$105,0),MATCH(VLOOKUP($CJ$11,MAPPING!$H$3:$J$131,3,0),'CFBG New Line Form'!$G$7:$EQ$7,0)),""))</f>
        <v/>
      </c>
      <c r="CK108" s="84" t="str">
        <f>IF(IFERROR(INDEX('CFBG New Line Form'!$G$9:$EQ$105,MATCH(B108,'CFBG New Line Form'!$B$9:$B$105,0),MATCH(VLOOKUP($CK$11,MAPPING!$H$3:$J$131,3,0),'CFBG New Line Form'!$G$7:$EQ$7,0)),"")=0,"",IFERROR(INDEX('CFBG New Line Form'!$G$9:$EQ$105,MATCH(B108,'CFBG New Line Form'!$B$9:$B$105,0),MATCH(VLOOKUP($CK$11,MAPPING!$H$3:$J$131,3,0),'CFBG New Line Form'!$G$7:$EQ$7,0)),""))</f>
        <v/>
      </c>
      <c r="CL108" s="84" t="str">
        <f>IF(IFERROR(INDEX('CFBG New Line Form'!$G$9:$EQ$105,MATCH(B108,'CFBG New Line Form'!$B$9:$B$105,0),MATCH(VLOOKUP($CL$11,MAPPING!$H$3:$J$131,3,0),'CFBG New Line Form'!$G$7:$EQ$7,0)),"")=0,"",IFERROR(INDEX('CFBG New Line Form'!$G$9:$EQ$105,MATCH(B108,'CFBG New Line Form'!$B$9:$B$105,0),MATCH(VLOOKUP($CL$11,MAPPING!$H$3:$J$131,3,0),'CFBG New Line Form'!$G$7:$EQ$7,0)),""))</f>
        <v/>
      </c>
      <c r="CM108" s="84" t="str">
        <f>IF(IFERROR(INDEX('CFBG New Line Form'!$G$9:$EQ$105,MATCH(B108,'CFBG New Line Form'!$B$9:$B$105,0),MATCH(VLOOKUP($CM$11,MAPPING!$H$3:$J$131,3,0),'CFBG New Line Form'!$G$7:$EQ$7,0)),"")=0,"",IFERROR(INDEX('CFBG New Line Form'!$G$9:$EQ$105,MATCH(B108,'CFBG New Line Form'!$B$9:$B$105,0),MATCH(VLOOKUP($CM$11,MAPPING!$H$3:$J$131,3,0),'CFBG New Line Form'!$G$7:$EQ$7,0)),""))</f>
        <v/>
      </c>
      <c r="CN108" s="84" t="str">
        <f>IF(IFERROR(INDEX('CFBG New Line Form'!$G$9:$EQ$105,MATCH(B108,'CFBG New Line Form'!$B$9:$B$105,0),MATCH(VLOOKUP($CN$11,MAPPING!$H$3:$J$131,3,0),'CFBG New Line Form'!$G$7:$EQ$7,0)),"")=0,"",IFERROR(INDEX('CFBG New Line Form'!$G$9:$EQ$105,MATCH(B108,'CFBG New Line Form'!$B$9:$B$105,0),MATCH(VLOOKUP($CN$11,MAPPING!$H$3:$J$131,3,0),'CFBG New Line Form'!$G$7:$EQ$7,0)),""))</f>
        <v/>
      </c>
      <c r="CO108" s="84" t="str">
        <f>IF(IFERROR(INDEX('CFBG New Line Form'!$G$9:$EQ$105,MATCH(B108,'CFBG New Line Form'!$B$9:$B$105,0),MATCH(VLOOKUP($CO$11,MAPPING!$H$3:$J$131,3,0),'CFBG New Line Form'!$G$7:$EQ$7,0)),"")=0,"",IFERROR(INDEX('CFBG New Line Form'!$G$9:$EQ$105,MATCH(B108,'CFBG New Line Form'!$B$9:$B$105,0),MATCH(VLOOKUP($CO$11,MAPPING!$H$3:$J$131,3,0),'CFBG New Line Form'!$G$7:$EQ$7,0)),""))</f>
        <v/>
      </c>
      <c r="CP108" s="84" t="str">
        <f>IF(IFERROR(INDEX('CFBG New Line Form'!$G$9:$EQ$105,MATCH(B108,'CFBG New Line Form'!$B$9:$B$105,0),MATCH(VLOOKUP($CP$11,MAPPING!$H$3:$J$131,3,0),'CFBG New Line Form'!$G$7:$EQ$7,0)),"")=0,"",IFERROR(INDEX('CFBG New Line Form'!$G$9:$EQ$105,MATCH(B108,'CFBG New Line Form'!$B$9:$B$105,0),MATCH(VLOOKUP($CP$11,MAPPING!$H$3:$J$131,3,0),'CFBG New Line Form'!$G$7:$EQ$7,0)),""))</f>
        <v/>
      </c>
      <c r="CQ108" s="84" t="str">
        <f>IF(IFERROR(INDEX('CFBG New Line Form'!$G$9:$EQ$105,MATCH(B108,'CFBG New Line Form'!$B$9:$B$105,0),MATCH(VLOOKUP($CQ$11,MAPPING!$H$3:$J$131,3,0),'CFBG New Line Form'!$G$7:$EQ$7,0)),"")=0,"",IFERROR(INDEX('CFBG New Line Form'!$G$9:$EQ$105,MATCH(B108,'CFBG New Line Form'!$B$9:$B$105,0),MATCH(VLOOKUP($CQ$11,MAPPING!$H$3:$J$131,3,0),'CFBG New Line Form'!$G$7:$EQ$7,0)),""))</f>
        <v/>
      </c>
      <c r="CR108" s="84"/>
      <c r="CS108" s="84"/>
      <c r="CT108" s="84"/>
    </row>
    <row r="109" spans="1:98" s="55" customFormat="1">
      <c r="A109" s="84" t="str">
        <f>IF(
IFERROR(INDEX('CFBG New Line Form'!$G$9:$EQ$105,MATCH(B109,'CFBG New Line Form'!$B$9:$B$105,0),MATCH(VLOOKUP($A$11,MAPPING!$H$3:$J$131,3,0),'CFBG New Line Form'!$G$7:$EQ$7,0)),"")=0,"", IFERROR(INDEX('CFBG New Line Form'!$G$9:$EQ$105,MATCH(B109,'CFBG New Line Form'!$B$9:$B$105,0),MATCH(VLOOKUP($A$11,MAPPING!$H$3:$J$131,3,0),'CFBG New Line Form'!$G$7:$EQ$7,0)),""))</f>
        <v/>
      </c>
      <c r="B109" s="84"/>
      <c r="C109" s="84" t="str">
        <f>IF(
IFERROR(INDEX('CFBG New Line Form'!$G$9:$EQ$105,MATCH(B109,'CFBG New Line Form'!$B$9:$B$105,0),MATCH(VLOOKUP($C$11,MAPPING!$H$3:$J$131,3,0),'CFBG New Line Form'!$G$7:$EQ$7,0)),"")=0,"", IFERROR(INDEX('CFBG New Line Form'!$G$9:$EQ$105,MATCH(B109,'CFBG New Line Form'!$B$9:$B$105,0),MATCH(VLOOKUP($C$11,MAPPING!$H$3:$J$131,3,0),'CFBG New Line Form'!$G$7:$EQ$7,0)),""))</f>
        <v/>
      </c>
      <c r="D109" s="84" t="str">
        <f>IF(
IFERROR(INDEX('CFBG New Line Form'!$G$9:$EQ$105,MATCH(B109,'CFBG New Line Form'!$B$9:$B$105,0),MATCH(VLOOKUP($D$11,MAPPING!$H$3:$J$131,3,0),'CFBG New Line Form'!$G$7:$EQ$7,0)),"")=0,"", IFERROR(INDEX('CFBG New Line Form'!$G$9:$EQ$105,MATCH(B109,'CFBG New Line Form'!$B$9:$B$105,0),MATCH(VLOOKUP($D$11,MAPPING!$H$3:$J$131,3,0),'CFBG New Line Form'!$G$7:$EQ$7,0)),""))</f>
        <v/>
      </c>
      <c r="E109" s="84" t="str">
        <f>IF(IFERROR(INDEX('CFBG New Line Form'!$G$9:$EQ$105,MATCH(B109,'CFBG New Line Form'!$B$9:$B$105,0),MATCH(VLOOKUP($E$11,MAPPING!$H$3:$J$131,3,0),'CFBG New Line Form'!$G$7:$EQ$7,0)),"")=0,"",IFERROR(INDEX('CFBG New Line Form'!$G$9:$EQ$105,MATCH(B109,'CFBG New Line Form'!$B$9:$B$105,0),MATCH(VLOOKUP($E$11,MAPPING!$H$3:$J$131,3,0),'CFBG New Line Form'!$G$7:$EQ$7,0)),""))</f>
        <v/>
      </c>
      <c r="F109" s="84" t="str">
        <f>IF(IFERROR(INDEX('CFBG New Line Form'!$G$9:$EQ$105,MATCH(B109,'CFBG New Line Form'!$B$9:$B$105,0),MATCH(VLOOKUP($F$11,MAPPING!$H$3:$J$131,3,0),'CFBG New Line Form'!$G$7:$EQ$7,0)),"")=0,"",IFERROR(INDEX('CFBG New Line Form'!$G$9:$EQ$105,MATCH(B109,'CFBG New Line Form'!$B$9:$B$105,0),MATCH(VLOOKUP($F$11,MAPPING!$H$3:$J$131,3,0),'CFBG New Line Form'!$G$7:$EQ$7,0)),""))</f>
        <v/>
      </c>
      <c r="G109" s="130" t="str">
        <f>IF(IFERROR(INDEX('CFBG New Line Form'!$G$9:$EQ$105,MATCH(B109,'CFBG New Line Form'!$B$9:$B$105,0),MATCH(VLOOKUP($G$11,MAPPING!$H$3:$J$131,3,0),'CFBG New Line Form'!$G$7:$EQ$7,0)),"")=0,"",IFERROR(INDEX('CFBG New Line Form'!$G$9:$EQ$105,MATCH(B109,'CFBG New Line Form'!$B$9:$B$105,0),MATCH(VLOOKUP($G$11,MAPPING!$H$3:$J$131,3,0),'CFBG New Line Form'!$G$7:$EQ$7,0)),""))</f>
        <v/>
      </c>
      <c r="H109" s="160" t="str">
        <f>IF(IFERROR(INDEX('CFBG New Line Form'!$G$9:$EQ$105,MATCH(B109,'CFBG New Line Form'!$B$9:$B$105,0),MATCH(VLOOKUP($H$11,MAPPING!$H$3:$J$131,3,0),'CFBG New Line Form'!$G$7:$EQ$7,0)),"")=0,"",IFERROR(INDEX('CFBG New Line Form'!$G$9:$EQ$105,MATCH(B109,'CFBG New Line Form'!$B$9:$B$105,0),MATCH(VLOOKUP($H$11,MAPPING!$H$3:$J$131,3,0),'CFBG New Line Form'!$G$7:$EQ$7,0)),""))</f>
        <v/>
      </c>
      <c r="I109" s="161" t="str">
        <f>IF(IFERROR(INDEX('CFBG New Line Form'!$G$9:$EQ$105,MATCH(B109,'CFBG New Line Form'!$B$9:$B$105,0),MATCH(VLOOKUP($I$11,MAPPING!$H$3:$J$131,3,0),'CFBG New Line Form'!$G$7:$EQ$7,0)),"")=0,"",IFERROR(INDEX('CFBG New Line Form'!$G$9:$EQ$105,MATCH(B109,'CFBG New Line Form'!$B$9:$B$105,0),MATCH(VLOOKUP($I$11,MAPPING!$H$3:$J$131,3,0),'CFBG New Line Form'!$G$7:$EQ$7,0)),""))</f>
        <v/>
      </c>
      <c r="J109" s="84" t="str">
        <f>IF(IFERROR(INDEX('CFBG New Line Form'!$G$9:$EQ$105,MATCH(B109,'CFBG New Line Form'!$B$9:$B$105,0),MATCH(VLOOKUP($J$11,MAPPING!$H$3:$J$131,3,0),'CFBG New Line Form'!$G$7:$EQ$7,0)),"")=0,"",IFERROR(INDEX('CFBG New Line Form'!$G$9:$EQ$105,MATCH(B109,'CFBG New Line Form'!$B$9:$B$105,0),MATCH(VLOOKUP($J$11,MAPPING!$H$3:$J$131,3,0),'CFBG New Line Form'!$G$7:$EQ$7,0)),""))</f>
        <v/>
      </c>
      <c r="K109" s="84" t="e">
        <v>#N/A</v>
      </c>
      <c r="L109" s="84" t="e">
        <v>#N/A</v>
      </c>
      <c r="M109" s="84" t="e">
        <v>#N/A</v>
      </c>
      <c r="N109" s="84" t="e">
        <v>#N/A</v>
      </c>
      <c r="O109" s="84" t="e">
        <v>#N/A</v>
      </c>
      <c r="P109" s="84" t="e">
        <v>#N/A</v>
      </c>
      <c r="Q109" s="84" t="e">
        <v>#N/A</v>
      </c>
      <c r="R109" s="162" t="str">
        <f>IF(IFERROR(INDEX('CFBG New Line Form'!$G$9:$EQ$105,MATCH(B109,'CFBG New Line Form'!$B$9:$B$105,0),MATCH(VLOOKUP($R$11,MAPPING!$H$3:$J$131,3,0),'CFBG New Line Form'!$G$7:$EQ$7,0)),"")=0,"",IFERROR(INDEX('CFBG New Line Form'!$G$9:$EQ$105,MATCH(B109,'CFBG New Line Form'!$B$9:$B$105,0),MATCH(VLOOKUP($R$11,MAPPING!$H$3:$J$131,3,0),'CFBG New Line Form'!$G$7:$EQ$7,0)),""))</f>
        <v/>
      </c>
      <c r="S109" s="84" t="str">
        <f>IF(IFERROR(INDEX('CFBG New Line Form'!$G$9:$EQ$105,MATCH(B109,'CFBG New Line Form'!$B$9:$B$105,0),MATCH(VLOOKUP($S$11,MAPPING!$H$3:$J$131,3,0),'CFBG New Line Form'!$G$7:$EQ$7,0)),"")=0,"",IFERROR(INDEX('CFBG New Line Form'!$G$9:$EQ$105,MATCH(B109,'CFBG New Line Form'!$B$9:$B$105,0),MATCH(VLOOKUP($S$11,MAPPING!$H$3:$J$131,3,0),'CFBG New Line Form'!$G$7:$EQ$7,0)),""))</f>
        <v/>
      </c>
      <c r="T109" s="84" t="e">
        <v>#N/A</v>
      </c>
      <c r="U109" s="84" t="e">
        <v>#N/A</v>
      </c>
      <c r="V109" s="84" t="e">
        <v>#N/A</v>
      </c>
      <c r="W109" s="84" t="e">
        <v>#N/A</v>
      </c>
      <c r="X109" s="84" t="e">
        <v>#N/A</v>
      </c>
      <c r="Y109" s="84" t="e">
        <v>#N/A</v>
      </c>
      <c r="Z109" s="84" t="e">
        <v>#N/A</v>
      </c>
      <c r="AA109" s="84" t="e">
        <v>#N/A</v>
      </c>
      <c r="AB109" s="84" t="e">
        <v>#N/A</v>
      </c>
      <c r="AC109" s="84" t="e">
        <v>#N/A</v>
      </c>
      <c r="AD109" s="84" t="e">
        <v>#N/A</v>
      </c>
      <c r="AE109" s="160" t="str">
        <f>IF(IFERROR(INDEX('CFBG New Line Form'!$G$9:$EQ$105,MATCH(B109,'CFBG New Line Form'!$B$9:$B$105,0),MATCH(VLOOKUP($AE$11,MAPPING!$H$3:$J$131,3,0),'CFBG New Line Form'!$G$7:$EQ$7,0)),"")=0,"",IFERROR(INDEX('CFBG New Line Form'!$G$9:$EQ$105,MATCH(B109,'CFBG New Line Form'!$B$9:$B$105,0),MATCH(VLOOKUP($AE$11,MAPPING!$H$3:$J$131,3,0),'CFBG New Line Form'!$G$7:$EQ$7,0)),""))</f>
        <v/>
      </c>
      <c r="AF109" s="84" t="e">
        <v>#N/A</v>
      </c>
      <c r="AG109" s="84" t="e">
        <v>#N/A</v>
      </c>
      <c r="AH109" s="84" t="str">
        <f>IF(IFERROR(INDEX('CFBG New Line Form'!$G$9:$EQ$105,MATCH(B109,'CFBG New Line Form'!$B$9:$B$105,0),MATCH(VLOOKUP($AH$11,MAPPING!$H$3:$J$131,3,0),'CFBG New Line Form'!$G$7:$EQ$7,0)),"")=0,"",IFERROR(INDEX('CFBG New Line Form'!$G$9:$EQ$105,MATCH(B109,'CFBG New Line Form'!$B$9:$B$105,0),MATCH(VLOOKUP($AH$11,MAPPING!$H$3:$J$131,3,0),'CFBG New Line Form'!$G$7:$EQ$7,0)),""))</f>
        <v/>
      </c>
      <c r="AI109" s="84" t="str">
        <f>IF(IFERROR(INDEX('CFBG New Line Form'!$G$9:$EQ$105,MATCH(B109,'CFBG New Line Form'!$B$9:$B$105,0),MATCH(VLOOKUP($AI$11,MAPPING!$H$3:$J$131,3,0),'CFBG New Line Form'!$G$7:$EQ$7,0)),"")=0,"",IFERROR(INDEX('CFBG New Line Form'!$G$9:$EQ$105,MATCH(B109,'CFBG New Line Form'!$B$9:$B$105,0),MATCH(VLOOKUP($AI$11,MAPPING!$H$3:$J$131,3,0),'CFBG New Line Form'!$G$7:$EQ$7,0)),""))</f>
        <v/>
      </c>
      <c r="AJ109" s="84" t="str">
        <f>IF(IFERROR(INDEX('CFBG New Line Form'!$G$9:$EQ$105,MATCH(B109,'CFBG New Line Form'!$B$9:$B$105,0),MATCH(VLOOKUP($AJ$11,MAPPING!$H$3:$J$131,3,0),'CFBG New Line Form'!$G$7:$EQ$7,0)),"")=0,"",IFERROR(INDEX('CFBG New Line Form'!$G$9:$EQ$105,MATCH(B109,'CFBG New Line Form'!$B$9:$B$105,0),MATCH(VLOOKUP($AJ$11,MAPPING!$H$3:$J$131,3,0),'CFBG New Line Form'!$G$7:$EQ$7,0)),""))</f>
        <v/>
      </c>
      <c r="AK109" s="84" t="str">
        <f>IF(IFERROR(INDEX('CFBG New Line Form'!$G$9:$EQ$105,MATCH(B109,'CFBG New Line Form'!$B$9:$B$105,0),MATCH(VLOOKUP($AK$11,MAPPING!$H$3:$J$131,3,0),'CFBG New Line Form'!$G$7:$EQ$7,0)),"")=0,"",IFERROR(INDEX('CFBG New Line Form'!$G$9:$EQ$105,MATCH(B109,'CFBG New Line Form'!$B$9:$B$105,0),MATCH(VLOOKUP($AK$11,MAPPING!$H$3:$J$131,3,0),'CFBG New Line Form'!$G$7:$EQ$7,0)),""))</f>
        <v/>
      </c>
      <c r="AL109" s="84" t="str">
        <f>IF(IFERROR(INDEX('CFBG New Line Form'!$G$9:$EQ$105,MATCH(B109,'CFBG New Line Form'!$B$9:$B$105,0),MATCH(VLOOKUP($AL$11,MAPPING!$H$3:$J$131,3,0),'CFBG New Line Form'!$G$7:$EQ$7,0)),"")=0,"",IFERROR(INDEX('CFBG New Line Form'!$G$9:$EQ$105,MATCH(B109,'CFBG New Line Form'!$B$9:$B$105,0),MATCH(VLOOKUP($AL$11,MAPPING!$H$3:$J$131,3,0),'CFBG New Line Form'!$G$7:$EQ$7,0)),""))</f>
        <v/>
      </c>
      <c r="AM109" s="84" t="str">
        <f>IF(IFERROR(INDEX('CFBG New Line Form'!$G$9:$EQ$105,MATCH(B109,'CFBG New Line Form'!$B$9:$B$105,0),MATCH(VLOOKUP($AM$11,MAPPING!$H$3:$J$131,3,0),'CFBG New Line Form'!$G$7:$EQ$7,0)),"")=0,"",IFERROR(INDEX('CFBG New Line Form'!$G$9:$EQ$105,MATCH(B109,'CFBG New Line Form'!$B$9:$B$105,0),MATCH(VLOOKUP($AM$11,MAPPING!$H$3:$J$131,3,0),'CFBG New Line Form'!$G$7:$EQ$7,0)),""))</f>
        <v/>
      </c>
      <c r="AN109" s="84" t="str">
        <f>IF(IFERROR(INDEX('CFBG New Line Form'!$G$9:$EQ$105,MATCH(B109,'CFBG New Line Form'!$B$9:$B$105,0),MATCH(VLOOKUP($AN$11,MAPPING!$H$3:$J$131,3,0),'CFBG New Line Form'!$G$7:$EQ$7,0)),"")=0,"",IFERROR(INDEX('CFBG New Line Form'!$G$9:$EQ$105,MATCH(B109,'CFBG New Line Form'!$B$9:$B$105,0),MATCH(VLOOKUP($AN$11,MAPPING!$H$3:$J$131,3,0),'CFBG New Line Form'!$G$7:$EQ$7,0)),""))</f>
        <v/>
      </c>
      <c r="AO109" s="84" t="str">
        <f>IF(IFERROR(INDEX('CFBG New Line Form'!$G$9:$EQ$105,MATCH(B109,'CFBG New Line Form'!$B$9:$B$105,0),MATCH(VLOOKUP($AO$11,MAPPING!$H$3:$J$131,3,0),'CFBG New Line Form'!$G$7:$EQ$7,0)),"")=0,"",IFERROR(INDEX('CFBG New Line Form'!$G$9:$EQ$105,MATCH(B109,'CFBG New Line Form'!$B$9:$B$105,0),MATCH(VLOOKUP($AO$11,MAPPING!$H$3:$J$131,3,0),'CFBG New Line Form'!$G$7:$EQ$7,0)),""))</f>
        <v/>
      </c>
      <c r="AP109" s="84" t="str">
        <f>IF(IFERROR(INDEX('CFBG New Line Form'!$G$9:$EQ$105,MATCH(B109,'CFBG New Line Form'!$B$9:$B$105,0),MATCH(VLOOKUP($AP$11,MAPPING!$H$3:$J$131,3,0),'CFBG New Line Form'!$G$7:$EQ$7,0)),"")=0,"",IFERROR(INDEX('CFBG New Line Form'!$G$9:$EQ$105,MATCH(B109,'CFBG New Line Form'!$B$9:$B$105,0),MATCH(VLOOKUP($AP$11,MAPPING!$H$3:$J$131,3,0),'CFBG New Line Form'!$G$7:$EQ$7,0)),""))</f>
        <v/>
      </c>
      <c r="AQ109" s="84" t="str">
        <f>IF(IFERROR(INDEX('CFBG New Line Form'!$G$9:$EQ$105,MATCH(B109,'CFBG New Line Form'!$B$9:$B$105,0),MATCH(VLOOKUP($AQ$11,MAPPING!$H$3:$J$131,3,0),'CFBG New Line Form'!$G$7:$EQ$7,0)),"")=0,"",IFERROR(INDEX('CFBG New Line Form'!$G$9:$EQ$105,MATCH(B109,'CFBG New Line Form'!$B$9:$B$105,0),MATCH(VLOOKUP($AQ$11,MAPPING!$H$3:$J$131,3,0),'CFBG New Line Form'!$G$7:$EQ$7,0)),""))</f>
        <v/>
      </c>
      <c r="AR109" s="84" t="str">
        <f>IF(IFERROR(INDEX('CFBG New Line Form'!$G$9:$EQ$105,MATCH(B109,'CFBG New Line Form'!$B$9:$B$105,0),MATCH(VLOOKUP($AR$11,MAPPING!$H$3:$J$131,3,0),'CFBG New Line Form'!$G$7:$EQ$7,0)),"")=0,"",IFERROR(INDEX('CFBG New Line Form'!$G$9:$EQ$105,MATCH(B109,'CFBG New Line Form'!$B$9:$B$105,0),MATCH(VLOOKUP($AR$11,MAPPING!$H$3:$J$131,3,0),'CFBG New Line Form'!$G$7:$EQ$7,0)),""))</f>
        <v/>
      </c>
      <c r="AS109" s="84" t="str">
        <f>IF(IFERROR(INDEX('CFBG New Line Form'!$G$9:$EQ$105,MATCH(B109,'CFBG New Line Form'!$B$9:$B$105,0),MATCH(VLOOKUP($AS$11,MAPPING!$H$3:$J$131,3,0),'CFBG New Line Form'!$G$7:$EQ$7,0)),"")=0,"",IFERROR(INDEX('CFBG New Line Form'!$G$9:$EQ$105,MATCH(B109,'CFBG New Line Form'!$B$9:$B$105,0),MATCH(VLOOKUP($AS$11,MAPPING!$H$3:$J$131,3,0),'CFBG New Line Form'!$G$7:$EQ$7,0)),""))</f>
        <v/>
      </c>
      <c r="AT109" s="84" t="str">
        <f>IF(IFERROR(INDEX('CFBG New Line Form'!$G$9:$EQ$105,MATCH(B109,'CFBG New Line Form'!$B$9:$B$105,0),MATCH(VLOOKUP($AT$11,MAPPING!$H$3:$J$131,3,0),'CFBG New Line Form'!$G$7:$EQ$7,0)),"")=0,"",IFERROR(INDEX('CFBG New Line Form'!$G$9:$EQ$105,MATCH(B109,'CFBG New Line Form'!$B$9:$B$105,0),MATCH(VLOOKUP($AT$11,MAPPING!$H$3:$J$131,3,0),'CFBG New Line Form'!$G$7:$EQ$7,0)),""))</f>
        <v/>
      </c>
      <c r="AU109" s="84" t="str">
        <f>IF(IFERROR(INDEX('CFBG New Line Form'!$G$9:$EQ$105,MATCH(B109,'CFBG New Line Form'!$B$9:$B$105,0),MATCH(VLOOKUP($AU$11,MAPPING!$H$3:$J$131,3,0),'CFBG New Line Form'!$G$7:$EQ$7,0)),"")=0,"",IFERROR(INDEX('CFBG New Line Form'!$G$9:$EQ$105,MATCH(B109,'CFBG New Line Form'!$B$9:$B$105,0),MATCH(VLOOKUP($AU$11,MAPPING!$H$3:$J$131,3,0),'CFBG New Line Form'!$G$7:$EQ$7,0)),""))</f>
        <v/>
      </c>
      <c r="AV109" s="84" t="str">
        <f>IF(IFERROR(INDEX('CFBG New Line Form'!$G$9:$EQ$105,MATCH(B109,'CFBG New Line Form'!$B$9:$B$105,0),MATCH(VLOOKUP($AV$11,MAPPING!$H$3:$J$131,3,0),'CFBG New Line Form'!$G$7:$EQ$7,0)),"")=0,"",IFERROR(INDEX('CFBG New Line Form'!$G$9:$EQ$105,MATCH(B109,'CFBG New Line Form'!$B$9:$B$105,0),MATCH(VLOOKUP($AV$11,MAPPING!$H$3:$J$131,3,0),'CFBG New Line Form'!$G$7:$EQ$7,0)),""))</f>
        <v/>
      </c>
      <c r="AW109" s="84" t="str">
        <f>IF(IFERROR(INDEX('CFBG New Line Form'!$G$9:$EQ$105,MATCH(B109,'CFBG New Line Form'!$B$9:$B$105,0),MATCH(VLOOKUP($AW$11,MAPPING!$H$3:$J$131,3,0),'CFBG New Line Form'!$G$7:$EQ$7,0)),"")=0,"",IFERROR(INDEX('CFBG New Line Form'!$G$9:$EQ$105,MATCH(B109,'CFBG New Line Form'!$B$9:$B$105,0),MATCH(VLOOKUP($AW$11,MAPPING!$H$3:$J$131,3,0),'CFBG New Line Form'!$G$7:$EQ$7,0)),""))</f>
        <v/>
      </c>
      <c r="AX109" s="84" t="str">
        <f>IF(IFERROR(INDEX('CFBG New Line Form'!$G$9:$EQ$105,MATCH(B109,'CFBG New Line Form'!$B$9:$B$105,0),MATCH(VLOOKUP($AX$11,MAPPING!$H$3:$J$131,3,0),'CFBG New Line Form'!$G$7:$EQ$7,0)),"")=0,"",IFERROR(INDEX('CFBG New Line Form'!$G$9:$EQ$105,MATCH(B109,'CFBG New Line Form'!$B$9:$B$105,0),MATCH(VLOOKUP($AX$11,MAPPING!$H$3:$J$131,3,0),'CFBG New Line Form'!$G$7:$EQ$7,0)),""))</f>
        <v/>
      </c>
      <c r="AY109" s="84" t="str">
        <f>IF(IFERROR(INDEX('CFBG New Line Form'!$G$9:$EQ$105,MATCH(B109,'CFBG New Line Form'!$B$9:$B$105,0),MATCH(VLOOKUP($AY$11,MAPPING!$H$3:$J$131,3,0),'CFBG New Line Form'!$G$7:$EQ$7,0)),"")=0,"",IFERROR(INDEX('CFBG New Line Form'!$G$9:$EQ$105,MATCH(B109,'CFBG New Line Form'!$B$9:$B$105,0),MATCH(VLOOKUP($AY$11,MAPPING!$H$3:$J$131,3,0),'CFBG New Line Form'!$G$7:$EQ$7,0)),""))</f>
        <v/>
      </c>
      <c r="AZ109" s="84" t="str">
        <f>IF(IFERROR(INDEX('CFBG New Line Form'!$G$9:$EQ$105,MATCH(B109,'CFBG New Line Form'!$B$9:$B$105,0),MATCH(VLOOKUP($AZ$11,MAPPING!$H$3:$J$131,3,0),'CFBG New Line Form'!$G$7:$EQ$7,0)),"")=0,"",IFERROR(INDEX('CFBG New Line Form'!$G$9:$EQ$105,MATCH(B109,'CFBG New Line Form'!$B$9:$B$105,0),MATCH(VLOOKUP($AZ$11,MAPPING!$H$3:$J$131,3,0),'CFBG New Line Form'!$G$7:$EQ$7,0)),""))</f>
        <v/>
      </c>
      <c r="BA109" s="84" t="str">
        <f>IF(IFERROR(INDEX('CFBG New Line Form'!$G$9:$EQ$105,MATCH(B109,'CFBG New Line Form'!$B$9:$B$105,0),MATCH(VLOOKUP($BA$11,MAPPING!$H$3:$J$131,3,0),'CFBG New Line Form'!$G$7:$EQ$7,0)),"")=0,"",IFERROR(INDEX('CFBG New Line Form'!$G$9:$EQ$105,MATCH(B109,'CFBG New Line Form'!$B$9:$B$105,0),MATCH(VLOOKUP($BA$11,MAPPING!$H$3:$J$131,3,0),'CFBG New Line Form'!$G$7:$EQ$7,0)),""))</f>
        <v/>
      </c>
      <c r="BB109" s="84" t="str">
        <f>IF(IFERROR(INDEX('CFBG New Line Form'!$G$9:$EQ$105,MATCH(B109,'CFBG New Line Form'!$B$9:$B$105,0),MATCH(VLOOKUP($BB$11,MAPPING!$H$3:$J$131,3,0),'CFBG New Line Form'!$G$7:$EQ$7,0)),"")=0,"",IFERROR(INDEX('CFBG New Line Form'!$G$9:$EQ$105,MATCH(B109,'CFBG New Line Form'!$B$9:$B$105,0),MATCH(VLOOKUP($BB$11,MAPPING!$H$3:$J$131,3,0),'CFBG New Line Form'!$G$7:$EQ$7,0)),""))</f>
        <v/>
      </c>
      <c r="BC109" s="84" t="str">
        <f>IF(IFERROR(INDEX('CFBG New Line Form'!$G$9:$EQ$105,MATCH(B109,'CFBG New Line Form'!$B$9:$B$105,0),MATCH(VLOOKUP($BC$11,MAPPING!$H$3:$J$131,3,0),'CFBG New Line Form'!$G$7:$EQ$7,0)),"")=0,"",IFERROR(INDEX('CFBG New Line Form'!$G$9:$EQ$105,MATCH(B109,'CFBG New Line Form'!$B$9:$B$105,0),MATCH(VLOOKUP($BC$11,MAPPING!$H$3:$J$131,3,0),'CFBG New Line Form'!$G$7:$EQ$7,0)),""))</f>
        <v/>
      </c>
      <c r="BD109" s="84" t="str">
        <f>IF(IFERROR(INDEX('CFBG New Line Form'!$G$9:$EQ$105,MATCH(B109,'CFBG New Line Form'!$B$9:$B$105,0),MATCH(VLOOKUP($BD$11,MAPPING!$H$3:$J$131,3,0),'CFBG New Line Form'!$G$7:$EQ$7,0)),"")=0,"",IFERROR(INDEX('CFBG New Line Form'!$G$9:$EQ$105,MATCH(B109,'CFBG New Line Form'!$B$9:$B$105,0),MATCH(VLOOKUP($BD$11,MAPPING!$H$3:$J$131,3,0),'CFBG New Line Form'!$G$7:$EQ$7,0)),""))</f>
        <v/>
      </c>
      <c r="BE109" s="84" t="str">
        <f>IF(IFERROR(INDEX('CFBG New Line Form'!$G$9:$EQ$105,MATCH(B109,'CFBG New Line Form'!$B$9:$B$105,0),MATCH(VLOOKUP($BE$11,MAPPING!$H$3:$J$131,3,0),'CFBG New Line Form'!$G$7:$EQ$7,0)),"")=0,"",IFERROR(INDEX('CFBG New Line Form'!$G$9:$EQ$105,MATCH(B109,'CFBG New Line Form'!$B$9:$B$105,0),MATCH(VLOOKUP($BE$11,MAPPING!$H$3:$J$131,3,0),'CFBG New Line Form'!$G$7:$EQ$7,0)),""))</f>
        <v/>
      </c>
      <c r="BF109" s="84" t="str">
        <f>IF(IFERROR(INDEX('CFBG New Line Form'!$G$9:$EQ$105,MATCH(B109,'CFBG New Line Form'!$B$9:$B$105,0),MATCH(VLOOKUP($BE$11,MAPPING!$H$3:$J$131,3,0),'CFBG New Line Form'!$G$7:$EQ$7,0)),"")=0,"",IFERROR(INDEX('CFBG New Line Form'!$G$9:$EQ$105,MATCH(B109,'CFBG New Line Form'!$B$9:$B$105,0),MATCH(VLOOKUP($BE$11,MAPPING!$H$3:$J$131,3,0),'CFBG New Line Form'!$G$7:$EQ$7,0)),""))</f>
        <v/>
      </c>
      <c r="BG109" s="84" t="str">
        <f>IF(IFERROR(INDEX('CFBG New Line Form'!$G$9:$EQ$105,MATCH(B109,'CFBG New Line Form'!$B$9:$B$105,0),MATCH(VLOOKUP($BG$11,MAPPING!$H$3:$J$131,3,0),'CFBG New Line Form'!$G$7:$EQ$7,0)),"")=0,"",IFERROR(INDEX('CFBG New Line Form'!$G$9:$EQ$105,MATCH(B109,'CFBG New Line Form'!$B$9:$B$105,0),MATCH(VLOOKUP($BG$11,MAPPING!$H$3:$J$131,3,0),'CFBG New Line Form'!$G$7:$EQ$7,0)),""))</f>
        <v/>
      </c>
      <c r="BH109" s="84" t="str">
        <f>IF(IFERROR(INDEX('CFBG New Line Form'!$G$9:$EQ$105,MATCH(B109,'CFBG New Line Form'!$B$9:$B$105,0),MATCH(VLOOKUP($BH$11,MAPPING!$H$3:$J$131,3,0),'CFBG New Line Form'!$G$7:$EQ$7,0)),"")=0,"",IFERROR(INDEX('CFBG New Line Form'!$G$9:$EQ$105,MATCH(B109,'CFBG New Line Form'!$B$9:$B$105,0),MATCH(VLOOKUP($BH$11,MAPPING!$H$3:$J$131,3,0),'CFBG New Line Form'!$G$7:$EQ$7,0)),""))</f>
        <v/>
      </c>
      <c r="BI109" s="84" t="str">
        <f>IF(IFERROR(INDEX('CFBG New Line Form'!$G$9:$EQ$105,MATCH(B109,'CFBG New Line Form'!$B$9:$B$105,0),MATCH(VLOOKUP($BI$11,MAPPING!$H$3:$J$131,3,0),'CFBG New Line Form'!$G$7:$EQ$7,0)),"")=0,"",IFERROR(INDEX('CFBG New Line Form'!$G$9:$EQ$105,MATCH(B109,'CFBG New Line Form'!$B$9:$B$105,0),MATCH(VLOOKUP($BI$11,MAPPING!$H$3:$J$131,3,0),'CFBG New Line Form'!$G$7:$EQ$7,0)),""))</f>
        <v/>
      </c>
      <c r="BJ109" s="84" t="str">
        <f>IF(IFERROR(INDEX('CFBG New Line Form'!$G$9:$EQ$105,MATCH(B109,'CFBG New Line Form'!$B$9:$B$105,0),MATCH(VLOOKUP($BJ$11,MAPPING!$H$3:$J$131,3,0),'CFBG New Line Form'!$G$7:$EQ$7,0)),"")=0,"",IFERROR(INDEX('CFBG New Line Form'!$G$9:$EQ$105,MATCH(B109,'CFBG New Line Form'!$B$9:$B$105,0),MATCH(VLOOKUP($BJ$11,MAPPING!$H$3:$J$131,3,0),'CFBG New Line Form'!$G$7:$EQ$7,0)),""))</f>
        <v/>
      </c>
      <c r="BK109" s="84" t="str">
        <f>IF(IFERROR(INDEX('CFBG New Line Form'!$G$9:$EQ$105,MATCH(B109,'CFBG New Line Form'!$B$9:$B$105,0),MATCH(VLOOKUP($BK$11,MAPPING!$H$3:$J$131,3,0),'CFBG New Line Form'!$G$7:$EQ$7,0)),"")=0,"",IFERROR(INDEX('CFBG New Line Form'!$G$9:$EQ$105,MATCH(B109,'CFBG New Line Form'!$B$9:$B$105,0),MATCH(VLOOKUP($BK$11,MAPPING!$H$3:$J$131,3,0),'CFBG New Line Form'!$G$7:$EQ$7,0)),""))</f>
        <v/>
      </c>
      <c r="BL109" s="84" t="str">
        <f>IF(IFERROR(INDEX('CFBG New Line Form'!$G$9:$EQ$105,MATCH(B109,'CFBG New Line Form'!$B$9:$B$105,0),MATCH(VLOOKUP($BL$11,MAPPING!$H$3:$J$131,3,0),'CFBG New Line Form'!$G$7:$EQ$7,0)),"")=0,"",IFERROR(INDEX('CFBG New Line Form'!$G$9:$EQ$105,MATCH(B109,'CFBG New Line Form'!$B$9:$B$105,0),MATCH(VLOOKUP($BL$11,MAPPING!$H$3:$J$131,3,0),'CFBG New Line Form'!$G$7:$EQ$7,0)),""))</f>
        <v/>
      </c>
      <c r="BM109" s="84" t="str">
        <f>IF(IFERROR(INDEX('CFBG New Line Form'!$G$9:$EQ$105,MATCH(B109,'CFBG New Line Form'!$B$9:$B$105,0),MATCH(VLOOKUP($BM$11,MAPPING!$H$3:$J$131,3,0),'CFBG New Line Form'!$G$7:$EQ$7,0)),"")=0,"",IFERROR(INDEX('CFBG New Line Form'!$G$9:$EQ$105,MATCH(B109,'CFBG New Line Form'!$B$9:$B$105,0),MATCH(VLOOKUP($BM$11,MAPPING!$H$3:$J$131,3,0),'CFBG New Line Form'!$G$7:$EQ$7,0)),""))</f>
        <v/>
      </c>
      <c r="BN109" s="84" t="str">
        <f>IF(IFERROR(INDEX('CFBG New Line Form'!$G$9:$EQ$105,MATCH(B109,'CFBG New Line Form'!$B$9:$B$105,0),MATCH(VLOOKUP($BN$11,MAPPING!$H$3:$J$131,3,0),'CFBG New Line Form'!$G$7:$EQ$7,0)),"")=0,"",IFERROR(INDEX('CFBG New Line Form'!$G$9:$EQ$105,MATCH(B109,'CFBG New Line Form'!$B$9:$B$105,0),MATCH(VLOOKUP($BN$11,MAPPING!$H$3:$J$131,3,0),'CFBG New Line Form'!$G$7:$EQ$7,0)),""))</f>
        <v/>
      </c>
      <c r="BO109" s="84" t="str">
        <f>IF(IFERROR(INDEX('CFBG New Line Form'!$G$9:$EQ$105,MATCH(B109,'CFBG New Line Form'!$B$9:$B$105,0),MATCH(VLOOKUP($BO$11,MAPPING!$H$3:$J$131,3,0),'CFBG New Line Form'!$G$7:$EQ$7,0)),"")=0,"",IFERROR(INDEX('CFBG New Line Form'!$G$9:$EQ$105,MATCH(B109,'CFBG New Line Form'!$B$9:$B$105,0),MATCH(VLOOKUP($BO$11,MAPPING!$H$3:$J$131,3,0),'CFBG New Line Form'!$G$7:$EQ$7,0)),""))</f>
        <v/>
      </c>
      <c r="BP109" s="84" t="str">
        <f>IF(IFERROR(INDEX('CFBG New Line Form'!$G$9:$EQ$105,MATCH(B109,'CFBG New Line Form'!$B$9:$B$105,0),MATCH(VLOOKUP($BP$11,MAPPING!$H$3:$J$131,3,0),'CFBG New Line Form'!$G$7:$EQ$7,0)),"")=0,"",IFERROR(INDEX('CFBG New Line Form'!$G$9:$EQ$105,MATCH(B109,'CFBG New Line Form'!$B$9:$B$105,0),MATCH(VLOOKUP($BP$11,MAPPING!$H$3:$J$131,3,0),'CFBG New Line Form'!$G$7:$EQ$7,0)),""))</f>
        <v/>
      </c>
      <c r="BQ109" s="84" t="str">
        <f>IF(IFERROR(INDEX('CFBG New Line Form'!$G$9:$EQ$105,MATCH(B109,'CFBG New Line Form'!$B$9:$B$105,0),MATCH(VLOOKUP($BQ$11,MAPPING!$H$3:$J$131,3,0),'CFBG New Line Form'!$G$7:$EQ$7,0)),"")=0,"",IFERROR(INDEX('CFBG New Line Form'!$G$9:$EQ$105,MATCH(B109,'CFBG New Line Form'!$B$9:$B$105,0),MATCH(VLOOKUP($BQ$11,MAPPING!$H$3:$J$131,3,0),'CFBG New Line Form'!$G$7:$EQ$7,0)),""))</f>
        <v/>
      </c>
      <c r="BR109" s="84" t="str">
        <f>IF(IFERROR(INDEX('CFBG New Line Form'!$G$9:$EQ$105,MATCH(B109,'CFBG New Line Form'!$B$9:$B$105,0),MATCH(VLOOKUP($BR$11,MAPPING!$H$3:$J$131,3,0),'CFBG New Line Form'!$G$7:$EQ$7,0)),"")=0,"",IFERROR(INDEX('CFBG New Line Form'!$G$9:$EQ$105,MATCH(B109,'CFBG New Line Form'!$B$9:$B$105,0),MATCH(VLOOKUP($BR$11,MAPPING!$H$3:$J$131,3,0),'CFBG New Line Form'!$G$7:$EQ$7,0)),""))</f>
        <v/>
      </c>
      <c r="BS109" s="84" t="str">
        <f>IF(IFERROR(INDEX('CFBG New Line Form'!$G$9:$EQ$105,MATCH(B109,'CFBG New Line Form'!$B$9:$B$105,0),MATCH(VLOOKUP($BS$11,MAPPING!$H$3:$J$131,3,0),'CFBG New Line Form'!$G$7:$EQ$7,0)),"")=0,"",IFERROR(INDEX('CFBG New Line Form'!$G$9:$EQ$105,MATCH(B109,'CFBG New Line Form'!$B$9:$B$105,0),MATCH(VLOOKUP($BS$11,MAPPING!$H$3:$J$131,3,0),'CFBG New Line Form'!$G$7:$EQ$7,0)),""))</f>
        <v/>
      </c>
      <c r="BT109" s="84" t="str">
        <f>IF(IFERROR(INDEX('CFBG New Line Form'!$G$9:$EQ$105,MATCH(B109,'CFBG New Line Form'!$B$9:$B$105,0),MATCH(VLOOKUP($BT$11,MAPPING!$H$3:$J$131,3,0),'CFBG New Line Form'!$G$7:$EQ$7,0)),"")=0,"",IFERROR(INDEX('CFBG New Line Form'!$G$9:$EQ$105,MATCH(B109,'CFBG New Line Form'!$B$9:$B$105,0),MATCH(VLOOKUP($BT$11,MAPPING!$H$3:$J$131,3,0),'CFBG New Line Form'!$G$7:$EQ$7,0)),""))</f>
        <v/>
      </c>
      <c r="BU109" s="84" t="str">
        <f>IF(IFERROR(INDEX('CFBG New Line Form'!$G$9:$EQ$105,MATCH(B109,'CFBG New Line Form'!$B$9:$B$105,0),MATCH(VLOOKUP($BU$11,MAPPING!$H$3:$J$131,3,0),'CFBG New Line Form'!$G$7:$EQ$7,0)),"")=0,"",IFERROR(INDEX('CFBG New Line Form'!$G$9:$EQ$105,MATCH(B109,'CFBG New Line Form'!$B$9:$B$105,0),MATCH(VLOOKUP($BU$11,MAPPING!$H$3:$J$131,3,0),'CFBG New Line Form'!$G$7:$EQ$7,0)),""))</f>
        <v/>
      </c>
      <c r="BV109" s="84" t="str">
        <f>IF(IFERROR(INDEX('CFBG New Line Form'!$G$9:$EQ$105,MATCH(B109,'CFBG New Line Form'!$B$9:$B$105,0),MATCH(VLOOKUP($BV$11,MAPPING!$H$3:$J$131,3,0),'CFBG New Line Form'!$G$7:$EQ$7,0)),"")=0,"",IFERROR(INDEX('CFBG New Line Form'!$G$9:$EQ$105,MATCH(B109,'CFBG New Line Form'!$B$9:$B$105,0),MATCH(VLOOKUP($BV$11,MAPPING!$H$3:$J$131,3,0),'CFBG New Line Form'!$G$7:$EQ$7,0)),""))</f>
        <v/>
      </c>
      <c r="BW109" s="84" t="str">
        <f>IF(IFERROR(INDEX('CFBG New Line Form'!$G$9:$EQ$105,MATCH(B109,'CFBG New Line Form'!$B$9:$B$105,0),MATCH(VLOOKUP($BW$11,MAPPING!$H$3:$J$131,3,0),'CFBG New Line Form'!$G$7:$EQ$7,0)),"")=0,"",IFERROR(INDEX('CFBG New Line Form'!$G$9:$EQ$105,MATCH(B109,'CFBG New Line Form'!$B$9:$B$105,0),MATCH(VLOOKUP($BW$11,MAPPING!$H$3:$J$131,3,0),'CFBG New Line Form'!$G$7:$EQ$7,0)),""))</f>
        <v/>
      </c>
      <c r="BX109" s="84" t="str">
        <f>IF(IFERROR(INDEX('CFBG New Line Form'!$G$9:$EQ$105,MATCH(B109,'CFBG New Line Form'!$B$9:$B$105,0),MATCH(VLOOKUP($BX$11,MAPPING!$H$3:$J$131,3,0),'CFBG New Line Form'!$G$7:$EQ$7,0)),"")=0,"",IFERROR(INDEX('CFBG New Line Form'!$G$9:$EQ$105,MATCH(B109,'CFBG New Line Form'!$B$9:$B$105,0),MATCH(VLOOKUP($BX$11,MAPPING!$H$3:$J$131,3,0),'CFBG New Line Form'!$G$7:$EQ$7,0)),""))</f>
        <v/>
      </c>
      <c r="BY109" s="84" t="str">
        <f>IF(IFERROR(INDEX('CFBG New Line Form'!$G$9:$EQ$105,MATCH(B109,'CFBG New Line Form'!$B$9:$B$105,0),MATCH(VLOOKUP($BY$11,MAPPING!$H$3:$J$131,3,0),'CFBG New Line Form'!$G$7:$EQ$7,0)),"")=0,"",IFERROR(INDEX('CFBG New Line Form'!$G$9:$EQ$105,MATCH(B109,'CFBG New Line Form'!$B$9:$B$105,0),MATCH(VLOOKUP($BY$11,MAPPING!$H$3:$J$131,3,0),'CFBG New Line Form'!$G$7:$EQ$7,0)),""))</f>
        <v/>
      </c>
      <c r="BZ109" s="84" t="str">
        <f>IF(IFERROR(INDEX('CFBG New Line Form'!$G$9:$EQ$105,MATCH(B109,'CFBG New Line Form'!$B$9:$B$105,0),MATCH(VLOOKUP($BZ$11,MAPPING!$H$3:$J$131,3,0),'CFBG New Line Form'!$G$7:$EQ$7,0)),"")=0,"",IFERROR(INDEX('CFBG New Line Form'!$G$9:$EQ$105,MATCH(B109,'CFBG New Line Form'!$B$9:$B$105,0),MATCH(VLOOKUP($BZ$11,MAPPING!$H$3:$J$131,3,0),'CFBG New Line Form'!$G$7:$EQ$7,0)),""))</f>
        <v/>
      </c>
      <c r="CA109" s="84" t="str">
        <f>IF(IFERROR(INDEX('CFBG New Line Form'!$G$9:$EQ$105,MATCH(B109,'CFBG New Line Form'!$B$9:$B$105,0),MATCH(VLOOKUP($CA$11,MAPPING!$H$3:$J$131,3,0),'CFBG New Line Form'!$G$7:$EQ$7,0)),"")=0,"",IFERROR(INDEX('CFBG New Line Form'!$G$9:$EQ$105,MATCH(B109,'CFBG New Line Form'!$B$9:$B$105,0),MATCH(VLOOKUP($CA$11,MAPPING!$H$3:$J$131,3,0),'CFBG New Line Form'!$G$7:$EQ$7,0)),""))</f>
        <v/>
      </c>
      <c r="CB109" s="84" t="str">
        <f>IF(IFERROR(INDEX('CFBG New Line Form'!$G$9:$EQ$105,MATCH(B109,'CFBG New Line Form'!$B$9:$B$105,0),MATCH(VLOOKUP($CB$11,MAPPING!$H$3:$J$131,3,0),'CFBG New Line Form'!$G$7:$EQ$7,0)),"")=0,"",IFERROR(INDEX('CFBG New Line Form'!$G$9:$EQ$105,MATCH(B109,'CFBG New Line Form'!$B$9:$B$105,0),MATCH(VLOOKUP($CB$11,MAPPING!$H$3:$J$131,3,0),'CFBG New Line Form'!$G$7:$EQ$7,0)),""))</f>
        <v/>
      </c>
      <c r="CC109" s="84" t="str">
        <f>IF(IFERROR(INDEX('CFBG New Line Form'!$G$9:$EQ$105,MATCH(B109,'CFBG New Line Form'!$B$9:$B$105,0),MATCH(VLOOKUP($CC$11,MAPPING!$H$3:$J$131,3,0),'CFBG New Line Form'!$G$7:$EQ$7,0)),"")=0,"",IFERROR(INDEX('CFBG New Line Form'!$G$9:$EQ$105,MATCH(B109,'CFBG New Line Form'!$B$9:$B$105,0),MATCH(VLOOKUP($CC$11,MAPPING!$H$3:$J$131,3,0),'CFBG New Line Form'!$G$7:$EQ$7,0)),""))</f>
        <v/>
      </c>
      <c r="CD109" s="84" t="str">
        <f>IF(IFERROR(INDEX('CFBG New Line Form'!$G$9:$EQ$105,MATCH(B109,'CFBG New Line Form'!$B$9:$B$105,0),MATCH(VLOOKUP($CD$11,MAPPING!$H$3:$J$131,3,0),'CFBG New Line Form'!$G$7:$EQ$7,0)),"")=0,"",IFERROR(INDEX('CFBG New Line Form'!$G$9:$EQ$105,MATCH(B109,'CFBG New Line Form'!$B$9:$B$105,0),MATCH(VLOOKUP($CD$11,MAPPING!$H$3:$J$131,3,0),'CFBG New Line Form'!$G$7:$EQ$7,0)),""))</f>
        <v/>
      </c>
      <c r="CE109" s="84" t="str">
        <f>IF(IFERROR(INDEX('CFBG New Line Form'!$G$9:$EQ$105,MATCH(B109,'CFBG New Line Form'!$B$9:$B$105,0),MATCH(VLOOKUP($CE$11,MAPPING!$H$3:$J$131,3,0),'CFBG New Line Form'!$G$7:$EQ$7,0)),"")=0,"",IFERROR(INDEX('CFBG New Line Form'!$G$9:$EQ$105,MATCH(B109,'CFBG New Line Form'!$B$9:$B$105,0),MATCH(VLOOKUP($CE$11,MAPPING!$H$3:$J$131,3,0),'CFBG New Line Form'!$G$7:$EQ$7,0)),""))</f>
        <v/>
      </c>
      <c r="CF109" s="84" t="str">
        <f>IF(IFERROR(INDEX('CFBG New Line Form'!$G$9:$EQ$105,MATCH(B109,'CFBG New Line Form'!$B$9:$B$105,0),MATCH(VLOOKUP($CF$11,MAPPING!$H$3:$J$131,3,0),'CFBG New Line Form'!$G$7:$EQ$7,0)),"")=0,"",IFERROR(INDEX('CFBG New Line Form'!$G$9:$EQ$105,MATCH(B109,'CFBG New Line Form'!$B$9:$B$105,0),MATCH(VLOOKUP($CF$11,MAPPING!$H$3:$J$131,3,0),'CFBG New Line Form'!$G$7:$EQ$7,0)),""))</f>
        <v/>
      </c>
      <c r="CG109" s="84" t="str">
        <f>IF(IFERROR(INDEX('CFBG New Line Form'!$G$9:$EQ$105,MATCH(B109,'CFBG New Line Form'!$B$9:$B$105,0),MATCH(VLOOKUP($CG$11,MAPPING!$H$3:$J$131,3,0),'CFBG New Line Form'!$G$7:$EQ$7,0)),"")=0,"",IFERROR(INDEX('CFBG New Line Form'!$G$9:$EQ$105,MATCH(B109,'CFBG New Line Form'!$B$9:$B$105,0),MATCH(VLOOKUP($CG$11,MAPPING!$H$3:$J$131,3,0),'CFBG New Line Form'!$G$7:$EQ$7,0)),""))</f>
        <v/>
      </c>
      <c r="CH109" s="84" t="str">
        <f>IF(IFERROR(INDEX('CFBG New Line Form'!$G$9:$EQ$105,MATCH(B109,'CFBG New Line Form'!$B$9:$B$105,0),MATCH(VLOOKUP($CH$11,MAPPING!$H$3:$J$131,3,0),'CFBG New Line Form'!$G$7:$EQ$7,0)),"")=0,"",IFERROR(INDEX('CFBG New Line Form'!$G$9:$EQ$105,MATCH(B109,'CFBG New Line Form'!$B$9:$B$105,0),MATCH(VLOOKUP($CH$11,MAPPING!$H$3:$J$131,3,0),'CFBG New Line Form'!$G$7:$EQ$7,0)),""))</f>
        <v/>
      </c>
      <c r="CI109" s="84" t="str">
        <f>IF(IFERROR(INDEX('CFBG New Line Form'!$G$9:$EQ$105,MATCH(B109,'CFBG New Line Form'!$B$9:$B$105,0),MATCH(VLOOKUP($CI$11,MAPPING!$H$3:$J$131,3,0),'CFBG New Line Form'!$G$7:$EQ$7,0)),"")=0,"",IFERROR(INDEX('CFBG New Line Form'!$G$9:$EQ$105,MATCH(B109,'CFBG New Line Form'!$B$9:$B$105,0),MATCH(VLOOKUP($CI$11,MAPPING!$H$3:$J$131,3,0),'CFBG New Line Form'!$G$7:$EQ$7,0)),""))</f>
        <v/>
      </c>
      <c r="CJ109" s="84" t="str">
        <f>IF(IFERROR(INDEX('CFBG New Line Form'!$G$9:$EQ$105,MATCH(B109,'CFBG New Line Form'!$B$9:$B$105,0),MATCH(VLOOKUP($CJ$11,MAPPING!$H$3:$J$131,3,0),'CFBG New Line Form'!$G$7:$EQ$7,0)),"")=0,"",IFERROR(INDEX('CFBG New Line Form'!$G$9:$EQ$105,MATCH(B109,'CFBG New Line Form'!$B$9:$B$105,0),MATCH(VLOOKUP($CJ$11,MAPPING!$H$3:$J$131,3,0),'CFBG New Line Form'!$G$7:$EQ$7,0)),""))</f>
        <v/>
      </c>
      <c r="CK109" s="84" t="str">
        <f>IF(IFERROR(INDEX('CFBG New Line Form'!$G$9:$EQ$105,MATCH(B109,'CFBG New Line Form'!$B$9:$B$105,0),MATCH(VLOOKUP($CK$11,MAPPING!$H$3:$J$131,3,0),'CFBG New Line Form'!$G$7:$EQ$7,0)),"")=0,"",IFERROR(INDEX('CFBG New Line Form'!$G$9:$EQ$105,MATCH(B109,'CFBG New Line Form'!$B$9:$B$105,0),MATCH(VLOOKUP($CK$11,MAPPING!$H$3:$J$131,3,0),'CFBG New Line Form'!$G$7:$EQ$7,0)),""))</f>
        <v/>
      </c>
      <c r="CL109" s="84" t="str">
        <f>IF(IFERROR(INDEX('CFBG New Line Form'!$G$9:$EQ$105,MATCH(B109,'CFBG New Line Form'!$B$9:$B$105,0),MATCH(VLOOKUP($CL$11,MAPPING!$H$3:$J$131,3,0),'CFBG New Line Form'!$G$7:$EQ$7,0)),"")=0,"",IFERROR(INDEX('CFBG New Line Form'!$G$9:$EQ$105,MATCH(B109,'CFBG New Line Form'!$B$9:$B$105,0),MATCH(VLOOKUP($CL$11,MAPPING!$H$3:$J$131,3,0),'CFBG New Line Form'!$G$7:$EQ$7,0)),""))</f>
        <v/>
      </c>
      <c r="CM109" s="84" t="str">
        <f>IF(IFERROR(INDEX('CFBG New Line Form'!$G$9:$EQ$105,MATCH(B109,'CFBG New Line Form'!$B$9:$B$105,0),MATCH(VLOOKUP($CM$11,MAPPING!$H$3:$J$131,3,0),'CFBG New Line Form'!$G$7:$EQ$7,0)),"")=0,"",IFERROR(INDEX('CFBG New Line Form'!$G$9:$EQ$105,MATCH(B109,'CFBG New Line Form'!$B$9:$B$105,0),MATCH(VLOOKUP($CM$11,MAPPING!$H$3:$J$131,3,0),'CFBG New Line Form'!$G$7:$EQ$7,0)),""))</f>
        <v/>
      </c>
      <c r="CN109" s="84" t="str">
        <f>IF(IFERROR(INDEX('CFBG New Line Form'!$G$9:$EQ$105,MATCH(B109,'CFBG New Line Form'!$B$9:$B$105,0),MATCH(VLOOKUP($CN$11,MAPPING!$H$3:$J$131,3,0),'CFBG New Line Form'!$G$7:$EQ$7,0)),"")=0,"",IFERROR(INDEX('CFBG New Line Form'!$G$9:$EQ$105,MATCH(B109,'CFBG New Line Form'!$B$9:$B$105,0),MATCH(VLOOKUP($CN$11,MAPPING!$H$3:$J$131,3,0),'CFBG New Line Form'!$G$7:$EQ$7,0)),""))</f>
        <v/>
      </c>
      <c r="CO109" s="84" t="str">
        <f>IF(IFERROR(INDEX('CFBG New Line Form'!$G$9:$EQ$105,MATCH(B109,'CFBG New Line Form'!$B$9:$B$105,0),MATCH(VLOOKUP($CO$11,MAPPING!$H$3:$J$131,3,0),'CFBG New Line Form'!$G$7:$EQ$7,0)),"")=0,"",IFERROR(INDEX('CFBG New Line Form'!$G$9:$EQ$105,MATCH(B109,'CFBG New Line Form'!$B$9:$B$105,0),MATCH(VLOOKUP($CO$11,MAPPING!$H$3:$J$131,3,0),'CFBG New Line Form'!$G$7:$EQ$7,0)),""))</f>
        <v/>
      </c>
      <c r="CP109" s="84" t="str">
        <f>IF(IFERROR(INDEX('CFBG New Line Form'!$G$9:$EQ$105,MATCH(B109,'CFBG New Line Form'!$B$9:$B$105,0),MATCH(VLOOKUP($CP$11,MAPPING!$H$3:$J$131,3,0),'CFBG New Line Form'!$G$7:$EQ$7,0)),"")=0,"",IFERROR(INDEX('CFBG New Line Form'!$G$9:$EQ$105,MATCH(B109,'CFBG New Line Form'!$B$9:$B$105,0),MATCH(VLOOKUP($CP$11,MAPPING!$H$3:$J$131,3,0),'CFBG New Line Form'!$G$7:$EQ$7,0)),""))</f>
        <v/>
      </c>
      <c r="CQ109" s="84" t="str">
        <f>IF(IFERROR(INDEX('CFBG New Line Form'!$G$9:$EQ$105,MATCH(B109,'CFBG New Line Form'!$B$9:$B$105,0),MATCH(VLOOKUP($CQ$11,MAPPING!$H$3:$J$131,3,0),'CFBG New Line Form'!$G$7:$EQ$7,0)),"")=0,"",IFERROR(INDEX('CFBG New Line Form'!$G$9:$EQ$105,MATCH(B109,'CFBG New Line Form'!$B$9:$B$105,0),MATCH(VLOOKUP($CQ$11,MAPPING!$H$3:$J$131,3,0),'CFBG New Line Form'!$G$7:$EQ$7,0)),""))</f>
        <v/>
      </c>
      <c r="CR109" s="84"/>
      <c r="CS109" s="84"/>
      <c r="CT109" s="84"/>
    </row>
    <row r="110" spans="1:98" s="55" customFormat="1">
      <c r="A110" s="84" t="str">
        <f>IF(
IFERROR(INDEX('CFBG New Line Form'!$G$9:$EQ$105,MATCH(B110,'CFBG New Line Form'!$B$9:$B$105,0),MATCH(VLOOKUP($A$11,MAPPING!$H$3:$J$131,3,0),'CFBG New Line Form'!$G$7:$EQ$7,0)),"")=0,"", IFERROR(INDEX('CFBG New Line Form'!$G$9:$EQ$105,MATCH(B110,'CFBG New Line Form'!$B$9:$B$105,0),MATCH(VLOOKUP($A$11,MAPPING!$H$3:$J$131,3,0),'CFBG New Line Form'!$G$7:$EQ$7,0)),""))</f>
        <v/>
      </c>
      <c r="B110" s="84"/>
      <c r="C110" s="84" t="str">
        <f>IF(
IFERROR(INDEX('CFBG New Line Form'!$G$9:$EQ$105,MATCH(B110,'CFBG New Line Form'!$B$9:$B$105,0),MATCH(VLOOKUP($C$11,MAPPING!$H$3:$J$131,3,0),'CFBG New Line Form'!$G$7:$EQ$7,0)),"")=0,"", IFERROR(INDEX('CFBG New Line Form'!$G$9:$EQ$105,MATCH(B110,'CFBG New Line Form'!$B$9:$B$105,0),MATCH(VLOOKUP($C$11,MAPPING!$H$3:$J$131,3,0),'CFBG New Line Form'!$G$7:$EQ$7,0)),""))</f>
        <v/>
      </c>
      <c r="D110" s="84" t="str">
        <f>IF(
IFERROR(INDEX('CFBG New Line Form'!$G$9:$EQ$105,MATCH(B110,'CFBG New Line Form'!$B$9:$B$105,0),MATCH(VLOOKUP($D$11,MAPPING!$H$3:$J$131,3,0),'CFBG New Line Form'!$G$7:$EQ$7,0)),"")=0,"", IFERROR(INDEX('CFBG New Line Form'!$G$9:$EQ$105,MATCH(B110,'CFBG New Line Form'!$B$9:$B$105,0),MATCH(VLOOKUP($D$11,MAPPING!$H$3:$J$131,3,0),'CFBG New Line Form'!$G$7:$EQ$7,0)),""))</f>
        <v/>
      </c>
      <c r="E110" s="84" t="str">
        <f>IF(IFERROR(INDEX('CFBG New Line Form'!$G$9:$EQ$105,MATCH(B110,'CFBG New Line Form'!$B$9:$B$105,0),MATCH(VLOOKUP($E$11,MAPPING!$H$3:$J$131,3,0),'CFBG New Line Form'!$G$7:$EQ$7,0)),"")=0,"",IFERROR(INDEX('CFBG New Line Form'!$G$9:$EQ$105,MATCH(B110,'CFBG New Line Form'!$B$9:$B$105,0),MATCH(VLOOKUP($E$11,MAPPING!$H$3:$J$131,3,0),'CFBG New Line Form'!$G$7:$EQ$7,0)),""))</f>
        <v/>
      </c>
      <c r="F110" s="84" t="str">
        <f>IF(IFERROR(INDEX('CFBG New Line Form'!$G$9:$EQ$105,MATCH(B110,'CFBG New Line Form'!$B$9:$B$105,0),MATCH(VLOOKUP($F$11,MAPPING!$H$3:$J$131,3,0),'CFBG New Line Form'!$G$7:$EQ$7,0)),"")=0,"",IFERROR(INDEX('CFBG New Line Form'!$G$9:$EQ$105,MATCH(B110,'CFBG New Line Form'!$B$9:$B$105,0),MATCH(VLOOKUP($F$11,MAPPING!$H$3:$J$131,3,0),'CFBG New Line Form'!$G$7:$EQ$7,0)),""))</f>
        <v/>
      </c>
      <c r="G110" s="130" t="str">
        <f>IF(IFERROR(INDEX('CFBG New Line Form'!$G$9:$EQ$105,MATCH(B110,'CFBG New Line Form'!$B$9:$B$105,0),MATCH(VLOOKUP($G$11,MAPPING!$H$3:$J$131,3,0),'CFBG New Line Form'!$G$7:$EQ$7,0)),"")=0,"",IFERROR(INDEX('CFBG New Line Form'!$G$9:$EQ$105,MATCH(B110,'CFBG New Line Form'!$B$9:$B$105,0),MATCH(VLOOKUP($G$11,MAPPING!$H$3:$J$131,3,0),'CFBG New Line Form'!$G$7:$EQ$7,0)),""))</f>
        <v/>
      </c>
      <c r="H110" s="160" t="str">
        <f>IF(IFERROR(INDEX('CFBG New Line Form'!$G$9:$EQ$105,MATCH(B110,'CFBG New Line Form'!$B$9:$B$105,0),MATCH(VLOOKUP($H$11,MAPPING!$H$3:$J$131,3,0),'CFBG New Line Form'!$G$7:$EQ$7,0)),"")=0,"",IFERROR(INDEX('CFBG New Line Form'!$G$9:$EQ$105,MATCH(B110,'CFBG New Line Form'!$B$9:$B$105,0),MATCH(VLOOKUP($H$11,MAPPING!$H$3:$J$131,3,0),'CFBG New Line Form'!$G$7:$EQ$7,0)),""))</f>
        <v/>
      </c>
      <c r="I110" s="161" t="str">
        <f>IF(IFERROR(INDEX('CFBG New Line Form'!$G$9:$EQ$105,MATCH(B110,'CFBG New Line Form'!$B$9:$B$105,0),MATCH(VLOOKUP($I$11,MAPPING!$H$3:$J$131,3,0),'CFBG New Line Form'!$G$7:$EQ$7,0)),"")=0,"",IFERROR(INDEX('CFBG New Line Form'!$G$9:$EQ$105,MATCH(B110,'CFBG New Line Form'!$B$9:$B$105,0),MATCH(VLOOKUP($I$11,MAPPING!$H$3:$J$131,3,0),'CFBG New Line Form'!$G$7:$EQ$7,0)),""))</f>
        <v/>
      </c>
      <c r="J110" s="84" t="str">
        <f>IF(IFERROR(INDEX('CFBG New Line Form'!$G$9:$EQ$105,MATCH(B110,'CFBG New Line Form'!$B$9:$B$105,0),MATCH(VLOOKUP($J$11,MAPPING!$H$3:$J$131,3,0),'CFBG New Line Form'!$G$7:$EQ$7,0)),"")=0,"",IFERROR(INDEX('CFBG New Line Form'!$G$9:$EQ$105,MATCH(B110,'CFBG New Line Form'!$B$9:$B$105,0),MATCH(VLOOKUP($J$11,MAPPING!$H$3:$J$131,3,0),'CFBG New Line Form'!$G$7:$EQ$7,0)),""))</f>
        <v/>
      </c>
      <c r="K110" s="84" t="e">
        <v>#N/A</v>
      </c>
      <c r="L110" s="84" t="e">
        <v>#N/A</v>
      </c>
      <c r="M110" s="84" t="e">
        <v>#N/A</v>
      </c>
      <c r="N110" s="84" t="e">
        <v>#N/A</v>
      </c>
      <c r="O110" s="84" t="e">
        <v>#N/A</v>
      </c>
      <c r="P110" s="84" t="e">
        <v>#N/A</v>
      </c>
      <c r="Q110" s="84" t="e">
        <v>#N/A</v>
      </c>
      <c r="R110" s="162" t="str">
        <f>IF(IFERROR(INDEX('CFBG New Line Form'!$G$9:$EQ$105,MATCH(B110,'CFBG New Line Form'!$B$9:$B$105,0),MATCH(VLOOKUP($R$11,MAPPING!$H$3:$J$131,3,0),'CFBG New Line Form'!$G$7:$EQ$7,0)),"")=0,"",IFERROR(INDEX('CFBG New Line Form'!$G$9:$EQ$105,MATCH(B110,'CFBG New Line Form'!$B$9:$B$105,0),MATCH(VLOOKUP($R$11,MAPPING!$H$3:$J$131,3,0),'CFBG New Line Form'!$G$7:$EQ$7,0)),""))</f>
        <v/>
      </c>
      <c r="S110" s="84" t="str">
        <f>IF(IFERROR(INDEX('CFBG New Line Form'!$G$9:$EQ$105,MATCH(B110,'CFBG New Line Form'!$B$9:$B$105,0),MATCH(VLOOKUP($S$11,MAPPING!$H$3:$J$131,3,0),'CFBG New Line Form'!$G$7:$EQ$7,0)),"")=0,"",IFERROR(INDEX('CFBG New Line Form'!$G$9:$EQ$105,MATCH(B110,'CFBG New Line Form'!$B$9:$B$105,0),MATCH(VLOOKUP($S$11,MAPPING!$H$3:$J$131,3,0),'CFBG New Line Form'!$G$7:$EQ$7,0)),""))</f>
        <v/>
      </c>
      <c r="T110" s="84" t="e">
        <v>#N/A</v>
      </c>
      <c r="U110" s="84" t="e">
        <v>#N/A</v>
      </c>
      <c r="V110" s="84" t="e">
        <v>#N/A</v>
      </c>
      <c r="W110" s="84" t="e">
        <v>#N/A</v>
      </c>
      <c r="X110" s="84" t="e">
        <v>#N/A</v>
      </c>
      <c r="Y110" s="84" t="e">
        <v>#N/A</v>
      </c>
      <c r="Z110" s="84" t="e">
        <v>#N/A</v>
      </c>
      <c r="AA110" s="84" t="e">
        <v>#N/A</v>
      </c>
      <c r="AB110" s="84" t="e">
        <v>#N/A</v>
      </c>
      <c r="AC110" s="84" t="e">
        <v>#N/A</v>
      </c>
      <c r="AD110" s="84" t="e">
        <v>#N/A</v>
      </c>
      <c r="AE110" s="160" t="str">
        <f>IF(IFERROR(INDEX('CFBG New Line Form'!$G$9:$EQ$105,MATCH(B110,'CFBG New Line Form'!$B$9:$B$105,0),MATCH(VLOOKUP($AE$11,MAPPING!$H$3:$J$131,3,0),'CFBG New Line Form'!$G$7:$EQ$7,0)),"")=0,"",IFERROR(INDEX('CFBG New Line Form'!$G$9:$EQ$105,MATCH(B110,'CFBG New Line Form'!$B$9:$B$105,0),MATCH(VLOOKUP($AE$11,MAPPING!$H$3:$J$131,3,0),'CFBG New Line Form'!$G$7:$EQ$7,0)),""))</f>
        <v/>
      </c>
      <c r="AF110" s="84" t="e">
        <v>#N/A</v>
      </c>
      <c r="AG110" s="84" t="e">
        <v>#N/A</v>
      </c>
      <c r="AH110" s="84" t="str">
        <f>IF(IFERROR(INDEX('CFBG New Line Form'!$G$9:$EQ$105,MATCH(B110,'CFBG New Line Form'!$B$9:$B$105,0),MATCH(VLOOKUP($AH$11,MAPPING!$H$3:$J$131,3,0),'CFBG New Line Form'!$G$7:$EQ$7,0)),"")=0,"",IFERROR(INDEX('CFBG New Line Form'!$G$9:$EQ$105,MATCH(B110,'CFBG New Line Form'!$B$9:$B$105,0),MATCH(VLOOKUP($AH$11,MAPPING!$H$3:$J$131,3,0),'CFBG New Line Form'!$G$7:$EQ$7,0)),""))</f>
        <v/>
      </c>
      <c r="AI110" s="84" t="str">
        <f>IF(IFERROR(INDEX('CFBG New Line Form'!$G$9:$EQ$105,MATCH(B110,'CFBG New Line Form'!$B$9:$B$105,0),MATCH(VLOOKUP($AI$11,MAPPING!$H$3:$J$131,3,0),'CFBG New Line Form'!$G$7:$EQ$7,0)),"")=0,"",IFERROR(INDEX('CFBG New Line Form'!$G$9:$EQ$105,MATCH(B110,'CFBG New Line Form'!$B$9:$B$105,0),MATCH(VLOOKUP($AI$11,MAPPING!$H$3:$J$131,3,0),'CFBG New Line Form'!$G$7:$EQ$7,0)),""))</f>
        <v/>
      </c>
      <c r="AJ110" s="84" t="str">
        <f>IF(IFERROR(INDEX('CFBG New Line Form'!$G$9:$EQ$105,MATCH(B110,'CFBG New Line Form'!$B$9:$B$105,0),MATCH(VLOOKUP($AJ$11,MAPPING!$H$3:$J$131,3,0),'CFBG New Line Form'!$G$7:$EQ$7,0)),"")=0,"",IFERROR(INDEX('CFBG New Line Form'!$G$9:$EQ$105,MATCH(B110,'CFBG New Line Form'!$B$9:$B$105,0),MATCH(VLOOKUP($AJ$11,MAPPING!$H$3:$J$131,3,0),'CFBG New Line Form'!$G$7:$EQ$7,0)),""))</f>
        <v/>
      </c>
      <c r="AK110" s="84" t="str">
        <f>IF(IFERROR(INDEX('CFBG New Line Form'!$G$9:$EQ$105,MATCH(B110,'CFBG New Line Form'!$B$9:$B$105,0),MATCH(VLOOKUP($AK$11,MAPPING!$H$3:$J$131,3,0),'CFBG New Line Form'!$G$7:$EQ$7,0)),"")=0,"",IFERROR(INDEX('CFBG New Line Form'!$G$9:$EQ$105,MATCH(B110,'CFBG New Line Form'!$B$9:$B$105,0),MATCH(VLOOKUP($AK$11,MAPPING!$H$3:$J$131,3,0),'CFBG New Line Form'!$G$7:$EQ$7,0)),""))</f>
        <v/>
      </c>
      <c r="AL110" s="84" t="str">
        <f>IF(IFERROR(INDEX('CFBG New Line Form'!$G$9:$EQ$105,MATCH(B110,'CFBG New Line Form'!$B$9:$B$105,0),MATCH(VLOOKUP($AL$11,MAPPING!$H$3:$J$131,3,0),'CFBG New Line Form'!$G$7:$EQ$7,0)),"")=0,"",IFERROR(INDEX('CFBG New Line Form'!$G$9:$EQ$105,MATCH(B110,'CFBG New Line Form'!$B$9:$B$105,0),MATCH(VLOOKUP($AL$11,MAPPING!$H$3:$J$131,3,0),'CFBG New Line Form'!$G$7:$EQ$7,0)),""))</f>
        <v/>
      </c>
      <c r="AM110" s="84" t="str">
        <f>IF(IFERROR(INDEX('CFBG New Line Form'!$G$9:$EQ$105,MATCH(B110,'CFBG New Line Form'!$B$9:$B$105,0),MATCH(VLOOKUP($AM$11,MAPPING!$H$3:$J$131,3,0),'CFBG New Line Form'!$G$7:$EQ$7,0)),"")=0,"",IFERROR(INDEX('CFBG New Line Form'!$G$9:$EQ$105,MATCH(B110,'CFBG New Line Form'!$B$9:$B$105,0),MATCH(VLOOKUP($AM$11,MAPPING!$H$3:$J$131,3,0),'CFBG New Line Form'!$G$7:$EQ$7,0)),""))</f>
        <v/>
      </c>
      <c r="AN110" s="84" t="str">
        <f>IF(IFERROR(INDEX('CFBG New Line Form'!$G$9:$EQ$105,MATCH(B110,'CFBG New Line Form'!$B$9:$B$105,0),MATCH(VLOOKUP($AN$11,MAPPING!$H$3:$J$131,3,0),'CFBG New Line Form'!$G$7:$EQ$7,0)),"")=0,"",IFERROR(INDEX('CFBG New Line Form'!$G$9:$EQ$105,MATCH(B110,'CFBG New Line Form'!$B$9:$B$105,0),MATCH(VLOOKUP($AN$11,MAPPING!$H$3:$J$131,3,0),'CFBG New Line Form'!$G$7:$EQ$7,0)),""))</f>
        <v/>
      </c>
      <c r="AO110" s="84" t="str">
        <f>IF(IFERROR(INDEX('CFBG New Line Form'!$G$9:$EQ$105,MATCH(B110,'CFBG New Line Form'!$B$9:$B$105,0),MATCH(VLOOKUP($AO$11,MAPPING!$H$3:$J$131,3,0),'CFBG New Line Form'!$G$7:$EQ$7,0)),"")=0,"",IFERROR(INDEX('CFBG New Line Form'!$G$9:$EQ$105,MATCH(B110,'CFBG New Line Form'!$B$9:$B$105,0),MATCH(VLOOKUP($AO$11,MAPPING!$H$3:$J$131,3,0),'CFBG New Line Form'!$G$7:$EQ$7,0)),""))</f>
        <v/>
      </c>
      <c r="AP110" s="84" t="str">
        <f>IF(IFERROR(INDEX('CFBG New Line Form'!$G$9:$EQ$105,MATCH(B110,'CFBG New Line Form'!$B$9:$B$105,0),MATCH(VLOOKUP($AP$11,MAPPING!$H$3:$J$131,3,0),'CFBG New Line Form'!$G$7:$EQ$7,0)),"")=0,"",IFERROR(INDEX('CFBG New Line Form'!$G$9:$EQ$105,MATCH(B110,'CFBG New Line Form'!$B$9:$B$105,0),MATCH(VLOOKUP($AP$11,MAPPING!$H$3:$J$131,3,0),'CFBG New Line Form'!$G$7:$EQ$7,0)),""))</f>
        <v/>
      </c>
      <c r="AQ110" s="84" t="str">
        <f>IF(IFERROR(INDEX('CFBG New Line Form'!$G$9:$EQ$105,MATCH(B110,'CFBG New Line Form'!$B$9:$B$105,0),MATCH(VLOOKUP($AQ$11,MAPPING!$H$3:$J$131,3,0),'CFBG New Line Form'!$G$7:$EQ$7,0)),"")=0,"",IFERROR(INDEX('CFBG New Line Form'!$G$9:$EQ$105,MATCH(B110,'CFBG New Line Form'!$B$9:$B$105,0),MATCH(VLOOKUP($AQ$11,MAPPING!$H$3:$J$131,3,0),'CFBG New Line Form'!$G$7:$EQ$7,0)),""))</f>
        <v/>
      </c>
      <c r="AR110" s="84" t="str">
        <f>IF(IFERROR(INDEX('CFBG New Line Form'!$G$9:$EQ$105,MATCH(B110,'CFBG New Line Form'!$B$9:$B$105,0),MATCH(VLOOKUP($AR$11,MAPPING!$H$3:$J$131,3,0),'CFBG New Line Form'!$G$7:$EQ$7,0)),"")=0,"",IFERROR(INDEX('CFBG New Line Form'!$G$9:$EQ$105,MATCH(B110,'CFBG New Line Form'!$B$9:$B$105,0),MATCH(VLOOKUP($AR$11,MAPPING!$H$3:$J$131,3,0),'CFBG New Line Form'!$G$7:$EQ$7,0)),""))</f>
        <v/>
      </c>
      <c r="AS110" s="84" t="str">
        <f>IF(IFERROR(INDEX('CFBG New Line Form'!$G$9:$EQ$105,MATCH(B110,'CFBG New Line Form'!$B$9:$B$105,0),MATCH(VLOOKUP($AS$11,MAPPING!$H$3:$J$131,3,0),'CFBG New Line Form'!$G$7:$EQ$7,0)),"")=0,"",IFERROR(INDEX('CFBG New Line Form'!$G$9:$EQ$105,MATCH(B110,'CFBG New Line Form'!$B$9:$B$105,0),MATCH(VLOOKUP($AS$11,MAPPING!$H$3:$J$131,3,0),'CFBG New Line Form'!$G$7:$EQ$7,0)),""))</f>
        <v/>
      </c>
      <c r="AT110" s="84" t="str">
        <f>IF(IFERROR(INDEX('CFBG New Line Form'!$G$9:$EQ$105,MATCH(B110,'CFBG New Line Form'!$B$9:$B$105,0),MATCH(VLOOKUP($AT$11,MAPPING!$H$3:$J$131,3,0),'CFBG New Line Form'!$G$7:$EQ$7,0)),"")=0,"",IFERROR(INDEX('CFBG New Line Form'!$G$9:$EQ$105,MATCH(B110,'CFBG New Line Form'!$B$9:$B$105,0),MATCH(VLOOKUP($AT$11,MAPPING!$H$3:$J$131,3,0),'CFBG New Line Form'!$G$7:$EQ$7,0)),""))</f>
        <v/>
      </c>
      <c r="AU110" s="84" t="str">
        <f>IF(IFERROR(INDEX('CFBG New Line Form'!$G$9:$EQ$105,MATCH(B110,'CFBG New Line Form'!$B$9:$B$105,0),MATCH(VLOOKUP($AU$11,MAPPING!$H$3:$J$131,3,0),'CFBG New Line Form'!$G$7:$EQ$7,0)),"")=0,"",IFERROR(INDEX('CFBG New Line Form'!$G$9:$EQ$105,MATCH(B110,'CFBG New Line Form'!$B$9:$B$105,0),MATCH(VLOOKUP($AU$11,MAPPING!$H$3:$J$131,3,0),'CFBG New Line Form'!$G$7:$EQ$7,0)),""))</f>
        <v/>
      </c>
      <c r="AV110" s="84" t="str">
        <f>IF(IFERROR(INDEX('CFBG New Line Form'!$G$9:$EQ$105,MATCH(B110,'CFBG New Line Form'!$B$9:$B$105,0),MATCH(VLOOKUP($AV$11,MAPPING!$H$3:$J$131,3,0),'CFBG New Line Form'!$G$7:$EQ$7,0)),"")=0,"",IFERROR(INDEX('CFBG New Line Form'!$G$9:$EQ$105,MATCH(B110,'CFBG New Line Form'!$B$9:$B$105,0),MATCH(VLOOKUP($AV$11,MAPPING!$H$3:$J$131,3,0),'CFBG New Line Form'!$G$7:$EQ$7,0)),""))</f>
        <v/>
      </c>
      <c r="AW110" s="84" t="str">
        <f>IF(IFERROR(INDEX('CFBG New Line Form'!$G$9:$EQ$105,MATCH(B110,'CFBG New Line Form'!$B$9:$B$105,0),MATCH(VLOOKUP($AW$11,MAPPING!$H$3:$J$131,3,0),'CFBG New Line Form'!$G$7:$EQ$7,0)),"")=0,"",IFERROR(INDEX('CFBG New Line Form'!$G$9:$EQ$105,MATCH(B110,'CFBG New Line Form'!$B$9:$B$105,0),MATCH(VLOOKUP($AW$11,MAPPING!$H$3:$J$131,3,0),'CFBG New Line Form'!$G$7:$EQ$7,0)),""))</f>
        <v/>
      </c>
      <c r="AX110" s="84" t="str">
        <f>IF(IFERROR(INDEX('CFBG New Line Form'!$G$9:$EQ$105,MATCH(B110,'CFBG New Line Form'!$B$9:$B$105,0),MATCH(VLOOKUP($AX$11,MAPPING!$H$3:$J$131,3,0),'CFBG New Line Form'!$G$7:$EQ$7,0)),"")=0,"",IFERROR(INDEX('CFBG New Line Form'!$G$9:$EQ$105,MATCH(B110,'CFBG New Line Form'!$B$9:$B$105,0),MATCH(VLOOKUP($AX$11,MAPPING!$H$3:$J$131,3,0),'CFBG New Line Form'!$G$7:$EQ$7,0)),""))</f>
        <v/>
      </c>
      <c r="AY110" s="84" t="str">
        <f>IF(IFERROR(INDEX('CFBG New Line Form'!$G$9:$EQ$105,MATCH(B110,'CFBG New Line Form'!$B$9:$B$105,0),MATCH(VLOOKUP($AY$11,MAPPING!$H$3:$J$131,3,0),'CFBG New Line Form'!$G$7:$EQ$7,0)),"")=0,"",IFERROR(INDEX('CFBG New Line Form'!$G$9:$EQ$105,MATCH(B110,'CFBG New Line Form'!$B$9:$B$105,0),MATCH(VLOOKUP($AY$11,MAPPING!$H$3:$J$131,3,0),'CFBG New Line Form'!$G$7:$EQ$7,0)),""))</f>
        <v/>
      </c>
      <c r="AZ110" s="84" t="str">
        <f>IF(IFERROR(INDEX('CFBG New Line Form'!$G$9:$EQ$105,MATCH(B110,'CFBG New Line Form'!$B$9:$B$105,0),MATCH(VLOOKUP($AZ$11,MAPPING!$H$3:$J$131,3,0),'CFBG New Line Form'!$G$7:$EQ$7,0)),"")=0,"",IFERROR(INDEX('CFBG New Line Form'!$G$9:$EQ$105,MATCH(B110,'CFBG New Line Form'!$B$9:$B$105,0),MATCH(VLOOKUP($AZ$11,MAPPING!$H$3:$J$131,3,0),'CFBG New Line Form'!$G$7:$EQ$7,0)),""))</f>
        <v/>
      </c>
      <c r="BA110" s="84" t="str">
        <f>IF(IFERROR(INDEX('CFBG New Line Form'!$G$9:$EQ$105,MATCH(B110,'CFBG New Line Form'!$B$9:$B$105,0),MATCH(VLOOKUP($BA$11,MAPPING!$H$3:$J$131,3,0),'CFBG New Line Form'!$G$7:$EQ$7,0)),"")=0,"",IFERROR(INDEX('CFBG New Line Form'!$G$9:$EQ$105,MATCH(B110,'CFBG New Line Form'!$B$9:$B$105,0),MATCH(VLOOKUP($BA$11,MAPPING!$H$3:$J$131,3,0),'CFBG New Line Form'!$G$7:$EQ$7,0)),""))</f>
        <v/>
      </c>
      <c r="BB110" s="84" t="str">
        <f>IF(IFERROR(INDEX('CFBG New Line Form'!$G$9:$EQ$105,MATCH(B110,'CFBG New Line Form'!$B$9:$B$105,0),MATCH(VLOOKUP($BB$11,MAPPING!$H$3:$J$131,3,0),'CFBG New Line Form'!$G$7:$EQ$7,0)),"")=0,"",IFERROR(INDEX('CFBG New Line Form'!$G$9:$EQ$105,MATCH(B110,'CFBG New Line Form'!$B$9:$B$105,0),MATCH(VLOOKUP($BB$11,MAPPING!$H$3:$J$131,3,0),'CFBG New Line Form'!$G$7:$EQ$7,0)),""))</f>
        <v/>
      </c>
      <c r="BC110" s="84" t="str">
        <f>IF(IFERROR(INDEX('CFBG New Line Form'!$G$9:$EQ$105,MATCH(B110,'CFBG New Line Form'!$B$9:$B$105,0),MATCH(VLOOKUP($BC$11,MAPPING!$H$3:$J$131,3,0),'CFBG New Line Form'!$G$7:$EQ$7,0)),"")=0,"",IFERROR(INDEX('CFBG New Line Form'!$G$9:$EQ$105,MATCH(B110,'CFBG New Line Form'!$B$9:$B$105,0),MATCH(VLOOKUP($BC$11,MAPPING!$H$3:$J$131,3,0),'CFBG New Line Form'!$G$7:$EQ$7,0)),""))</f>
        <v/>
      </c>
      <c r="BD110" s="84" t="str">
        <f>IF(IFERROR(INDEX('CFBG New Line Form'!$G$9:$EQ$105,MATCH(B110,'CFBG New Line Form'!$B$9:$B$105,0),MATCH(VLOOKUP($BD$11,MAPPING!$H$3:$J$131,3,0),'CFBG New Line Form'!$G$7:$EQ$7,0)),"")=0,"",IFERROR(INDEX('CFBG New Line Form'!$G$9:$EQ$105,MATCH(B110,'CFBG New Line Form'!$B$9:$B$105,0),MATCH(VLOOKUP($BD$11,MAPPING!$H$3:$J$131,3,0),'CFBG New Line Form'!$G$7:$EQ$7,0)),""))</f>
        <v/>
      </c>
      <c r="BE110" s="84" t="str">
        <f>IF(IFERROR(INDEX('CFBG New Line Form'!$G$9:$EQ$105,MATCH(B110,'CFBG New Line Form'!$B$9:$B$105,0),MATCH(VLOOKUP($BE$11,MAPPING!$H$3:$J$131,3,0),'CFBG New Line Form'!$G$7:$EQ$7,0)),"")=0,"",IFERROR(INDEX('CFBG New Line Form'!$G$9:$EQ$105,MATCH(B110,'CFBG New Line Form'!$B$9:$B$105,0),MATCH(VLOOKUP($BE$11,MAPPING!$H$3:$J$131,3,0),'CFBG New Line Form'!$G$7:$EQ$7,0)),""))</f>
        <v/>
      </c>
      <c r="BF110" s="84" t="str">
        <f>IF(IFERROR(INDEX('CFBG New Line Form'!$G$9:$EQ$105,MATCH(B110,'CFBG New Line Form'!$B$9:$B$105,0),MATCH(VLOOKUP($BE$11,MAPPING!$H$3:$J$131,3,0),'CFBG New Line Form'!$G$7:$EQ$7,0)),"")=0,"",IFERROR(INDEX('CFBG New Line Form'!$G$9:$EQ$105,MATCH(B110,'CFBG New Line Form'!$B$9:$B$105,0),MATCH(VLOOKUP($BE$11,MAPPING!$H$3:$J$131,3,0),'CFBG New Line Form'!$G$7:$EQ$7,0)),""))</f>
        <v/>
      </c>
      <c r="BG110" s="84" t="str">
        <f>IF(IFERROR(INDEX('CFBG New Line Form'!$G$9:$EQ$105,MATCH(B110,'CFBG New Line Form'!$B$9:$B$105,0),MATCH(VLOOKUP($BG$11,MAPPING!$H$3:$J$131,3,0),'CFBG New Line Form'!$G$7:$EQ$7,0)),"")=0,"",IFERROR(INDEX('CFBG New Line Form'!$G$9:$EQ$105,MATCH(B110,'CFBG New Line Form'!$B$9:$B$105,0),MATCH(VLOOKUP($BG$11,MAPPING!$H$3:$J$131,3,0),'CFBG New Line Form'!$G$7:$EQ$7,0)),""))</f>
        <v/>
      </c>
      <c r="BH110" s="84" t="str">
        <f>IF(IFERROR(INDEX('CFBG New Line Form'!$G$9:$EQ$105,MATCH(B110,'CFBG New Line Form'!$B$9:$B$105,0),MATCH(VLOOKUP($BH$11,MAPPING!$H$3:$J$131,3,0),'CFBG New Line Form'!$G$7:$EQ$7,0)),"")=0,"",IFERROR(INDEX('CFBG New Line Form'!$G$9:$EQ$105,MATCH(B110,'CFBG New Line Form'!$B$9:$B$105,0),MATCH(VLOOKUP($BH$11,MAPPING!$H$3:$J$131,3,0),'CFBG New Line Form'!$G$7:$EQ$7,0)),""))</f>
        <v/>
      </c>
      <c r="BI110" s="84" t="str">
        <f>IF(IFERROR(INDEX('CFBG New Line Form'!$G$9:$EQ$105,MATCH(B110,'CFBG New Line Form'!$B$9:$B$105,0),MATCH(VLOOKUP($BI$11,MAPPING!$H$3:$J$131,3,0),'CFBG New Line Form'!$G$7:$EQ$7,0)),"")=0,"",IFERROR(INDEX('CFBG New Line Form'!$G$9:$EQ$105,MATCH(B110,'CFBG New Line Form'!$B$9:$B$105,0),MATCH(VLOOKUP($BI$11,MAPPING!$H$3:$J$131,3,0),'CFBG New Line Form'!$G$7:$EQ$7,0)),""))</f>
        <v/>
      </c>
      <c r="BJ110" s="84" t="str">
        <f>IF(IFERROR(INDEX('CFBG New Line Form'!$G$9:$EQ$105,MATCH(B110,'CFBG New Line Form'!$B$9:$B$105,0),MATCH(VLOOKUP($BJ$11,MAPPING!$H$3:$J$131,3,0),'CFBG New Line Form'!$G$7:$EQ$7,0)),"")=0,"",IFERROR(INDEX('CFBG New Line Form'!$G$9:$EQ$105,MATCH(B110,'CFBG New Line Form'!$B$9:$B$105,0),MATCH(VLOOKUP($BJ$11,MAPPING!$H$3:$J$131,3,0),'CFBG New Line Form'!$G$7:$EQ$7,0)),""))</f>
        <v/>
      </c>
      <c r="BK110" s="84" t="str">
        <f>IF(IFERROR(INDEX('CFBG New Line Form'!$G$9:$EQ$105,MATCH(B110,'CFBG New Line Form'!$B$9:$B$105,0),MATCH(VLOOKUP($BK$11,MAPPING!$H$3:$J$131,3,0),'CFBG New Line Form'!$G$7:$EQ$7,0)),"")=0,"",IFERROR(INDEX('CFBG New Line Form'!$G$9:$EQ$105,MATCH(B110,'CFBG New Line Form'!$B$9:$B$105,0),MATCH(VLOOKUP($BK$11,MAPPING!$H$3:$J$131,3,0),'CFBG New Line Form'!$G$7:$EQ$7,0)),""))</f>
        <v/>
      </c>
      <c r="BL110" s="84" t="str">
        <f>IF(IFERROR(INDEX('CFBG New Line Form'!$G$9:$EQ$105,MATCH(B110,'CFBG New Line Form'!$B$9:$B$105,0),MATCH(VLOOKUP($BL$11,MAPPING!$H$3:$J$131,3,0),'CFBG New Line Form'!$G$7:$EQ$7,0)),"")=0,"",IFERROR(INDEX('CFBG New Line Form'!$G$9:$EQ$105,MATCH(B110,'CFBG New Line Form'!$B$9:$B$105,0),MATCH(VLOOKUP($BL$11,MAPPING!$H$3:$J$131,3,0),'CFBG New Line Form'!$G$7:$EQ$7,0)),""))</f>
        <v/>
      </c>
      <c r="BM110" s="84" t="str">
        <f>IF(IFERROR(INDEX('CFBG New Line Form'!$G$9:$EQ$105,MATCH(B110,'CFBG New Line Form'!$B$9:$B$105,0),MATCH(VLOOKUP($BM$11,MAPPING!$H$3:$J$131,3,0),'CFBG New Line Form'!$G$7:$EQ$7,0)),"")=0,"",IFERROR(INDEX('CFBG New Line Form'!$G$9:$EQ$105,MATCH(B110,'CFBG New Line Form'!$B$9:$B$105,0),MATCH(VLOOKUP($BM$11,MAPPING!$H$3:$J$131,3,0),'CFBG New Line Form'!$G$7:$EQ$7,0)),""))</f>
        <v/>
      </c>
      <c r="BN110" s="84" t="str">
        <f>IF(IFERROR(INDEX('CFBG New Line Form'!$G$9:$EQ$105,MATCH(B110,'CFBG New Line Form'!$B$9:$B$105,0),MATCH(VLOOKUP($BN$11,MAPPING!$H$3:$J$131,3,0),'CFBG New Line Form'!$G$7:$EQ$7,0)),"")=0,"",IFERROR(INDEX('CFBG New Line Form'!$G$9:$EQ$105,MATCH(B110,'CFBG New Line Form'!$B$9:$B$105,0),MATCH(VLOOKUP($BN$11,MAPPING!$H$3:$J$131,3,0),'CFBG New Line Form'!$G$7:$EQ$7,0)),""))</f>
        <v/>
      </c>
      <c r="BO110" s="84" t="str">
        <f>IF(IFERROR(INDEX('CFBG New Line Form'!$G$9:$EQ$105,MATCH(B110,'CFBG New Line Form'!$B$9:$B$105,0),MATCH(VLOOKUP($BO$11,MAPPING!$H$3:$J$131,3,0),'CFBG New Line Form'!$G$7:$EQ$7,0)),"")=0,"",IFERROR(INDEX('CFBG New Line Form'!$G$9:$EQ$105,MATCH(B110,'CFBG New Line Form'!$B$9:$B$105,0),MATCH(VLOOKUP($BO$11,MAPPING!$H$3:$J$131,3,0),'CFBG New Line Form'!$G$7:$EQ$7,0)),""))</f>
        <v/>
      </c>
      <c r="BP110" s="84" t="str">
        <f>IF(IFERROR(INDEX('CFBG New Line Form'!$G$9:$EQ$105,MATCH(B110,'CFBG New Line Form'!$B$9:$B$105,0),MATCH(VLOOKUP($BP$11,MAPPING!$H$3:$J$131,3,0),'CFBG New Line Form'!$G$7:$EQ$7,0)),"")=0,"",IFERROR(INDEX('CFBG New Line Form'!$G$9:$EQ$105,MATCH(B110,'CFBG New Line Form'!$B$9:$B$105,0),MATCH(VLOOKUP($BP$11,MAPPING!$H$3:$J$131,3,0),'CFBG New Line Form'!$G$7:$EQ$7,0)),""))</f>
        <v/>
      </c>
      <c r="BQ110" s="84" t="str">
        <f>IF(IFERROR(INDEX('CFBG New Line Form'!$G$9:$EQ$105,MATCH(B110,'CFBG New Line Form'!$B$9:$B$105,0),MATCH(VLOOKUP($BQ$11,MAPPING!$H$3:$J$131,3,0),'CFBG New Line Form'!$G$7:$EQ$7,0)),"")=0,"",IFERROR(INDEX('CFBG New Line Form'!$G$9:$EQ$105,MATCH(B110,'CFBG New Line Form'!$B$9:$B$105,0),MATCH(VLOOKUP($BQ$11,MAPPING!$H$3:$J$131,3,0),'CFBG New Line Form'!$G$7:$EQ$7,0)),""))</f>
        <v/>
      </c>
      <c r="BR110" s="84" t="str">
        <f>IF(IFERROR(INDEX('CFBG New Line Form'!$G$9:$EQ$105,MATCH(B110,'CFBG New Line Form'!$B$9:$B$105,0),MATCH(VLOOKUP($BR$11,MAPPING!$H$3:$J$131,3,0),'CFBG New Line Form'!$G$7:$EQ$7,0)),"")=0,"",IFERROR(INDEX('CFBG New Line Form'!$G$9:$EQ$105,MATCH(B110,'CFBG New Line Form'!$B$9:$B$105,0),MATCH(VLOOKUP($BR$11,MAPPING!$H$3:$J$131,3,0),'CFBG New Line Form'!$G$7:$EQ$7,0)),""))</f>
        <v/>
      </c>
      <c r="BS110" s="84" t="str">
        <f>IF(IFERROR(INDEX('CFBG New Line Form'!$G$9:$EQ$105,MATCH(B110,'CFBG New Line Form'!$B$9:$B$105,0),MATCH(VLOOKUP($BS$11,MAPPING!$H$3:$J$131,3,0),'CFBG New Line Form'!$G$7:$EQ$7,0)),"")=0,"",IFERROR(INDEX('CFBG New Line Form'!$G$9:$EQ$105,MATCH(B110,'CFBG New Line Form'!$B$9:$B$105,0),MATCH(VLOOKUP($BS$11,MAPPING!$H$3:$J$131,3,0),'CFBG New Line Form'!$G$7:$EQ$7,0)),""))</f>
        <v/>
      </c>
      <c r="BT110" s="84" t="str">
        <f>IF(IFERROR(INDEX('CFBG New Line Form'!$G$9:$EQ$105,MATCH(B110,'CFBG New Line Form'!$B$9:$B$105,0),MATCH(VLOOKUP($BT$11,MAPPING!$H$3:$J$131,3,0),'CFBG New Line Form'!$G$7:$EQ$7,0)),"")=0,"",IFERROR(INDEX('CFBG New Line Form'!$G$9:$EQ$105,MATCH(B110,'CFBG New Line Form'!$B$9:$B$105,0),MATCH(VLOOKUP($BT$11,MAPPING!$H$3:$J$131,3,0),'CFBG New Line Form'!$G$7:$EQ$7,0)),""))</f>
        <v/>
      </c>
      <c r="BU110" s="84" t="str">
        <f>IF(IFERROR(INDEX('CFBG New Line Form'!$G$9:$EQ$105,MATCH(B110,'CFBG New Line Form'!$B$9:$B$105,0),MATCH(VLOOKUP($BU$11,MAPPING!$H$3:$J$131,3,0),'CFBG New Line Form'!$G$7:$EQ$7,0)),"")=0,"",IFERROR(INDEX('CFBG New Line Form'!$G$9:$EQ$105,MATCH(B110,'CFBG New Line Form'!$B$9:$B$105,0),MATCH(VLOOKUP($BU$11,MAPPING!$H$3:$J$131,3,0),'CFBG New Line Form'!$G$7:$EQ$7,0)),""))</f>
        <v/>
      </c>
      <c r="BV110" s="84" t="str">
        <f>IF(IFERROR(INDEX('CFBG New Line Form'!$G$9:$EQ$105,MATCH(B110,'CFBG New Line Form'!$B$9:$B$105,0),MATCH(VLOOKUP($BV$11,MAPPING!$H$3:$J$131,3,0),'CFBG New Line Form'!$G$7:$EQ$7,0)),"")=0,"",IFERROR(INDEX('CFBG New Line Form'!$G$9:$EQ$105,MATCH(B110,'CFBG New Line Form'!$B$9:$B$105,0),MATCH(VLOOKUP($BV$11,MAPPING!$H$3:$J$131,3,0),'CFBG New Line Form'!$G$7:$EQ$7,0)),""))</f>
        <v/>
      </c>
      <c r="BW110" s="84" t="str">
        <f>IF(IFERROR(INDEX('CFBG New Line Form'!$G$9:$EQ$105,MATCH(B110,'CFBG New Line Form'!$B$9:$B$105,0),MATCH(VLOOKUP($BW$11,MAPPING!$H$3:$J$131,3,0),'CFBG New Line Form'!$G$7:$EQ$7,0)),"")=0,"",IFERROR(INDEX('CFBG New Line Form'!$G$9:$EQ$105,MATCH(B110,'CFBG New Line Form'!$B$9:$B$105,0),MATCH(VLOOKUP($BW$11,MAPPING!$H$3:$J$131,3,0),'CFBG New Line Form'!$G$7:$EQ$7,0)),""))</f>
        <v/>
      </c>
      <c r="BX110" s="84" t="str">
        <f>IF(IFERROR(INDEX('CFBG New Line Form'!$G$9:$EQ$105,MATCH(B110,'CFBG New Line Form'!$B$9:$B$105,0),MATCH(VLOOKUP($BX$11,MAPPING!$H$3:$J$131,3,0),'CFBG New Line Form'!$G$7:$EQ$7,0)),"")=0,"",IFERROR(INDEX('CFBG New Line Form'!$G$9:$EQ$105,MATCH(B110,'CFBG New Line Form'!$B$9:$B$105,0),MATCH(VLOOKUP($BX$11,MAPPING!$H$3:$J$131,3,0),'CFBG New Line Form'!$G$7:$EQ$7,0)),""))</f>
        <v/>
      </c>
      <c r="BY110" s="84" t="str">
        <f>IF(IFERROR(INDEX('CFBG New Line Form'!$G$9:$EQ$105,MATCH(B110,'CFBG New Line Form'!$B$9:$B$105,0),MATCH(VLOOKUP($BY$11,MAPPING!$H$3:$J$131,3,0),'CFBG New Line Form'!$G$7:$EQ$7,0)),"")=0,"",IFERROR(INDEX('CFBG New Line Form'!$G$9:$EQ$105,MATCH(B110,'CFBG New Line Form'!$B$9:$B$105,0),MATCH(VLOOKUP($BY$11,MAPPING!$H$3:$J$131,3,0),'CFBG New Line Form'!$G$7:$EQ$7,0)),""))</f>
        <v/>
      </c>
      <c r="BZ110" s="84" t="str">
        <f>IF(IFERROR(INDEX('CFBG New Line Form'!$G$9:$EQ$105,MATCH(B110,'CFBG New Line Form'!$B$9:$B$105,0),MATCH(VLOOKUP($BZ$11,MAPPING!$H$3:$J$131,3,0),'CFBG New Line Form'!$G$7:$EQ$7,0)),"")=0,"",IFERROR(INDEX('CFBG New Line Form'!$G$9:$EQ$105,MATCH(B110,'CFBG New Line Form'!$B$9:$B$105,0),MATCH(VLOOKUP($BZ$11,MAPPING!$H$3:$J$131,3,0),'CFBG New Line Form'!$G$7:$EQ$7,0)),""))</f>
        <v/>
      </c>
      <c r="CA110" s="84" t="str">
        <f>IF(IFERROR(INDEX('CFBG New Line Form'!$G$9:$EQ$105,MATCH(B110,'CFBG New Line Form'!$B$9:$B$105,0),MATCH(VLOOKUP($CA$11,MAPPING!$H$3:$J$131,3,0),'CFBG New Line Form'!$G$7:$EQ$7,0)),"")=0,"",IFERROR(INDEX('CFBG New Line Form'!$G$9:$EQ$105,MATCH(B110,'CFBG New Line Form'!$B$9:$B$105,0),MATCH(VLOOKUP($CA$11,MAPPING!$H$3:$J$131,3,0),'CFBG New Line Form'!$G$7:$EQ$7,0)),""))</f>
        <v/>
      </c>
      <c r="CB110" s="84" t="str">
        <f>IF(IFERROR(INDEX('CFBG New Line Form'!$G$9:$EQ$105,MATCH(B110,'CFBG New Line Form'!$B$9:$B$105,0),MATCH(VLOOKUP($CB$11,MAPPING!$H$3:$J$131,3,0),'CFBG New Line Form'!$G$7:$EQ$7,0)),"")=0,"",IFERROR(INDEX('CFBG New Line Form'!$G$9:$EQ$105,MATCH(B110,'CFBG New Line Form'!$B$9:$B$105,0),MATCH(VLOOKUP($CB$11,MAPPING!$H$3:$J$131,3,0),'CFBG New Line Form'!$G$7:$EQ$7,0)),""))</f>
        <v/>
      </c>
      <c r="CC110" s="84" t="str">
        <f>IF(IFERROR(INDEX('CFBG New Line Form'!$G$9:$EQ$105,MATCH(B110,'CFBG New Line Form'!$B$9:$B$105,0),MATCH(VLOOKUP($CC$11,MAPPING!$H$3:$J$131,3,0),'CFBG New Line Form'!$G$7:$EQ$7,0)),"")=0,"",IFERROR(INDEX('CFBG New Line Form'!$G$9:$EQ$105,MATCH(B110,'CFBG New Line Form'!$B$9:$B$105,0),MATCH(VLOOKUP($CC$11,MAPPING!$H$3:$J$131,3,0),'CFBG New Line Form'!$G$7:$EQ$7,0)),""))</f>
        <v/>
      </c>
      <c r="CD110" s="84" t="str">
        <f>IF(IFERROR(INDEX('CFBG New Line Form'!$G$9:$EQ$105,MATCH(B110,'CFBG New Line Form'!$B$9:$B$105,0),MATCH(VLOOKUP($CD$11,MAPPING!$H$3:$J$131,3,0),'CFBG New Line Form'!$G$7:$EQ$7,0)),"")=0,"",IFERROR(INDEX('CFBG New Line Form'!$G$9:$EQ$105,MATCH(B110,'CFBG New Line Form'!$B$9:$B$105,0),MATCH(VLOOKUP($CD$11,MAPPING!$H$3:$J$131,3,0),'CFBG New Line Form'!$G$7:$EQ$7,0)),""))</f>
        <v/>
      </c>
      <c r="CE110" s="84" t="str">
        <f>IF(IFERROR(INDEX('CFBG New Line Form'!$G$9:$EQ$105,MATCH(B110,'CFBG New Line Form'!$B$9:$B$105,0),MATCH(VLOOKUP($CE$11,MAPPING!$H$3:$J$131,3,0),'CFBG New Line Form'!$G$7:$EQ$7,0)),"")=0,"",IFERROR(INDEX('CFBG New Line Form'!$G$9:$EQ$105,MATCH(B110,'CFBG New Line Form'!$B$9:$B$105,0),MATCH(VLOOKUP($CE$11,MAPPING!$H$3:$J$131,3,0),'CFBG New Line Form'!$G$7:$EQ$7,0)),""))</f>
        <v/>
      </c>
      <c r="CF110" s="84" t="str">
        <f>IF(IFERROR(INDEX('CFBG New Line Form'!$G$9:$EQ$105,MATCH(B110,'CFBG New Line Form'!$B$9:$B$105,0),MATCH(VLOOKUP($CF$11,MAPPING!$H$3:$J$131,3,0),'CFBG New Line Form'!$G$7:$EQ$7,0)),"")=0,"",IFERROR(INDEX('CFBG New Line Form'!$G$9:$EQ$105,MATCH(B110,'CFBG New Line Form'!$B$9:$B$105,0),MATCH(VLOOKUP($CF$11,MAPPING!$H$3:$J$131,3,0),'CFBG New Line Form'!$G$7:$EQ$7,0)),""))</f>
        <v/>
      </c>
      <c r="CG110" s="84" t="str">
        <f>IF(IFERROR(INDEX('CFBG New Line Form'!$G$9:$EQ$105,MATCH(B110,'CFBG New Line Form'!$B$9:$B$105,0),MATCH(VLOOKUP($CG$11,MAPPING!$H$3:$J$131,3,0),'CFBG New Line Form'!$G$7:$EQ$7,0)),"")=0,"",IFERROR(INDEX('CFBG New Line Form'!$G$9:$EQ$105,MATCH(B110,'CFBG New Line Form'!$B$9:$B$105,0),MATCH(VLOOKUP($CG$11,MAPPING!$H$3:$J$131,3,0),'CFBG New Line Form'!$G$7:$EQ$7,0)),""))</f>
        <v/>
      </c>
      <c r="CH110" s="84" t="str">
        <f>IF(IFERROR(INDEX('CFBG New Line Form'!$G$9:$EQ$105,MATCH(B110,'CFBG New Line Form'!$B$9:$B$105,0),MATCH(VLOOKUP($CH$11,MAPPING!$H$3:$J$131,3,0),'CFBG New Line Form'!$G$7:$EQ$7,0)),"")=0,"",IFERROR(INDEX('CFBG New Line Form'!$G$9:$EQ$105,MATCH(B110,'CFBG New Line Form'!$B$9:$B$105,0),MATCH(VLOOKUP($CH$11,MAPPING!$H$3:$J$131,3,0),'CFBG New Line Form'!$G$7:$EQ$7,0)),""))</f>
        <v/>
      </c>
      <c r="CI110" s="84" t="str">
        <f>IF(IFERROR(INDEX('CFBG New Line Form'!$G$9:$EQ$105,MATCH(B110,'CFBG New Line Form'!$B$9:$B$105,0),MATCH(VLOOKUP($CI$11,MAPPING!$H$3:$J$131,3,0),'CFBG New Line Form'!$G$7:$EQ$7,0)),"")=0,"",IFERROR(INDEX('CFBG New Line Form'!$G$9:$EQ$105,MATCH(B110,'CFBG New Line Form'!$B$9:$B$105,0),MATCH(VLOOKUP($CI$11,MAPPING!$H$3:$J$131,3,0),'CFBG New Line Form'!$G$7:$EQ$7,0)),""))</f>
        <v/>
      </c>
      <c r="CJ110" s="84" t="str">
        <f>IF(IFERROR(INDEX('CFBG New Line Form'!$G$9:$EQ$105,MATCH(B110,'CFBG New Line Form'!$B$9:$B$105,0),MATCH(VLOOKUP($CJ$11,MAPPING!$H$3:$J$131,3,0),'CFBG New Line Form'!$G$7:$EQ$7,0)),"")=0,"",IFERROR(INDEX('CFBG New Line Form'!$G$9:$EQ$105,MATCH(B110,'CFBG New Line Form'!$B$9:$B$105,0),MATCH(VLOOKUP($CJ$11,MAPPING!$H$3:$J$131,3,0),'CFBG New Line Form'!$G$7:$EQ$7,0)),""))</f>
        <v/>
      </c>
      <c r="CK110" s="84" t="str">
        <f>IF(IFERROR(INDEX('CFBG New Line Form'!$G$9:$EQ$105,MATCH(B110,'CFBG New Line Form'!$B$9:$B$105,0),MATCH(VLOOKUP($CK$11,MAPPING!$H$3:$J$131,3,0),'CFBG New Line Form'!$G$7:$EQ$7,0)),"")=0,"",IFERROR(INDEX('CFBG New Line Form'!$G$9:$EQ$105,MATCH(B110,'CFBG New Line Form'!$B$9:$B$105,0),MATCH(VLOOKUP($CK$11,MAPPING!$H$3:$J$131,3,0),'CFBG New Line Form'!$G$7:$EQ$7,0)),""))</f>
        <v/>
      </c>
      <c r="CL110" s="84" t="str">
        <f>IF(IFERROR(INDEX('CFBG New Line Form'!$G$9:$EQ$105,MATCH(B110,'CFBG New Line Form'!$B$9:$B$105,0),MATCH(VLOOKUP($CL$11,MAPPING!$H$3:$J$131,3,0),'CFBG New Line Form'!$G$7:$EQ$7,0)),"")=0,"",IFERROR(INDEX('CFBG New Line Form'!$G$9:$EQ$105,MATCH(B110,'CFBG New Line Form'!$B$9:$B$105,0),MATCH(VLOOKUP($CL$11,MAPPING!$H$3:$J$131,3,0),'CFBG New Line Form'!$G$7:$EQ$7,0)),""))</f>
        <v/>
      </c>
      <c r="CM110" s="84" t="str">
        <f>IF(IFERROR(INDEX('CFBG New Line Form'!$G$9:$EQ$105,MATCH(B110,'CFBG New Line Form'!$B$9:$B$105,0),MATCH(VLOOKUP($CM$11,MAPPING!$H$3:$J$131,3,0),'CFBG New Line Form'!$G$7:$EQ$7,0)),"")=0,"",IFERROR(INDEX('CFBG New Line Form'!$G$9:$EQ$105,MATCH(B110,'CFBG New Line Form'!$B$9:$B$105,0),MATCH(VLOOKUP($CM$11,MAPPING!$H$3:$J$131,3,0),'CFBG New Line Form'!$G$7:$EQ$7,0)),""))</f>
        <v/>
      </c>
      <c r="CN110" s="84" t="str">
        <f>IF(IFERROR(INDEX('CFBG New Line Form'!$G$9:$EQ$105,MATCH(B110,'CFBG New Line Form'!$B$9:$B$105,0),MATCH(VLOOKUP($CN$11,MAPPING!$H$3:$J$131,3,0),'CFBG New Line Form'!$G$7:$EQ$7,0)),"")=0,"",IFERROR(INDEX('CFBG New Line Form'!$G$9:$EQ$105,MATCH(B110,'CFBG New Line Form'!$B$9:$B$105,0),MATCH(VLOOKUP($CN$11,MAPPING!$H$3:$J$131,3,0),'CFBG New Line Form'!$G$7:$EQ$7,0)),""))</f>
        <v/>
      </c>
      <c r="CO110" s="84" t="str">
        <f>IF(IFERROR(INDEX('CFBG New Line Form'!$G$9:$EQ$105,MATCH(B110,'CFBG New Line Form'!$B$9:$B$105,0),MATCH(VLOOKUP($CO$11,MAPPING!$H$3:$J$131,3,0),'CFBG New Line Form'!$G$7:$EQ$7,0)),"")=0,"",IFERROR(INDEX('CFBG New Line Form'!$G$9:$EQ$105,MATCH(B110,'CFBG New Line Form'!$B$9:$B$105,0),MATCH(VLOOKUP($CO$11,MAPPING!$H$3:$J$131,3,0),'CFBG New Line Form'!$G$7:$EQ$7,0)),""))</f>
        <v/>
      </c>
      <c r="CP110" s="84" t="str">
        <f>IF(IFERROR(INDEX('CFBG New Line Form'!$G$9:$EQ$105,MATCH(B110,'CFBG New Line Form'!$B$9:$B$105,0),MATCH(VLOOKUP($CP$11,MAPPING!$H$3:$J$131,3,0),'CFBG New Line Form'!$G$7:$EQ$7,0)),"")=0,"",IFERROR(INDEX('CFBG New Line Form'!$G$9:$EQ$105,MATCH(B110,'CFBG New Line Form'!$B$9:$B$105,0),MATCH(VLOOKUP($CP$11,MAPPING!$H$3:$J$131,3,0),'CFBG New Line Form'!$G$7:$EQ$7,0)),""))</f>
        <v/>
      </c>
      <c r="CQ110" s="84" t="str">
        <f>IF(IFERROR(INDEX('CFBG New Line Form'!$G$9:$EQ$105,MATCH(B110,'CFBG New Line Form'!$B$9:$B$105,0),MATCH(VLOOKUP($CQ$11,MAPPING!$H$3:$J$131,3,0),'CFBG New Line Form'!$G$7:$EQ$7,0)),"")=0,"",IFERROR(INDEX('CFBG New Line Form'!$G$9:$EQ$105,MATCH(B110,'CFBG New Line Form'!$B$9:$B$105,0),MATCH(VLOOKUP($CQ$11,MAPPING!$H$3:$J$131,3,0),'CFBG New Line Form'!$G$7:$EQ$7,0)),""))</f>
        <v/>
      </c>
      <c r="CR110" s="84"/>
      <c r="CS110" s="84"/>
      <c r="CT110" s="84"/>
    </row>
  </sheetData>
  <sheetProtection algorithmName="SHA-512" hashValue="BicYDfyx4kOG19rL+OJ0vJoqMMCBVrGQzB3+OaitIteDKhJQ99o9bwHvzLn4b2FPwBirmcDn1bH7igalbZwbHQ==" saltValue="gKQE//K3ZwZlgK7T8au6AA==" spinCount="100000" sheet="1" objects="1" scenarios="1"/>
  <protectedRanges>
    <protectedRange sqref="B12:B1048576" name="Range1"/>
  </protectedRanges>
  <mergeCells count="2">
    <mergeCell ref="C3:G4"/>
    <mergeCell ref="C6:G7"/>
  </mergeCells>
  <pageMargins left="0.7" right="0.7" top="0.75" bottom="0.75" header="0.3" footer="0.3"/>
  <pageSetup paperSize="9" scale="11"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B0385DC-BA4D-41B7-B9AF-0AD4F6067479}">
          <x14:formula1>
            <xm:f>'CFBG New Line Form'!$E$9:$E$105</xm:f>
          </x14:formula1>
          <xm:sqref>B12</xm:sqref>
        </x14:dataValidation>
        <x14:dataValidation type="list" allowBlank="1" showInputMessage="1" showErrorMessage="1" xr:uid="{00000000-0002-0000-0700-000000000000}">
          <x14:formula1>
            <xm:f>'CFBG New Line Form'!#REF!</xm:f>
          </x14:formula1>
          <xm:sqref>B13:B110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theme="1" tint="0.499984740745262"/>
  </sheetPr>
  <dimension ref="A1:F79"/>
  <sheetViews>
    <sheetView showGridLines="0" zoomScale="120" zoomScaleNormal="120" workbookViewId="0">
      <selection activeCell="F13" sqref="F13"/>
    </sheetView>
  </sheetViews>
  <sheetFormatPr defaultRowHeight="14.4"/>
  <cols>
    <col min="1" max="1" width="8.88671875" style="96"/>
    <col min="2" max="2" width="11.6640625" style="96" customWidth="1"/>
    <col min="3" max="3" width="18.44140625" style="98" customWidth="1"/>
    <col min="4" max="4" width="45.109375" style="98" customWidth="1"/>
    <col min="5" max="5" width="38" style="98" customWidth="1"/>
    <col min="6" max="6" width="57.33203125" style="97" customWidth="1"/>
  </cols>
  <sheetData>
    <row r="1" spans="2:6">
      <c r="D1" s="106"/>
    </row>
    <row r="2" spans="2:6" ht="22.8">
      <c r="D2" s="107" t="s">
        <v>509</v>
      </c>
    </row>
    <row r="3" spans="2:6">
      <c r="D3" s="106"/>
    </row>
    <row r="5" spans="2:6" ht="31.2">
      <c r="B5" s="105" t="s">
        <v>510</v>
      </c>
      <c r="C5" s="105" t="s">
        <v>511</v>
      </c>
      <c r="D5" s="105" t="s">
        <v>512</v>
      </c>
      <c r="E5" s="105" t="s">
        <v>513</v>
      </c>
      <c r="F5" s="104" t="s">
        <v>514</v>
      </c>
    </row>
    <row r="6" spans="2:6">
      <c r="B6" s="99">
        <v>1</v>
      </c>
      <c r="C6" s="99"/>
      <c r="D6" s="99" t="s">
        <v>515</v>
      </c>
      <c r="E6" s="101"/>
      <c r="F6" s="99" t="str">
        <f>IF(
IFERROR(INDEX('CFBG New Line Form'!$G$9:$EQ$105,MATCH(F13,'CFBG New Line Form'!$B$9:$B$105,0),MATCH(VLOOKUP($D$6,MAPPING!$I$3:$J$131,2,0),'CFBG New Line Form'!$G$7:$EQ$7,0)),"")=0,"", IFERROR(INDEX('CFBG New Line Form'!$G$9:$EQ$105,MATCH(F13,'CFBG New Line Form'!$B$9:$B$105,0),MATCH(VLOOKUP($D$6,MAPPING!$I$3:$J$131,2,0),'CFBG New Line Form'!$G$7:$EQ$7,0)),""))</f>
        <v/>
      </c>
    </row>
    <row r="7" spans="2:6">
      <c r="B7" s="99">
        <v>2</v>
      </c>
      <c r="C7" s="99"/>
      <c r="D7" s="99" t="s">
        <v>516</v>
      </c>
      <c r="E7" s="101"/>
      <c r="F7" s="99" t="str">
        <f>IF(
IFERROR(INDEX('CFBG New Line Form'!$G$9:$EQ$105,MATCH(F13,'CFBG New Line Form'!$B$9:$B$105,0),MATCH(VLOOKUP($D$7,MAPPING!$I$3:$J$131,2,0),'CFBG New Line Form'!$G$7:$EQ$7,0)),"")=0,"", IFERROR(INDEX('CFBG New Line Form'!$G$9:$EQ$105,MATCH(F13,'CFBG New Line Form'!$B$9:$B$105,0),MATCH(VLOOKUP($D$7,MAPPING!$I$3:$J$131,2,0),'CFBG New Line Form'!$G$7:$EQ$7,0)),""))</f>
        <v/>
      </c>
    </row>
    <row r="8" spans="2:6">
      <c r="B8" s="99">
        <v>3</v>
      </c>
      <c r="C8" s="99"/>
      <c r="D8" s="99" t="s">
        <v>22</v>
      </c>
      <c r="E8" s="101"/>
      <c r="F8" s="99" t="str">
        <f>IF(
IFERROR(INDEX('CFBG New Line Form'!$G$9:$EQ$105,MATCH(F13,'CFBG New Line Form'!$B$9:$B$105,0),MATCH(VLOOKUP($D$8,MAPPING!$I$3:$J$131,2,0),'CFBG New Line Form'!$G$7:$EQ$7,0)),"")=0,"", IFERROR(INDEX('CFBG New Line Form'!$G$9:$EQ$105,MATCH(F13,'CFBG New Line Form'!$B$9:$B$105,0),MATCH(VLOOKUP($D$8,MAPPING!$I$3:$J$131,2,0),'CFBG New Line Form'!$G$7:$EQ$7,0)),""))</f>
        <v/>
      </c>
    </row>
    <row r="9" spans="2:6">
      <c r="B9" s="99">
        <v>4</v>
      </c>
      <c r="C9" s="99"/>
      <c r="D9" s="99" t="s">
        <v>21</v>
      </c>
      <c r="E9" s="101"/>
      <c r="F9" s="99" t="str">
        <f>IF(
IFERROR(INDEX('CFBG New Line Form'!$G$9:$EQ$105,MATCH(F13,'CFBG New Line Form'!$B$9:$B$105,0),MATCH(VLOOKUP($D$9,MAPPING!$I$3:$J$131,2,0),'CFBG New Line Form'!$G$7:$EQ$7,0)),"")=0,"", IFERROR(INDEX('CFBG New Line Form'!$G$9:$EQ$105,MATCH(F13,'CFBG New Line Form'!$B$9:$B$105,0),MATCH(VLOOKUP($D$9,MAPPING!$I$3:$J$131,2,0),'CFBG New Line Form'!$G$7:$EQ$7,0)),""))</f>
        <v/>
      </c>
    </row>
    <row r="10" spans="2:6">
      <c r="B10" s="99">
        <v>5</v>
      </c>
      <c r="C10" s="99"/>
      <c r="D10" s="100" t="s">
        <v>517</v>
      </c>
      <c r="E10" s="102"/>
      <c r="F10" s="125" t="str">
        <f>IF(
IFERROR(INDEX('CFBG New Line Form'!$G$9:$EQ$105,MATCH(F13,'CFBG New Line Form'!$B$9:$B$105,0),MATCH(VLOOKUP($D$10,MAPPING!$I$3:$J$131,2,0),'CFBG New Line Form'!$G$7:$EQ$7,0)),"")=0,"", IFERROR(INDEX('CFBG New Line Form'!$G$9:$EQ$105,MATCH(F13,'CFBG New Line Form'!$B$9:$B$105,0),MATCH(VLOOKUP($D$10,MAPPING!$I$3:$J$131,2,0),'CFBG New Line Form'!$G$7:$EQ$7,0)),""))</f>
        <v/>
      </c>
    </row>
    <row r="11" spans="2:6">
      <c r="B11" s="99">
        <v>6</v>
      </c>
      <c r="C11" s="99">
        <v>1</v>
      </c>
      <c r="D11" s="100" t="s">
        <v>17</v>
      </c>
      <c r="E11" s="102"/>
      <c r="F11" s="126" t="str">
        <f>IF(
IFERROR(INDEX('CFBG New Line Form'!$G$9:$EQ$105,MATCH(F13,'CFBG New Line Form'!$B$9:$B$105,0),MATCH(VLOOKUP($D$11,MAPPING!$I$3:$J$131,2,0),'CFBG New Line Form'!$G$7:$EQ$7,0)),"")=0,"", IFERROR(INDEX('CFBG New Line Form'!$G$9:$EQ$105,MATCH(F13,'CFBG New Line Form'!$B$9:$B$105,0),MATCH(VLOOKUP($D$11,MAPPING!$I$3:$J$131,2,0),'CFBG New Line Form'!$G$7:$EQ$7,0)),""))</f>
        <v/>
      </c>
    </row>
    <row r="12" spans="2:6">
      <c r="B12" s="99">
        <v>7</v>
      </c>
      <c r="C12" s="99">
        <v>2</v>
      </c>
      <c r="D12" s="100" t="s">
        <v>518</v>
      </c>
      <c r="E12" s="102"/>
      <c r="F12" s="103"/>
    </row>
    <row r="13" spans="2:6">
      <c r="B13" s="99">
        <v>8</v>
      </c>
      <c r="C13" s="99">
        <v>3</v>
      </c>
      <c r="D13" s="100" t="s">
        <v>519</v>
      </c>
      <c r="E13" s="100" t="s">
        <v>520</v>
      </c>
      <c r="F13" s="103"/>
    </row>
    <row r="14" spans="2:6">
      <c r="B14" s="99">
        <v>9</v>
      </c>
      <c r="C14" s="99">
        <v>4</v>
      </c>
      <c r="D14" s="100" t="s">
        <v>521</v>
      </c>
      <c r="E14" s="102"/>
      <c r="F14" s="103" t="str">
        <f>IF(
IFERROR(INDEX('CFBG New Line Form'!$G$9:$EQ$105,MATCH(F13,'CFBG New Line Form'!$B$9:$B$105,0),MATCH(VLOOKUP($D$14,MAPPING!$I$3:$J$131,2,0),'CFBG New Line Form'!$G$7:$EQ$7,0)),"")=0,"", IFERROR(INDEX('CFBG New Line Form'!$G$9:$EQ$105,MATCH(F13,'CFBG New Line Form'!$B$9:$B$105,0),MATCH(VLOOKUP($D$14,MAPPING!$I$3:$J$131,2,0),'CFBG New Line Form'!$G$7:$EQ$7,0)),""))</f>
        <v/>
      </c>
    </row>
    <row r="15" spans="2:6">
      <c r="B15" s="99">
        <v>10</v>
      </c>
      <c r="C15" s="99">
        <v>8</v>
      </c>
      <c r="D15" s="100" t="s">
        <v>522</v>
      </c>
      <c r="E15" s="100" t="s">
        <v>523</v>
      </c>
      <c r="F15" s="103" t="str">
        <f>IFERROR(INDEX('CFBG New Line Form'!$G$9:$EQ$105,MATCH(F13,'CFBG New Line Form'!$B$9:$B$105,0),MATCH(VLOOKUP($D$15,MAPPING!$I$3:$J$131,2,0),'CFBG New Line Form'!$G$7:$EQ$7,0)),"")
&amp;" "&amp;
IFERROR(INDEX('CFBG New Line Form'!$G$9:$EQ$105,MATCH(F13,'CFBG New Line Form'!$B$9:$B$105,0),MATCH(VLOOKUP($E$15,MAPPING!$I$3:$J$131,2,0),'CFBG New Line Form'!$G$7:$EQ$7,0)),"")</f>
        <v xml:space="preserve"> </v>
      </c>
    </row>
    <row r="16" spans="2:6">
      <c r="B16" s="99">
        <v>11</v>
      </c>
      <c r="C16" s="99"/>
      <c r="D16" s="100" t="s">
        <v>271</v>
      </c>
      <c r="E16" s="102"/>
      <c r="F16" s="103" t="str">
        <f>IF(
IFERROR(INDEX('CFBG New Line Form'!$C$9:$EQ$105,MATCH(F13,'CFBG New Line Form'!$B$9:$B$105,0),MATCH(VLOOKUP($D$16,MAPPING!$I$3:$J$131,2,0),'CFBG New Line Form'!$G$7:$EQ$7,0)),"")=0,"", IFERROR(INDEX('CFBG New Line Form'!$C$9:$EQ$105,MATCH(F13,'CFBG New Line Form'!$B$9:$B$105,0),MATCH(VLOOKUP($D$16,MAPPING!$I$3:$J$131,2,0),'CFBG New Line Form'!$C$7:$EQ$7,0)),""))</f>
        <v/>
      </c>
    </row>
    <row r="17" spans="2:6" ht="25.2" customHeight="1">
      <c r="B17" s="99">
        <v>12</v>
      </c>
      <c r="C17" s="99">
        <v>5</v>
      </c>
      <c r="D17" s="100" t="s">
        <v>524</v>
      </c>
      <c r="E17" s="102"/>
      <c r="F17" s="103" t="str">
        <f>IF(
IFERROR(INDEX('CFBG New Line Form'!$G$9:$EQ$105,MATCH(F13,'CFBG New Line Form'!$B$9:$B$105,0),MATCH(VLOOKUP($D$17,MAPPING!$I$3:$J$131,2,0),'CFBG New Line Form'!$G$7:$EQ$7,0)),"")=0,"", IFERROR(INDEX('CFBG New Line Form'!$G$9:$EQ$105,MATCH(F13,'CFBG New Line Form'!$B$9:$B$105,0),MATCH(VLOOKUP($D$17,MAPPING!$I$3:$J$131,2,0),'CFBG New Line Form'!$G$7:$EQ$7,0)),""))</f>
        <v/>
      </c>
    </row>
    <row r="18" spans="2:6">
      <c r="B18" s="99">
        <v>13</v>
      </c>
      <c r="C18" s="99"/>
      <c r="D18" s="100" t="s">
        <v>525</v>
      </c>
      <c r="E18" s="102"/>
      <c r="F18" s="103" t="str">
        <f>IF(
IFERROR(INDEX('CFBG New Line Form'!$G$9:$EQ$105,MATCH(F13,'CFBG New Line Form'!$B$9:$B$105,0),MATCH(VLOOKUP($D$18,MAPPING!$I$3:$J$131,2,0),'CFBG New Line Form'!$G$7:$EQ$7,0)),"")=0,"",IFERROR(INDEX('CFBG New Line Form'!$G$9:$EQ$105,MATCH(F13,'CFBG New Line Form'!$B$9:$B$105,0),MATCH(VLOOKUP($D$18,MAPPING!$I$3:$J$131,2,0),'CFBG New Line Form'!$G$7:$EQ$7,0)),""))</f>
        <v/>
      </c>
    </row>
    <row r="19" spans="2:6">
      <c r="B19" s="99">
        <v>14</v>
      </c>
      <c r="C19" s="99"/>
      <c r="D19" s="100" t="s">
        <v>526</v>
      </c>
      <c r="E19" s="100" t="s">
        <v>527</v>
      </c>
      <c r="F19" s="103" t="str">
        <f>IF(F13="","",
CONCATENATE(
IF(IFERROR(INDEX('CFBG New Line Form'!$G$9:$EQ$105,MATCH(F13,'CFBG New Line Form'!$B$9:$B$105,0),MATCH("Suitable For Halal",'CFBG New Line Form'!$G$7:$EQ$7,0)),"")="Yes","Hala, ",""),
IF(IFERROR(INDEX('CFBG New Line Form'!$G$9:$EQ$105,MATCH(F13,'CFBG New Line Form'!$B$9:$B$105,0),MATCH("Suitable For Kosher",'CFBG New Line Form'!$G$7:$EQ$7,0)),"")="Yes","Kosher, ",""),
IF(IFERROR(INDEX('CFBG New Line Form'!$G$9:$EQ$105,MATCH(F13,'CFBG New Line Form'!$B$9:$B$105,0),MATCH("Suitable For Vegans",'CFBG New Line Form'!$G$7:$EQ$7,0)),"")="Yes","Vegan, ",""),
IF(IFERROR(INDEX('CFBG New Line Form'!$G$9:$EQ$105,MATCH(F13,'CFBG New Line Form'!$B$9:$B$105,0),MATCH("Suitable For Vegetarians",'CFBG New Line Form'!$G$7:$EQ$7,0)),"")="Yes","Vegetarians, ",""),
IF(IFERROR(INDEX('CFBG New Line Form'!$G$9:$EQ$105,MATCH(F13,'CFBG New Line Form'!$B$9:$B$105,0),MATCH("Suitable For Diabetics",'CFBG New Line Form'!$G$7:$EQ$7,0)),"")="Yes","Diabetics, ",""),
IF(IFERROR(INDEX('CFBG New Line Form'!$G$9:$EQ$105,MATCH(F13,'CFBG New Line Form'!$B$9:$B$105,0),MATCH("Suitable For Coeliacs",'CFBG New Line Form'!$G$7:$EQ$7,0)),"")="Yes","Coeliacs, ",""),
IF(IFERROR(INDEX('CFBG New Line Form'!$G$9:$EQ$105,MATCH(F13,'CFBG New Line Form'!$B$9:$B$105,0),MATCH("Suitable For Lactose Intolerance",'CFBG New Line Form'!$G$7:$EQ$7,0)),"")="Yes"," Lactose Intolerance, ",""),
IF(IFERROR(INDEX('CFBG New Line Form'!$G$9:$EQ$105,MATCH(F13,'CFBG New Line Form'!$B$9:$B$105,0),MATCH("Suitable For Nut Allergy Sufferers",'CFBG New Line Form'!$G$7:$EQ$7,0)),"")="Yes","Nut Allergy, ","")
))</f>
        <v/>
      </c>
    </row>
    <row r="20" spans="2:6">
      <c r="B20" s="99">
        <v>15</v>
      </c>
      <c r="C20" s="99"/>
      <c r="D20" s="99" t="s">
        <v>528</v>
      </c>
      <c r="E20" s="99" t="s">
        <v>529</v>
      </c>
      <c r="F20" s="103" t="str">
        <f>IF(F13="","",
CONCATENATE(
IF(IFERROR(INDEX('CFBG New Line Form'!$G$9:$EQ$105,MATCH(F13,'CFBG New Line Form'!$B$9:$B$105,0),MATCH("Product Certified Fairtrade",'CFBG New Line Form'!$G$7:$EQ$7,0)),"")="Yes","Fairtrade, ",""),
IF(IFERROR(INDEX('CFBG New Line Form'!$G$9:$EQ$105,MATCH(F13,'CFBG New Line Form'!$B$9:$B$105,0),MATCH("Product Certified MSC",'CFBG New Line Form'!$G$7:$EQ$7,0)),"")="Yes","MSC, ",""),
IF(IFERROR(INDEX('CFBG New Line Form'!$G$9:$EQ$105,MATCH(F13,'CFBG New Line Form'!$B$9:$B$105,0),MATCH("Product Certified Organic",'CFBG New Line Form'!$G$7:$EQ$7,0)),"")="Yes","Organic, ",""),
IF(IFERROR(INDEX('CFBG New Line Form'!$G$9:$EQ$105,MATCH(F13,'CFBG New Line Form'!$B$9:$B$105,0),MATCH("Product Certified Red Tractor",'CFBG New Line Form'!$G$7:$EQ$7,0)),"")="Yes","Red Tractor, ",""),
IF(IFERROR(INDEX('CFBG New Line Form'!$G$9:$EQ$105,MATCH(F13,'CFBG New Line Form'!$B$9:$B$105,0),MATCH("School Standards Approved",'CFBG New Line Form'!$G$7:$EQ$7,0)),"")="Yes","School Standards, ",""),
IF(IFERROR(INDEX('CFBG New Line Form'!$G$9:$EQ$105,MATCH(F13,'CFBG New Line Form'!$B$9:$B$105,0),MATCH("Product Certified Other",'CFBG New Line Form'!$G$7:$EQ$7,0)),"")="Yes","Other, ",""),
))</f>
        <v/>
      </c>
    </row>
    <row r="21" spans="2:6">
      <c r="B21" s="99">
        <v>16</v>
      </c>
      <c r="C21" s="99">
        <v>22</v>
      </c>
      <c r="D21" s="100" t="s">
        <v>530</v>
      </c>
      <c r="E21" s="100" t="s">
        <v>531</v>
      </c>
      <c r="F21" s="103" t="str">
        <f>IF(
IFERROR(INDEX('CFBG New Line Form'!$G$9:$EQ$105,MATCH(F13,'CFBG New Line Form'!$B$9:$B$105,0),MATCH(VLOOKUP($D$21,MAPPING!$I$3:$J$131,2,0),'CFBG New Line Form'!$G$7:$EQ$7,0)),"")=0,"", IFERROR(INDEX('CFBG New Line Form'!$G$9:$EQ$105,MATCH(F13,'CFBG New Line Form'!$B$9:$B$105,0),MATCH(VLOOKUP($D$21,MAPPING!$I$3:$J$131,2,0),'CFBG New Line Form'!$G$7:$EQ$7,0)),""))</f>
        <v/>
      </c>
    </row>
    <row r="22" spans="2:6">
      <c r="B22" s="99">
        <v>18</v>
      </c>
      <c r="C22" s="99">
        <v>24</v>
      </c>
      <c r="D22" s="100" t="s">
        <v>532</v>
      </c>
      <c r="E22" s="100" t="s">
        <v>533</v>
      </c>
      <c r="F22" s="127" t="str">
        <f>IF(
IFERROR(INDEX('CFBG New Line Form'!$G$9:$EQ$105,MATCH(F13,'CFBG New Line Form'!$B$9:$B$105,0),MATCH(VLOOKUP($D$22,MAPPING!$I$3:$J$131,2,0),'CFBG New Line Form'!$G$7:$EQ$7,0)),"")=0,"",
IFERROR(INDEX('CFBG New Line Form'!$G$9:$EQ$105,MATCH(F13,'CFBG New Line Form'!$B$9:$B$105,0),MATCH(VLOOKUP($D$22,MAPPING!$I$3:$J$131,2,0),'CFBG New Line Form'!$G$7:$EQ$7,0)),""))</f>
        <v/>
      </c>
    </row>
    <row r="23" spans="2:6" ht="39.6">
      <c r="B23" s="99">
        <v>24</v>
      </c>
      <c r="C23" s="99"/>
      <c r="D23" s="100" t="s">
        <v>534</v>
      </c>
      <c r="E23" s="100" t="s">
        <v>533</v>
      </c>
      <c r="F23" s="103" t="str">
        <f>IF(
IFERROR(INDEX('CFBG New Line Form'!$G$9:$EQ$105,MATCH(F13,'CFBG New Line Form'!$B$9:$B$105,0),MATCH(VLOOKUP($D$23,MAPPING!$I$3:$J$131,2,0),'CFBG New Line Form'!$G$7:$EQ$7,0)),"")=0,"",
IFERROR(INDEX('CFBG New Line Form'!$G$9:$EQ$105,MATCH(F13,'CFBG New Line Form'!$B$9:$B$105,0),MATCH(VLOOKUP($D$23,MAPPING!$I$3:$J$131,2,0),'CFBG New Line Form'!$G$7:$EQ$7,0)),""))</f>
        <v/>
      </c>
    </row>
    <row r="24" spans="2:6">
      <c r="B24" s="99">
        <v>25</v>
      </c>
      <c r="C24" s="99">
        <v>9</v>
      </c>
      <c r="D24" s="100" t="s">
        <v>535</v>
      </c>
      <c r="E24" s="100" t="s">
        <v>536</v>
      </c>
      <c r="F24" s="103" t="str">
        <f>IF(
IFERROR(INDEX('CFBG New Line Form'!$G$9:$EQ$105,MATCH(F13,'CFBG New Line Form'!$B$9:$B$105,0),MATCH(VLOOKUP($D$24,MAPPING!$I$3:$J$131,2,0),'CFBG New Line Form'!$G$7:$EQ$7,0)),"")=0,"", IFERROR(INDEX('CFBG New Line Form'!$G$9:$EQ$105,MATCH(F13,'CFBG New Line Form'!$B$9:$B$105,0),MATCH(VLOOKUP($D$24,MAPPING!$I$3:$J$131,2,0),'CFBG New Line Form'!$G$7:$EQ$7,0)),""))</f>
        <v/>
      </c>
    </row>
    <row r="25" spans="2:6">
      <c r="B25" s="99">
        <v>26</v>
      </c>
      <c r="C25" s="99">
        <v>10</v>
      </c>
      <c r="D25" s="100" t="s">
        <v>39</v>
      </c>
      <c r="E25" s="100" t="s">
        <v>537</v>
      </c>
      <c r="F25" s="103" t="str">
        <f>IF(
IFERROR(INDEX('CFBG New Line Form'!$G$9:$EQ$105,MATCH(F13,'CFBG New Line Form'!$B$9:$B$105,0),MATCH(VLOOKUP($D$25,MAPPING!$I$3:$J$131,2,0),'CFBG New Line Form'!$G$7:$EQ$7,0)),"")=0,"", IFERROR(INDEX('CFBG New Line Form'!$G$9:$EQ$105,MATCH(F13,'CFBG New Line Form'!$B$9:$B$105,0),MATCH(VLOOKUP($D$25,MAPPING!$I$3:$J$131,2,0),'CFBG New Line Form'!$G$7:$EQ$7,0)),""))</f>
        <v/>
      </c>
    </row>
    <row r="26" spans="2:6">
      <c r="B26" s="99">
        <v>29</v>
      </c>
      <c r="C26" s="99">
        <v>6</v>
      </c>
      <c r="D26" s="100" t="s">
        <v>538</v>
      </c>
      <c r="E26" s="102"/>
      <c r="F26" s="127" t="str">
        <f>IF(
IFERROR(INDEX('CFBG New Line Form'!$G$9:$EQ$105,MATCH(F13,'CFBG New Line Form'!$B$9:$B$105,0),MATCH(VLOOKUP($D$26,MAPPING!$I$3:$J$131,2,0),'CFBG New Line Form'!$G$7:$EQ$7,0)),"")=0,"", IFERROR(INDEX('CFBG New Line Form'!$G$9:$EQ$105,MATCH(F13,'CFBG New Line Form'!$B$9:$B$105,0),MATCH(VLOOKUP($D$26,MAPPING!$I$3:$J$131,2,0),'CFBG New Line Form'!$G$7:$EQ$7,0)),""))</f>
        <v/>
      </c>
    </row>
    <row r="27" spans="2:6">
      <c r="B27" s="99">
        <v>30</v>
      </c>
      <c r="C27" s="99">
        <v>12</v>
      </c>
      <c r="D27" s="100" t="s">
        <v>539</v>
      </c>
      <c r="E27" s="102"/>
      <c r="F27" s="127" t="str">
        <f>IF(
IFERROR(INDEX('CFBG New Line Form'!$G$9:$EQ$105,MATCH(F13,'CFBG New Line Form'!$B$9:$B$105,0),MATCH(VLOOKUP($D$27,MAPPING!$I$3:$J$131,2,0),'CFBG New Line Form'!$G$7:$EQ$7,0)),"")=0,"", IFERROR(INDEX('CFBG New Line Form'!$G$9:$EQ$105,MATCH(F13,'CFBG New Line Form'!$B$9:$B$105,0),MATCH(VLOOKUP($D$27,MAPPING!$I$3:$J$131,2,0),'CFBG New Line Form'!$G$7:$EQ$7,0)),""))</f>
        <v/>
      </c>
    </row>
    <row r="28" spans="2:6">
      <c r="B28" s="99">
        <v>31</v>
      </c>
      <c r="C28" s="99"/>
      <c r="D28" s="100" t="s">
        <v>540</v>
      </c>
      <c r="E28" s="100" t="s">
        <v>541</v>
      </c>
      <c r="F28" s="103" t="str">
        <f>IF(
IFERROR(INDEX('CFBG New Line Form'!$G$9:$EQ$105,MATCH(F13,'CFBG New Line Form'!$B$9:$B$105,0),MATCH(VLOOKUP($D$28,MAPPING!$I$3:$J$131,2,0),'CFBG New Line Form'!$G$7:$EQ$7,0)),"")=0,"", IFERROR(INDEX('CFBG New Line Form'!$G$9:$EQ$105,MATCH(F13,'CFBG New Line Form'!$B$9:$B$105,0),MATCH(VLOOKUP($D$28,MAPPING!$I$3:$J$131,2,0),'CFBG New Line Form'!$G$7:$EQ$7,0)),""))</f>
        <v/>
      </c>
    </row>
    <row r="29" spans="2:6">
      <c r="B29" s="99">
        <v>33</v>
      </c>
      <c r="C29" s="99"/>
      <c r="D29" s="100" t="s">
        <v>542</v>
      </c>
      <c r="E29" s="100" t="s">
        <v>543</v>
      </c>
      <c r="F29" s="103" t="str">
        <f>IF(
IFERROR(INDEX('CFBG New Line Form'!$G$9:$EQ$105,MATCH(F13,'CFBG New Line Form'!$B$9:$B$105,0),MATCH(VLOOKUP($D$29,MAPPING!$I$3:$J$131,2,0),'CFBG New Line Form'!$G$7:$EQ$7,0)),"")=0,"", IFERROR(INDEX('CFBG New Line Form'!$G$9:$EQ$105,MATCH(F13,'CFBG New Line Form'!$B$9:$B$105,0),MATCH(VLOOKUP($D$29,MAPPING!$I$3:$J$131,2,0),'CFBG New Line Form'!$G$7:$EQ$7,0)),""))</f>
        <v/>
      </c>
    </row>
    <row r="30" spans="2:6">
      <c r="B30" s="99">
        <v>34</v>
      </c>
      <c r="C30" s="99">
        <v>13</v>
      </c>
      <c r="D30" s="100" t="s">
        <v>544</v>
      </c>
      <c r="E30" s="100" t="s">
        <v>545</v>
      </c>
      <c r="F30" s="103" t="str">
        <f>IF(
IFERROR(INDEX('CFBG New Line Form'!$G$9:$EQ$105,MATCH(F13,'CFBG New Line Form'!$B$9:$B$105,0),MATCH(VLOOKUP($D$30,MAPPING!$I$3:$J$131,2,0),'CFBG New Line Form'!$G$7:$EQ$7,0)),"")=0,"", IFERROR(INDEX('CFBG New Line Form'!$G$9:$EQ$105,MATCH(F13,'CFBG New Line Form'!$B$9:$B$105,0),MATCH(VLOOKUP($D$30,MAPPING!$I$3:$J$131,2,0),'CFBG New Line Form'!$G$7:$EQ$7,0)),""))</f>
        <v/>
      </c>
    </row>
    <row r="31" spans="2:6">
      <c r="B31" s="99">
        <v>35</v>
      </c>
      <c r="C31" s="99"/>
      <c r="D31" s="100" t="s">
        <v>546</v>
      </c>
      <c r="E31" s="100" t="s">
        <v>545</v>
      </c>
      <c r="F31" s="103" t="str">
        <f>IF(
IFERROR(INDEX('CFBG New Line Form'!$G$9:$EQ$105,MATCH(F13,'CFBG New Line Form'!$B$9:$B$105,0),MATCH(VLOOKUP($D$31,MAPPING!$I$3:$J$131,2,0),'CFBG New Line Form'!$G$7:$EQ$7,0)),"")=0,"", IFERROR(INDEX('CFBG New Line Form'!$G$9:$EQ$105,MATCH(F13,'CFBG New Line Form'!$B$9:$B$105,0),MATCH(VLOOKUP($D$31,MAPPING!$I$3:$J$131,2,0),'CFBG New Line Form'!$G$7:$EQ$7,0)),""))</f>
        <v/>
      </c>
    </row>
    <row r="32" spans="2:6">
      <c r="B32" s="99">
        <v>36</v>
      </c>
      <c r="C32" s="99">
        <v>14</v>
      </c>
      <c r="D32" s="100" t="s">
        <v>547</v>
      </c>
      <c r="E32" s="102"/>
      <c r="F32" s="103" t="str">
        <f>IF(
IFERROR(INDEX('CFBG New Line Form'!$G$9:$EQ$105,MATCH(F13,'CFBG New Line Form'!$B$9:$B$105,0),MATCH(VLOOKUP($D$32,MAPPING!$I$3:$J$131,2,0),'CFBG New Line Form'!$G$7:$EQ$7,0)),"")=0,"",IFERROR(INDEX('CFBG New Line Form'!$G$9:$EQ$105,MATCH(F13,'CFBG New Line Form'!$B$9:$B$105,0),MATCH(VLOOKUP($D$32,MAPPING!$I$3:$J$131,2,0),'CFBG New Line Form'!$G$7:$EQ$7,0)),""))</f>
        <v/>
      </c>
    </row>
    <row r="33" spans="2:6">
      <c r="B33" s="99">
        <v>37</v>
      </c>
      <c r="C33" s="99">
        <v>15</v>
      </c>
      <c r="D33" s="100" t="s">
        <v>548</v>
      </c>
      <c r="E33" s="102"/>
      <c r="F33" s="103" t="str">
        <f>IF(
IFERROR(INDEX('CFBG New Line Form'!$G$9:$EQ$105,MATCH(F13,'CFBG New Line Form'!$B$9:$B$105,0),MATCH(VLOOKUP($D$33,MAPPING!$I$3:$J$131,2,0),'CFBG New Line Form'!$G$7:$EQ$7,0)),"")=0,"", IFERROR(INDEX('CFBG New Line Form'!$G$9:$EQ$105,MATCH(F13,'CFBG New Line Form'!$B$9:$B$105,0),MATCH(VLOOKUP($D$33,MAPPING!$I$3:$J$131,2,0),'CFBG New Line Form'!$G$7:$EQ$7,0)),""))</f>
        <v/>
      </c>
    </row>
    <row r="34" spans="2:6">
      <c r="B34" s="99">
        <v>38</v>
      </c>
      <c r="C34" s="99">
        <v>16</v>
      </c>
      <c r="D34" s="100" t="s">
        <v>549</v>
      </c>
      <c r="E34" s="100" t="s">
        <v>550</v>
      </c>
      <c r="F34" s="103" t="str">
        <f>IF(
IFERROR(INDEX('CFBG New Line Form'!$G$9:$EQ$105,MATCH(F13,'CFBG New Line Form'!$B$9:$B$105,0),MATCH(VLOOKUP($D$34,MAPPING!$I$3:$J$131,2,0),'CFBG New Line Form'!$G$7:$EQ$7,0)),"")=0,"", IFERROR(INDEX('CFBG New Line Form'!$G$9:$EQ$105,MATCH(F13,'CFBG New Line Form'!$B$9:$B$105,0),MATCH(VLOOKUP($D$34,MAPPING!$I$3:$J$131,2,0),'CFBG New Line Form'!$G$7:$EQ$7,0)),""))</f>
        <v/>
      </c>
    </row>
    <row r="35" spans="2:6">
      <c r="B35" s="99">
        <v>39</v>
      </c>
      <c r="C35" s="99">
        <v>17</v>
      </c>
      <c r="D35" s="100" t="s">
        <v>551</v>
      </c>
      <c r="E35" s="100" t="s">
        <v>550</v>
      </c>
      <c r="F35" s="103" t="str">
        <f>IF(
IFERROR(INDEX('CFBG New Line Form'!$G$9:$EQ$105,MATCH(F13,'CFBG New Line Form'!$B$9:$B$105,0),MATCH(VLOOKUP($D$35,MAPPING!$I$3:$J$131,2,0),'CFBG New Line Form'!$G$7:$EQ$7,0)),"")=0,"", IFERROR(INDEX('CFBG New Line Form'!$G$9:$EQ$105,MATCH(F13,'CFBG New Line Form'!$B$9:$B$105,0),MATCH(VLOOKUP($D$35,MAPPING!$I$3:$J$131,2,0),'CFBG New Line Form'!$G$7:$EQ$7,0)),""))</f>
        <v/>
      </c>
    </row>
    <row r="36" spans="2:6">
      <c r="B36" s="99">
        <v>40</v>
      </c>
      <c r="C36" s="99">
        <v>18</v>
      </c>
      <c r="D36" s="100" t="s">
        <v>552</v>
      </c>
      <c r="E36" s="100" t="s">
        <v>550</v>
      </c>
      <c r="F36" s="103" t="str">
        <f>IF(
IFERROR(INDEX('CFBG New Line Form'!$G$9:$EQ$105,MATCH(F13,'CFBG New Line Form'!$B$9:$B$105,0),MATCH(VLOOKUP($D$36,MAPPING!$I$3:$J$131,2,0),'CFBG New Line Form'!$G$7:$EQ$7,0)),"")=0,"", IFERROR(INDEX('CFBG New Line Form'!$G$9:$EQ$105,MATCH(F13,'CFBG New Line Form'!$B$9:$B$105,0),MATCH(VLOOKUP($D$36,MAPPING!$I$3:$J$131,2,0),'CFBG New Line Form'!$G$7:$EQ$7,0)),""))</f>
        <v/>
      </c>
    </row>
    <row r="37" spans="2:6">
      <c r="B37" s="99">
        <v>42</v>
      </c>
      <c r="C37" s="99">
        <v>20</v>
      </c>
      <c r="D37" s="100" t="s">
        <v>553</v>
      </c>
      <c r="E37" s="100" t="s">
        <v>550</v>
      </c>
      <c r="F37" s="103" t="str">
        <f>IF(
IFERROR(INDEX('CFBG New Line Form'!$G$9:$EQ$105,MATCH(F13,'CFBG New Line Form'!$B$9:$B$105,0),MATCH(VLOOKUP($D$37,MAPPING!$I$3:$J$131,2,0),'CFBG New Line Form'!$G$7:$EQ$7,0)),"")=0,"", IFERROR(INDEX('CFBG New Line Form'!$G$9:$EQ$105,MATCH(F13,'CFBG New Line Form'!$B$9:$B$105,0),MATCH(VLOOKUP($D$37,MAPPING!$I$3:$J$131,2,0),'CFBG New Line Form'!$G$7:$EQ$7,0)),""))</f>
        <v/>
      </c>
    </row>
    <row r="38" spans="2:6">
      <c r="B38" s="99">
        <v>42</v>
      </c>
      <c r="C38" s="99">
        <v>21</v>
      </c>
      <c r="D38" s="100" t="s">
        <v>554</v>
      </c>
      <c r="E38" s="100" t="s">
        <v>550</v>
      </c>
      <c r="F38" s="103" t="str">
        <f>IF(
IFERROR(INDEX('CFBG New Line Form'!$G$9:$EQ$105,MATCH(F13,'CFBG New Line Form'!$B$9:$B$105,0),MATCH(VLOOKUP($D$38,MAPPING!$I$3:$J$131,2,0),'CFBG New Line Form'!$G$7:$EQ$7,0)),"")=0,"",IFERROR(INDEX('CFBG New Line Form'!$G$9:$EQ$105,MATCH(F13,'CFBG New Line Form'!$B$9:$B$105,0),MATCH(VLOOKUP($D$38,MAPPING!$I$3:$J$131,2,0),'CFBG New Line Form'!$G$7:$EQ$7,0)),""))</f>
        <v/>
      </c>
    </row>
    <row r="39" spans="2:6">
      <c r="B39" s="99">
        <v>41</v>
      </c>
      <c r="C39" s="99">
        <v>19</v>
      </c>
      <c r="D39" s="100" t="s">
        <v>555</v>
      </c>
      <c r="E39" s="100" t="s">
        <v>550</v>
      </c>
      <c r="F39" s="103" t="str">
        <f>IF(
IFERROR(INDEX('CFBG New Line Form'!$G$9:$EQ$105,MATCH(F13,'CFBG New Line Form'!$B$9:$B$105,0),MATCH(VLOOKUP($D$39,MAPPING!$I$3:$J$131,2,0),'CFBG New Line Form'!$G$7:$EQ$7,0)),"")=0,"", IFERROR(INDEX('CFBG New Line Form'!$G$9:$EQ$105,MATCH(F13,'CFBG New Line Form'!$B$9:$B$105,0),MATCH(VLOOKUP($D$39,MAPPING!$I$3:$J$131,2,0),'CFBG New Line Form'!$G$7:$EQ$7,0)),""))</f>
        <v/>
      </c>
    </row>
    <row r="40" spans="2:6">
      <c r="B40" s="99">
        <v>43</v>
      </c>
      <c r="C40" s="99"/>
      <c r="D40" s="100" t="s">
        <v>556</v>
      </c>
      <c r="E40" s="100" t="s">
        <v>557</v>
      </c>
      <c r="F40" s="103" t="str">
        <f>IF(
IFERROR(INDEX('CFBG New Line Form'!$G$9:$EQ$105,MATCH(F13,'CFBG New Line Form'!$B$9:$B$105,0),MATCH(VLOOKUP($D$40,MAPPING!$I$3:$J$131,2,0),'CFBG New Line Form'!$G$7:$EQ$7,0)),"")=0,"", IFERROR(INDEX('CFBG New Line Form'!$G$9:$EQ$105,MATCH(F13,'CFBG New Line Form'!$B$9:$B$105,0),MATCH(VLOOKUP($D$40,MAPPING!$I$3:$J$131,2,0),'CFBG New Line Form'!$G$7:$EQ$7,0)),""))</f>
        <v/>
      </c>
    </row>
    <row r="41" spans="2:6">
      <c r="B41" s="99">
        <v>44</v>
      </c>
      <c r="C41" s="99"/>
      <c r="D41" s="100" t="s">
        <v>558</v>
      </c>
      <c r="E41" s="100" t="s">
        <v>557</v>
      </c>
      <c r="F41" s="103" t="str">
        <f>IF(
IFERROR(INDEX('CFBG New Line Form'!$G$9:$EQ$105,MATCH(F13,'CFBG New Line Form'!$B$9:$B$105,0),MATCH(VLOOKUP($D$41,MAPPING!$I$3:$J$131,2,0),'CFBG New Line Form'!$G$7:$EQ$7,0)),"")=0,"", IFERROR(INDEX('CFBG New Line Form'!$G$9:$EQ$105,MATCH(F13,'CFBG New Line Form'!$B$9:$B$105,0),MATCH(VLOOKUP($D$41,MAPPING!$I$3:$J$131,2,0),'CFBG New Line Form'!$G$7:$EQ$7,0)),""))</f>
        <v/>
      </c>
    </row>
    <row r="42" spans="2:6">
      <c r="B42" s="99">
        <v>45</v>
      </c>
      <c r="C42" s="99"/>
      <c r="D42" s="100" t="s">
        <v>559</v>
      </c>
      <c r="E42" s="100" t="s">
        <v>557</v>
      </c>
      <c r="F42" s="103" t="str">
        <f>IF(
IFERROR(INDEX('CFBG New Line Form'!$G$9:$EQ$105,MATCH(F13,'CFBG New Line Form'!$B$9:$B$105,0),MATCH(VLOOKUP($D$42,MAPPING!$I$3:$J$131,2,0),'CFBG New Line Form'!$G$7:$EQ$7,0)),"")=0,"",IFERROR(INDEX('CFBG New Line Form'!$G$9:$EQ$105,MATCH(F13,'CFBG New Line Form'!$B$9:$B$105,0),MATCH(VLOOKUP($D$42,MAPPING!$I$3:$J$131,2,0),'CFBG New Line Form'!$G$7:$EQ$7,0)),""))</f>
        <v/>
      </c>
    </row>
    <row r="43" spans="2:6">
      <c r="B43" s="99">
        <v>46</v>
      </c>
      <c r="C43" s="99">
        <v>26</v>
      </c>
      <c r="D43" s="100" t="s">
        <v>560</v>
      </c>
      <c r="E43" s="102"/>
      <c r="F43" s="103" t="str">
        <f>IF(
IFERROR(INDEX('CFBG New Line Form'!$G$9:$EQ$105,MATCH(F13,'CFBG New Line Form'!$B$9:$B$105,0),MATCH(VLOOKUP($D$43,MAPPING!$I$3:$J$131,2,0),'CFBG New Line Form'!$G$7:$EQ$7,0)),"")=0,"", IFERROR(INDEX('CFBG New Line Form'!$G$9:$EQ$105,MATCH(F13,'CFBG New Line Form'!$B$9:$B$105,0),MATCH(VLOOKUP($D$43,MAPPING!$I$3:$J$131,2,0),'CFBG New Line Form'!$G$7:$EQ$7,0)),""))</f>
        <v/>
      </c>
    </row>
    <row r="44" spans="2:6">
      <c r="B44" s="99">
        <v>47</v>
      </c>
      <c r="C44" s="99">
        <v>27</v>
      </c>
      <c r="D44" s="100" t="s">
        <v>561</v>
      </c>
      <c r="E44" s="100" t="s">
        <v>562</v>
      </c>
      <c r="F44" s="103" t="str">
        <f>IF(F13="","",
IF(IFERROR(INDEX('CFBG New Line Form'!$G$9:$EQ$105,MATCH(F13,'CFBG New Line Form'!$B$9:$B$105,0),MATCH(VLOOKUP($D$44,MAPPING!$I$3:$J$131,2,0),'CFBG New Line Form'!$G$7:$EQ$7,0)),"")="Yes","No","Yes"))</f>
        <v/>
      </c>
    </row>
    <row r="45" spans="2:6">
      <c r="B45" s="99">
        <v>48</v>
      </c>
      <c r="C45" s="99">
        <v>28</v>
      </c>
      <c r="D45" s="100" t="s">
        <v>563</v>
      </c>
      <c r="E45" s="100" t="s">
        <v>562</v>
      </c>
      <c r="F45" s="103" t="str">
        <f>IF(
IFERROR(INDEX('CFBG New Line Form'!$G$9:$EQ$105,MATCH(F13,'CFBG New Line Form'!$B$9:$B$105,0),MATCH(VLOOKUP($D$45,MAPPING!$I$3:$J$131,2,0),'CFBG New Line Form'!$G$7:$EQ$7,0)),"")=0,"", IFERROR(INDEX('CFBG New Line Form'!$G$9:$EQ$105,MATCH(F13,'CFBG New Line Form'!$B$9:$B$105,0),MATCH(VLOOKUP($D$45,MAPPING!$I$3:$J$131,2,0),'CFBG New Line Form'!$G$7:$EQ$7,0)),""))</f>
        <v/>
      </c>
    </row>
    <row r="46" spans="2:6">
      <c r="B46" s="99">
        <v>49</v>
      </c>
      <c r="C46" s="99">
        <v>29</v>
      </c>
      <c r="D46" s="100" t="s">
        <v>299</v>
      </c>
      <c r="E46" s="100" t="s">
        <v>562</v>
      </c>
      <c r="F46" s="103" t="str">
        <f>IF(
IFERROR(INDEX('CFBG New Line Form'!$G$9:$EQ$105,MATCH(F13,'CFBG New Line Form'!$B$9:$B$105,0),MATCH(VLOOKUP($D$46,MAPPING!$I$3:$J$131,2,0),'CFBG New Line Form'!$G$7:$EQ$7,0)),"")=0,"", IFERROR(INDEX('CFBG New Line Form'!$G$9:$EQ$105,MATCH(F13,'CFBG New Line Form'!$B$9:$B$105,0),MATCH(VLOOKUP($D$46,MAPPING!$I$3:$J$131,2,0),'CFBG New Line Form'!$G$7:$EQ$7,0)),""))</f>
        <v/>
      </c>
    </row>
    <row r="47" spans="2:6">
      <c r="B47" s="99">
        <v>50</v>
      </c>
      <c r="C47" s="99">
        <v>30</v>
      </c>
      <c r="D47" s="100" t="s">
        <v>301</v>
      </c>
      <c r="E47" s="100" t="s">
        <v>562</v>
      </c>
      <c r="F47" s="103" t="str">
        <f>IF(
IFERROR(INDEX('CFBG New Line Form'!$G$9:$EQ$105,MATCH(F13,'CFBG New Line Form'!$B$9:$B$105,0),MATCH(VLOOKUP($D$47,MAPPING!$I$3:$J$131,2,0),'CFBG New Line Form'!$G$7:$EQ$7,0)),"")=0,"", IFERROR(INDEX('CFBG New Line Form'!$G$9:$EQ$105,MATCH(F13,'CFBG New Line Form'!$B$9:$B$105,0),MATCH(VLOOKUP($D$47,MAPPING!$I$3:$J$131,2,0),'CFBG New Line Form'!$G$7:$EQ$7,0)),""))</f>
        <v/>
      </c>
    </row>
    <row r="48" spans="2:6">
      <c r="B48" s="99">
        <v>51</v>
      </c>
      <c r="C48" s="99">
        <v>31</v>
      </c>
      <c r="D48" s="100" t="s">
        <v>502</v>
      </c>
      <c r="E48" s="100" t="s">
        <v>562</v>
      </c>
      <c r="F48" s="103" t="str">
        <f>IF(
IFERROR(INDEX('CFBG New Line Form'!$G$9:$EQ$105,MATCH(F13,'CFBG New Line Form'!$B$9:$B$105,0),MATCH(VLOOKUP($D$48,MAPPING!$I$3:$J$131,2,0),'CFBG New Line Form'!$G$7:$EQ$7,0)),"")=0,"", IFERROR(INDEX('CFBG New Line Form'!$G$9:$EQ$105,MATCH(F13,'CFBG New Line Form'!$B$9:$B$105,0),MATCH(VLOOKUP($D$48,MAPPING!$I$3:$J$131,2,0),'CFBG New Line Form'!$G$7:$EQ$7,0)),""))</f>
        <v/>
      </c>
    </row>
    <row r="49" spans="2:6">
      <c r="B49" s="99">
        <v>52</v>
      </c>
      <c r="C49" s="99">
        <v>32</v>
      </c>
      <c r="D49" s="100" t="s">
        <v>503</v>
      </c>
      <c r="E49" s="100" t="s">
        <v>562</v>
      </c>
      <c r="F49" s="103" t="str">
        <f>IF(
IFERROR(INDEX('CFBG New Line Form'!$G$9:$EQ$105,MATCH(F13,'CFBG New Line Form'!$B$9:$B$105,0),MATCH(VLOOKUP($D$49,MAPPING!$I$3:$J$131,2,0),'CFBG New Line Form'!$G$7:$EQ$7,0)),"")=0,"", IFERROR(INDEX('CFBG New Line Form'!$G$9:$EQ$105,MATCH(F13,'CFBG New Line Form'!$B$9:$B$105,0),MATCH(VLOOKUP($D$49,MAPPING!$I$3:$J$131,2,0),'CFBG New Line Form'!$G$7:$EQ$7,0)),""))</f>
        <v/>
      </c>
    </row>
    <row r="50" spans="2:6">
      <c r="B50" s="99">
        <v>53</v>
      </c>
      <c r="C50" s="99">
        <v>33</v>
      </c>
      <c r="D50" s="100" t="s">
        <v>564</v>
      </c>
      <c r="E50" s="100" t="s">
        <v>565</v>
      </c>
      <c r="F50" s="103" t="str">
        <f>IF(
IFERROR(INDEX('CFBG New Line Form'!$G$9:$EQ$105,MATCH(F13,'CFBG New Line Form'!$B$9:$B$105,0),MATCH(VLOOKUP($D$50,MAPPING!$I$3:$J$131,2,0),'CFBG New Line Form'!$G$7:$EQ$7,0)),"")=0,"", IFERROR(INDEX('CFBG New Line Form'!$G$9:$EQ$105,MATCH(F13,'CFBG New Line Form'!$B$9:$B$105,0),MATCH(VLOOKUP($D$50,MAPPING!$I$3:$J$131,2,0),'CFBG New Line Form'!$G$7:$EQ$7,0)),""))</f>
        <v/>
      </c>
    </row>
    <row r="51" spans="2:6">
      <c r="B51" s="99">
        <v>54</v>
      </c>
      <c r="C51" s="99">
        <v>34</v>
      </c>
      <c r="D51" s="100" t="s">
        <v>566</v>
      </c>
      <c r="E51" s="100" t="s">
        <v>567</v>
      </c>
      <c r="F51" s="103" t="str">
        <f>IF(
IFERROR(INDEX('CFBG New Line Form'!$G$9:$EQ$105,MATCH(F13,'CFBG New Line Form'!$B$9:$B$105,0),MATCH(VLOOKUP($D$51,MAPPING!$I$3:$J$131,2,0),'CFBG New Line Form'!$G$7:$EQ$7,0)),"")=0,"", IFERROR(INDEX('CFBG New Line Form'!$G$9:$EQ$105,MATCH(F13,'CFBG New Line Form'!$B$9:$B$105,0),MATCH(VLOOKUP($D$51,MAPPING!$I$3:$J$131,2,0),'CFBG New Line Form'!$G$7:$EQ$7,0)),""))</f>
        <v/>
      </c>
    </row>
    <row r="52" spans="2:6">
      <c r="B52" s="99">
        <v>55</v>
      </c>
      <c r="C52" s="99">
        <v>35</v>
      </c>
      <c r="D52" s="100" t="s">
        <v>568</v>
      </c>
      <c r="E52" s="100" t="s">
        <v>567</v>
      </c>
      <c r="F52" s="103" t="str">
        <f>IF(
IFERROR(INDEX('CFBG New Line Form'!$G$9:$EQ$105,MATCH(F13,'CFBG New Line Form'!$B$9:$B$105,0),MATCH(VLOOKUP($D$52,MAPPING!$I$3:$J$131,2,0),'CFBG New Line Form'!$G$7:$EQ$7,0)),"")=0,"", IFERROR(INDEX('CFBG New Line Form'!$G$9:$EQ$105,MATCH(F13,'CFBG New Line Form'!$B$9:$B$105,0),MATCH(VLOOKUP($D$52,MAPPING!$I$3:$J$131,2,0),'CFBG New Line Form'!$G$7:$EQ$7,0)),""))</f>
        <v/>
      </c>
    </row>
    <row r="53" spans="2:6">
      <c r="B53" s="99">
        <v>56</v>
      </c>
      <c r="C53" s="99">
        <v>36</v>
      </c>
      <c r="D53" s="100" t="s">
        <v>569</v>
      </c>
      <c r="E53" s="100" t="s">
        <v>567</v>
      </c>
      <c r="F53" s="103" t="str">
        <f>IF(
IFERROR(INDEX('CFBG New Line Form'!$G$9:$EQ$105,MATCH(F13,'CFBG New Line Form'!$B$9:$B$105,0),MATCH(VLOOKUP($D$53,MAPPING!$I$3:$J$131,2,0),'CFBG New Line Form'!$G$7:$EQ$7,0)),"")=0,"", IFERROR(INDEX('CFBG New Line Form'!$G$9:$EQ$105,MATCH(F13,'CFBG New Line Form'!$B$9:$B$105,0),MATCH(VLOOKUP($D$53,MAPPING!$I$3:$J$131,2,0),'CFBG New Line Form'!$G$7:$EQ$7,0)),""))</f>
        <v/>
      </c>
    </row>
    <row r="54" spans="2:6">
      <c r="B54" s="99">
        <v>57</v>
      </c>
      <c r="C54" s="99">
        <v>37</v>
      </c>
      <c r="D54" s="100" t="s">
        <v>570</v>
      </c>
      <c r="E54" s="100" t="s">
        <v>567</v>
      </c>
      <c r="F54" s="103" t="str">
        <f>IF(
IFERROR(INDEX('CFBG New Line Form'!$G$9:$EQ$105,MATCH(F13,'CFBG New Line Form'!$B$9:$B$105,0),MATCH(VLOOKUP($D$54,MAPPING!$I$3:$J$131,2,0),'CFBG New Line Form'!$G$7:$EQ$7,0)),"")=0,"", IFERROR(INDEX('CFBG New Line Form'!$G$9:$EQ$105,MATCH(F13,'CFBG New Line Form'!$B$9:$B$105,0),MATCH(VLOOKUP($D$54,MAPPING!$I$3:$J$131,2,0),'CFBG New Line Form'!$G$7:$EQ$7,0)),""))</f>
        <v/>
      </c>
    </row>
    <row r="55" spans="2:6">
      <c r="B55" s="99">
        <v>58</v>
      </c>
      <c r="C55" s="99">
        <v>38</v>
      </c>
      <c r="D55" s="100" t="s">
        <v>571</v>
      </c>
      <c r="E55" s="100" t="s">
        <v>567</v>
      </c>
      <c r="F55" s="103" t="str">
        <f>IF(
IFERROR(INDEX('CFBG New Line Form'!$G$9:$EQ$105,MATCH(F13,'CFBG New Line Form'!$B$9:$B$105,0),MATCH(VLOOKUP($D$55,MAPPING!$I$3:$J$131,2,0),'CFBG New Line Form'!$G$7:$EQ$7,0)),"")=0,"", IFERROR(INDEX('CFBG New Line Form'!$G$9:$EQ$105,MATCH(F13,'CFBG New Line Form'!$B$9:$B$105,0),MATCH(VLOOKUP($D$55,MAPPING!$I$3:$J$131,2,0),'CFBG New Line Form'!$G$7:$EQ$7,0)),""))</f>
        <v/>
      </c>
    </row>
    <row r="56" spans="2:6">
      <c r="B56" s="99">
        <v>59</v>
      </c>
      <c r="C56" s="99">
        <v>39</v>
      </c>
      <c r="D56" s="100" t="s">
        <v>572</v>
      </c>
      <c r="E56" s="100" t="s">
        <v>567</v>
      </c>
      <c r="F56" s="103" t="str">
        <f>IFERROR(INDEX('CFBG New Line Form'!$G$9:$EQ$105,MATCH(F13,'CFBG New Line Form'!$B$9:$B$105,0),MATCH(VLOOKUP($D$56,MAPPING!$I$3:$J$131,2,0),'CFBG New Line Form'!$G$7:$EQ$7,0)),"")</f>
        <v/>
      </c>
    </row>
    <row r="57" spans="2:6">
      <c r="B57" s="99">
        <v>60</v>
      </c>
      <c r="C57" s="99">
        <v>40</v>
      </c>
      <c r="D57" s="100" t="s">
        <v>573</v>
      </c>
      <c r="E57" s="100" t="s">
        <v>567</v>
      </c>
      <c r="F57" s="103" t="str">
        <f>IFERROR(INDEX('CFBG New Line Form'!$G$9:$EQ$105,MATCH(F13,'CFBG New Line Form'!$B$9:$B$105,0),MATCH(VLOOKUP($D$57,MAPPING!$I$3:$J$131,2,0),'CFBG New Line Form'!$G$7:$EQ$7,0)),"")</f>
        <v/>
      </c>
    </row>
    <row r="58" spans="2:6">
      <c r="B58" s="99">
        <v>61</v>
      </c>
      <c r="C58" s="99">
        <v>41</v>
      </c>
      <c r="D58" s="100" t="s">
        <v>574</v>
      </c>
      <c r="E58" s="100" t="s">
        <v>567</v>
      </c>
      <c r="F58" s="103" t="str">
        <f>IFERROR(INDEX('CFBG New Line Form'!$G$9:$EQ$105,MATCH(F13,'CFBG New Line Form'!$B$9:$B$105,0),MATCH(VLOOKUP($D$58,MAPPING!$I$3:$J$131,2,0),'CFBG New Line Form'!$G$7:$EQ$7,0)),"")</f>
        <v/>
      </c>
    </row>
    <row r="59" spans="2:6">
      <c r="B59" s="99">
        <v>62</v>
      </c>
      <c r="C59" s="99">
        <v>42</v>
      </c>
      <c r="D59" s="100" t="s">
        <v>575</v>
      </c>
      <c r="E59" s="100" t="s">
        <v>567</v>
      </c>
      <c r="F59" s="103" t="str">
        <f>IFERROR(INDEX('CFBG New Line Form'!$G$9:$EQ$105,MATCH(F13,'CFBG New Line Form'!$B$9:$B$105,0),MATCH(VLOOKUP($D$59,MAPPING!$I$3:$J$131,2,0),'CFBG New Line Form'!$G$7:$EQ$7,0)),"")</f>
        <v/>
      </c>
    </row>
    <row r="60" spans="2:6">
      <c r="B60" s="99">
        <v>63</v>
      </c>
      <c r="C60" s="99">
        <v>43</v>
      </c>
      <c r="D60" s="100" t="s">
        <v>576</v>
      </c>
      <c r="E60" s="100" t="s">
        <v>562</v>
      </c>
      <c r="F60" s="103" t="str">
        <f>IF(
IFERROR(INDEX('CFBG New Line Form'!$G$9:$EQ$105,MATCH(F13,'CFBG New Line Form'!$B$9:$B$105,0),MATCH(VLOOKUP($D$60,MAPPING!$I$3:$J$131,2,0),'CFBG New Line Form'!$G$7:$EQ$7,0)),"")=0,"", IFERROR(INDEX('CFBG New Line Form'!$G$9:$EQ$105,MATCH(F13,'CFBG New Line Form'!$B$9:$B$105,0),MATCH(VLOOKUP($D$60,MAPPING!$I$3:$J$131,2,0),'CFBG New Line Form'!$G$7:$EQ$7,0)),""))</f>
        <v/>
      </c>
    </row>
    <row r="61" spans="2:6">
      <c r="B61" s="99">
        <v>64</v>
      </c>
      <c r="C61" s="99">
        <v>44</v>
      </c>
      <c r="D61" s="100" t="s">
        <v>577</v>
      </c>
      <c r="E61" s="100" t="s">
        <v>562</v>
      </c>
      <c r="F61" s="103" t="str">
        <f>IF(
IFERROR(INDEX('CFBG New Line Form'!$G$9:$EQ$105,MATCH(F13,'CFBG New Line Form'!$B$9:$B$105,0),MATCH(VLOOKUP($D$61,MAPPING!$I$3:$J$131,2,0),'CFBG New Line Form'!$G$7:$EQ$7,0)),"")=0,"", IFERROR(INDEX('CFBG New Line Form'!$G$9:$EQ$105,MATCH(F13,'CFBG New Line Form'!$B$9:$B$105,0),MATCH(VLOOKUP($D$61,MAPPING!$I$3:$J$131,2,0),'CFBG New Line Form'!$G$7:$EQ$7,0)),""))</f>
        <v/>
      </c>
    </row>
    <row r="62" spans="2:6">
      <c r="B62" s="99">
        <v>65</v>
      </c>
      <c r="C62" s="99">
        <v>45</v>
      </c>
      <c r="D62" s="100" t="s">
        <v>578</v>
      </c>
      <c r="E62" s="100" t="s">
        <v>562</v>
      </c>
      <c r="F62" s="103" t="str">
        <f>IF(
IFERROR(INDEX('CFBG New Line Form'!$G$9:$EQ$105,MATCH(F13,'CFBG New Line Form'!$B$9:$B$105,0),MATCH(VLOOKUP($D$62,MAPPING!$I$3:$J$131,2,0),'CFBG New Line Form'!$G$7:$EQ$7,0)),"")=0,"", IFERROR(INDEX('CFBG New Line Form'!$G$9:$EQ$105,MATCH(F13,'CFBG New Line Form'!$B$9:$B$105,0),MATCH(VLOOKUP($D$62,MAPPING!$I$3:$J$131,2,0),'CFBG New Line Form'!$G$7:$EQ$7,0)),""))</f>
        <v/>
      </c>
    </row>
    <row r="63" spans="2:6">
      <c r="B63" s="99">
        <v>66</v>
      </c>
      <c r="C63" s="99">
        <v>46</v>
      </c>
      <c r="D63" s="100" t="s">
        <v>579</v>
      </c>
      <c r="E63" s="100" t="s">
        <v>562</v>
      </c>
      <c r="F63" s="103" t="str">
        <f>IF(
IFERROR(INDEX('CFBG New Line Form'!$G$9:$EQ$105,MATCH(F13,'CFBG New Line Form'!$B$9:$B$105,0),MATCH(VLOOKUP($D$63,MAPPING!$I$3:$J$131,2,0),'CFBG New Line Form'!$G$7:$EQ$7,0)),"")=0,"", IFERROR(INDEX('CFBG New Line Form'!$G$9:$EQ$105,MATCH(F13,'CFBG New Line Form'!$B$9:$B$105,0),MATCH(VLOOKUP($D$63,MAPPING!$I$3:$J$131,2,0),'CFBG New Line Form'!$G$7:$EQ$7,0)),""))</f>
        <v/>
      </c>
    </row>
    <row r="64" spans="2:6">
      <c r="B64" s="99">
        <v>67</v>
      </c>
      <c r="C64" s="99">
        <v>47</v>
      </c>
      <c r="D64" s="100" t="s">
        <v>580</v>
      </c>
      <c r="E64" s="100" t="s">
        <v>562</v>
      </c>
      <c r="F64" s="103" t="str">
        <f>IF(
IFERROR(INDEX('CFBG New Line Form'!$G$9:$EQ$105,MATCH(F13,'CFBG New Line Form'!$B$9:$B$105,0),MATCH(VLOOKUP($D$64,MAPPING!$I$3:$J$131,2,0),'CFBG New Line Form'!$G$7:$EQ$7,0)),"")=0,"", IFERROR(INDEX('CFBG New Line Form'!$G$9:$EQ$105,MATCH(F13,'CFBG New Line Form'!$B$9:$B$105,0),MATCH(VLOOKUP($D$64,MAPPING!$I$3:$J$131,2,0),'CFBG New Line Form'!$G$7:$EQ$7,0)),""))</f>
        <v/>
      </c>
    </row>
    <row r="65" spans="2:6">
      <c r="B65" s="99">
        <v>68</v>
      </c>
      <c r="C65" s="99">
        <v>48</v>
      </c>
      <c r="D65" s="100" t="s">
        <v>581</v>
      </c>
      <c r="E65" s="100" t="s">
        <v>562</v>
      </c>
      <c r="F65" s="103" t="str">
        <f>IF(
IFERROR(INDEX('CFBG New Line Form'!$G$9:$EQ$105,MATCH(F13,'CFBG New Line Form'!$B$9:$B$105,0),MATCH(VLOOKUP($D$65,MAPPING!$I$3:$J$131,2,0),'CFBG New Line Form'!$G$7:$EQ$7,0)),"")=0,"", IFERROR(INDEX('CFBG New Line Form'!$G$9:$EQ$105,MATCH(F13,'CFBG New Line Form'!$B$9:$B$105,0),MATCH(VLOOKUP($D$65,MAPPING!$I$3:$J$131,2,0),'CFBG New Line Form'!$G$7:$EQ$7,0)),""))</f>
        <v/>
      </c>
    </row>
    <row r="66" spans="2:6">
      <c r="B66" s="99">
        <v>69</v>
      </c>
      <c r="C66" s="99">
        <v>49</v>
      </c>
      <c r="D66" s="100" t="s">
        <v>582</v>
      </c>
      <c r="E66" s="100" t="s">
        <v>562</v>
      </c>
      <c r="F66" s="103" t="str">
        <f>IF(
IFERROR(INDEX('CFBG New Line Form'!$G$9:$EQ$105,MATCH(F13,'CFBG New Line Form'!$B$9:$B$105,0),MATCH(VLOOKUP($D$66,MAPPING!$I$3:$J$131,2,0),'CFBG New Line Form'!$G$7:$EQ$7,0)),"")=0,"", IFERROR(INDEX('CFBG New Line Form'!$G$9:$EQ$105,MATCH(F13,'CFBG New Line Form'!$B$9:$B$105,0),MATCH(VLOOKUP($D$66,MAPPING!$I$3:$J$131,2,0),'CFBG New Line Form'!$G$7:$EQ$7,0)),""))</f>
        <v/>
      </c>
    </row>
    <row r="67" spans="2:6">
      <c r="B67" s="99">
        <v>70</v>
      </c>
      <c r="C67" s="99">
        <v>50</v>
      </c>
      <c r="D67" s="100" t="s">
        <v>583</v>
      </c>
      <c r="E67" s="100" t="s">
        <v>562</v>
      </c>
      <c r="F67" s="103" t="str">
        <f>IF(
IFERROR(INDEX('CFBG New Line Form'!$G$9:$EQ$105,MATCH(F13,'CFBG New Line Form'!$B$9:$B$105,0),MATCH(VLOOKUP($D$67,MAPPING!$I$3:$J$131,2,0),'CFBG New Line Form'!$G$7:$EQ$7,0)),"")=0,"", IFERROR(INDEX('CFBG New Line Form'!$G$9:$EQ$105,MATCH(F13,'CFBG New Line Form'!$B$9:$B$105,0),MATCH(VLOOKUP($D$67,MAPPING!$I$3:$J$131,2,0),'CFBG New Line Form'!$G$7:$EQ$7,0)),""))</f>
        <v/>
      </c>
    </row>
    <row r="68" spans="2:6">
      <c r="B68" s="99">
        <v>71</v>
      </c>
      <c r="C68" s="99">
        <v>51</v>
      </c>
      <c r="D68" s="100" t="s">
        <v>584</v>
      </c>
      <c r="E68" s="100" t="s">
        <v>562</v>
      </c>
      <c r="F68" s="103" t="str">
        <f>IF(
IFERROR(INDEX('CFBG New Line Form'!$G$9:$EQ$105,MATCH(F13,'CFBG New Line Form'!$B$9:$B$105,0),MATCH(VLOOKUP($D$68,MAPPING!$I$3:$J$131,2,0),'CFBG New Line Form'!$G$7:$EQ$7,0)),"")=0,"", IFERROR(INDEX('CFBG New Line Form'!$G$9:$EQ$105,MATCH(F13,'CFBG New Line Form'!$B$9:$B$105,0),MATCH(VLOOKUP($D$68,MAPPING!$I$3:$J$131,2,0),'CFBG New Line Form'!$G$7:$EQ$7,0)),""))</f>
        <v/>
      </c>
    </row>
    <row r="69" spans="2:6">
      <c r="B69" s="99">
        <v>72</v>
      </c>
      <c r="C69" s="99">
        <v>52</v>
      </c>
      <c r="D69" s="100" t="s">
        <v>585</v>
      </c>
      <c r="E69" s="100" t="s">
        <v>562</v>
      </c>
      <c r="F69" s="103" t="str">
        <f>IF(
IFERROR(INDEX('CFBG New Line Form'!$G$9:$EQ$105,MATCH(F13,'CFBG New Line Form'!$B$9:$B$105,0),MATCH(VLOOKUP($D$69,MAPPING!$I$3:$J$131,2,0),'CFBG New Line Form'!$G$7:$EQ$7,0)),"")=0,"", IFERROR(INDEX('CFBG New Line Form'!$G$9:$EQ$105,MATCH(F13,'CFBG New Line Form'!$B$9:$B$105,0),MATCH(VLOOKUP($D$69,MAPPING!$I$3:$J$131,2,0),'CFBG New Line Form'!$G$7:$EQ$7,0)),""))</f>
        <v/>
      </c>
    </row>
    <row r="70" spans="2:6">
      <c r="B70" s="99">
        <v>73</v>
      </c>
      <c r="C70" s="99">
        <v>53</v>
      </c>
      <c r="D70" s="100" t="s">
        <v>586</v>
      </c>
      <c r="E70" s="100" t="s">
        <v>562</v>
      </c>
      <c r="F70" s="103" t="str">
        <f>IF(
IFERROR(INDEX('CFBG New Line Form'!$G$9:$EQ$105,MATCH(F13,'CFBG New Line Form'!$B$9:$B$105,0),MATCH(VLOOKUP($D$70,MAPPING!$I$3:$J$131,2,0),'CFBG New Line Form'!$G$7:$EQ$7,0)),"")=0,"", IFERROR(INDEX('CFBG New Line Form'!$G$9:$EQ$105,MATCH(F13,'CFBG New Line Form'!$B$9:$B$105,0),MATCH(VLOOKUP($D$70,MAPPING!$I$3:$J$131,2,0),'CFBG New Line Form'!$G$7:$EQ$7,0)),""))</f>
        <v/>
      </c>
    </row>
    <row r="71" spans="2:6">
      <c r="B71" s="99">
        <v>74</v>
      </c>
      <c r="C71" s="99">
        <v>54</v>
      </c>
      <c r="D71" s="100" t="s">
        <v>587</v>
      </c>
      <c r="E71" s="100" t="s">
        <v>562</v>
      </c>
      <c r="F71" s="103" t="str">
        <f>IF(
IFERROR(INDEX('CFBG New Line Form'!$G$9:$EQ$105,MATCH(F13,'CFBG New Line Form'!$B$9:$B$105,0),MATCH(VLOOKUP($D$71,MAPPING!$I$3:$J$131,2,0),'CFBG New Line Form'!$G$7:$EQ$7,0)),"")=0,"", IFERROR(INDEX('CFBG New Line Form'!$G$9:$EQ$105,MATCH(F13,'CFBG New Line Form'!$B$9:$B$105,0),MATCH(VLOOKUP($D$71,MAPPING!$I$3:$J$131,2,0),'CFBG New Line Form'!$G$7:$EQ$7,0)),""))</f>
        <v/>
      </c>
    </row>
    <row r="72" spans="2:6">
      <c r="B72" s="99">
        <v>75</v>
      </c>
      <c r="C72" s="99">
        <v>55</v>
      </c>
      <c r="D72" s="100" t="s">
        <v>588</v>
      </c>
      <c r="E72" s="100" t="s">
        <v>562</v>
      </c>
      <c r="F72" s="103" t="str">
        <f>IF(
IFERROR(INDEX('CFBG New Line Form'!$G$9:$EQ$105,MATCH(F13,'CFBG New Line Form'!$B$9:$B$105,0),MATCH(VLOOKUP($D$72,MAPPING!$I$3:$J$131,2,0),'CFBG New Line Form'!$G$7:$EQ$7,0)),"")=0,"", IFERROR(INDEX('CFBG New Line Form'!$G$9:$EQ$105,MATCH(F13,'CFBG New Line Form'!$B$9:$B$105,0),MATCH(VLOOKUP($D$72,MAPPING!$I$3:$J$131,2,0),'CFBG New Line Form'!$G$7:$EQ$7,0)),""))</f>
        <v/>
      </c>
    </row>
    <row r="73" spans="2:6">
      <c r="B73" s="99">
        <v>76</v>
      </c>
      <c r="C73" s="99">
        <v>56</v>
      </c>
      <c r="D73" s="100" t="s">
        <v>589</v>
      </c>
      <c r="E73" s="100" t="s">
        <v>562</v>
      </c>
      <c r="F73" s="103" t="str">
        <f>IF(
IFERROR(INDEX('CFBG New Line Form'!$G$9:$EQ$105,MATCH(F13,'CFBG New Line Form'!$B$9:$B$105,0),MATCH(VLOOKUP($D$73,MAPPING!$I$3:$J$131,2,0),'CFBG New Line Form'!$G$7:$EQ$7,0)),"")=0,"", IFERROR(INDEX('CFBG New Line Form'!$G$9:$EQ$105,MATCH(F13,'CFBG New Line Form'!$B$9:$B$105,0),MATCH(VLOOKUP($D$73,MAPPING!$I$3:$J$131,2,0),'CFBG New Line Form'!$G$7:$EQ$7,0)),""))</f>
        <v/>
      </c>
    </row>
    <row r="74" spans="2:6" ht="88.2" customHeight="1">
      <c r="B74" s="99">
        <v>77</v>
      </c>
      <c r="C74" s="99">
        <v>57</v>
      </c>
      <c r="D74" s="100" t="s">
        <v>590</v>
      </c>
      <c r="E74" s="102" t="s">
        <v>591</v>
      </c>
      <c r="F74" s="103" t="str">
        <f>IF(
IFERROR(INDEX('CFBG New Line Form'!$G$9:$EQ$105,MATCH(F13,'CFBG New Line Form'!$B$9:$B$105,0),MATCH(VLOOKUP($D$74,MAPPING!$I$3:$J$131,2,0),'CFBG New Line Form'!$G$7:$EQ$7,0)),"")=0,"", IFERROR(INDEX('CFBG New Line Form'!$G$9:$EQ$105,MATCH(F13,'CFBG New Line Form'!$B$9:$B$105,0),MATCH(VLOOKUP($D$74,MAPPING!$I$3:$J$131,2,0),'CFBG New Line Form'!$G$7:$EQ$7,0)),""))</f>
        <v/>
      </c>
    </row>
    <row r="75" spans="2:6">
      <c r="B75" s="99">
        <v>78</v>
      </c>
      <c r="C75" s="99">
        <v>58</v>
      </c>
      <c r="D75" s="100" t="s">
        <v>592</v>
      </c>
      <c r="E75" s="102" t="s">
        <v>591</v>
      </c>
      <c r="F75" s="103" t="str">
        <f>IF(
IFERROR(INDEX('CFBG New Line Form'!$G$9:$EQ$105,MATCH(F13,'CFBG New Line Form'!$B$9:$B$105,0),MATCH(VLOOKUP($D$75,MAPPING!$I$3:$J$131,2,0),'CFBG New Line Form'!$G$7:$EQ$7,0)),"")=0,"", IFERROR(INDEX('CFBG New Line Form'!$G$9:$EQ$105,MATCH(F13,'CFBG New Line Form'!$B$9:$B$105,0),MATCH(VLOOKUP($D$75,MAPPING!$I$3:$J$131,2,0),'CFBG New Line Form'!$G$7:$EQ$7,0)),""))</f>
        <v/>
      </c>
    </row>
    <row r="76" spans="2:6" ht="26.4">
      <c r="B76" s="99">
        <v>79</v>
      </c>
      <c r="C76" s="99"/>
      <c r="D76" s="99" t="s">
        <v>593</v>
      </c>
      <c r="E76" s="100" t="s">
        <v>562</v>
      </c>
      <c r="F76" s="103" t="str">
        <f>IF(
IFERROR(INDEX('CFBG New Line Form'!$G$9:$EQ$105,MATCH(F13,'CFBG New Line Form'!$B$9:$B$105,0),MATCH(VLOOKUP($D$76,MAPPING!$I$3:$J$131,2,0),'CFBG New Line Form'!$G$7:$EQ$7,0)),"")=0,"", IFERROR(INDEX('CFBG New Line Form'!$G$9:$EQ$105,MATCH(F13,'CFBG New Line Form'!$B$9:$B$105,0),MATCH(VLOOKUP($D$76,MAPPING!$I$3:$J$131,2,0),'CFBG New Line Form'!$G$7:$EQ$7,0)),""))</f>
        <v/>
      </c>
    </row>
    <row r="77" spans="2:6">
      <c r="B77" s="99">
        <v>80</v>
      </c>
      <c r="C77" s="99"/>
      <c r="D77" s="99" t="s">
        <v>594</v>
      </c>
      <c r="E77" s="101"/>
      <c r="F77" s="103" t="str">
        <f>IF(
IFERROR(INDEX('CFBG New Line Form'!$G$9:$EQ$105,MATCH(F13,'CFBG New Line Form'!$B$9:$B$105,0),MATCH(VLOOKUP($D$77,MAPPING!$I$3:$J$131,2,0),'CFBG New Line Form'!$G$7:$EQ$7,0)),"")=0,"", IFERROR(INDEX('CFBG New Line Form'!$G$9:$EQ$105,MATCH(F13,'CFBG New Line Form'!$B$9:$B$105,0),MATCH(VLOOKUP($D$77,MAPPING!$I$3:$J$131,2,0),'CFBG New Line Form'!$G$7:$EQ$7,0)),""))</f>
        <v/>
      </c>
    </row>
    <row r="78" spans="2:6" ht="26.4">
      <c r="B78" s="99">
        <v>81</v>
      </c>
      <c r="C78" s="99"/>
      <c r="D78" s="99" t="s">
        <v>640</v>
      </c>
      <c r="E78" s="99" t="s">
        <v>595</v>
      </c>
      <c r="F78" s="103" t="str">
        <f>IF(
IFERROR(INDEX('CFBG New Line Form'!$G$9:$EQ$105,MATCH(F13,'CFBG New Line Form'!$B$9:$B$105,0),MATCH(VLOOKUP($D$78,MAPPING!$I$3:$J$131,2,0),'CFBG New Line Form'!$G$7:$EQ$7,0)),"")=0,"", IFERROR(INDEX('CFBG New Line Form'!$G$9:$EQ$105,MATCH(F13,'CFBG New Line Form'!$B$9:$B$105,0),MATCH(VLOOKUP($D$78,MAPPING!$I$3:$J$131,2,0),'CFBG New Line Form'!$G$7:$EQ$7,0)),""))</f>
        <v/>
      </c>
    </row>
    <row r="79" spans="2:6" ht="26.4">
      <c r="B79" s="99">
        <v>82</v>
      </c>
      <c r="C79" s="99"/>
      <c r="D79" s="99" t="s">
        <v>596</v>
      </c>
      <c r="E79" s="100" t="s">
        <v>562</v>
      </c>
      <c r="F79" s="103" t="str">
        <f>IF(
IFERROR(INDEX('CFBG New Line Form'!$G$9:$EQ$105,MATCH(F13,'CFBG New Line Form'!$B$9:$B$105,0),MATCH(VLOOKUP($D$79,MAPPING!$I$3:$J$131,2,0),'CFBG New Line Form'!$G$7:$EQ$7,0)),"")=0,"", IFERROR(INDEX('CFBG New Line Form'!$G$9:$EQ$105,MATCH(F13,'CFBG New Line Form'!$B$9:$B$105,0),MATCH(VLOOKUP($D$79,MAPPING!$I$3:$J$131,2,0),'CFBG New Line Form'!$G$7:$EQ$7,0)),""))</f>
        <v/>
      </c>
    </row>
  </sheetData>
  <sheetProtection algorithmName="SHA-512" hashValue="T5mNQGUb3n0tqZObn7YnmaMh86pqHybghqk+5ioMbgWVBxsP1J0XTgEQTt0rJTv22lzjfki7OElpt3q9DPBhlw==" saltValue="wINa3nVr6VWCiMGU8XUa/Q==" spinCount="100000" sheet="1" objects="1" scenarios="1"/>
  <protectedRanges>
    <protectedRange sqref="F12" name="Range2"/>
    <protectedRange sqref="F13" name="Range1"/>
  </protectedRange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'CFBG New Line Form'!$E$9:$E$105</xm:f>
          </x14:formula1>
          <xm:sqref>F13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B2:K131"/>
  <sheetViews>
    <sheetView workbookViewId="0">
      <selection activeCell="J121" sqref="J121"/>
    </sheetView>
  </sheetViews>
  <sheetFormatPr defaultRowHeight="14.4"/>
  <cols>
    <col min="1" max="1" width="3.88671875" customWidth="1"/>
    <col min="2" max="2" width="61.6640625" bestFit="1" customWidth="1"/>
    <col min="3" max="3" width="60.6640625" bestFit="1" customWidth="1"/>
    <col min="4" max="4" width="57.5546875" bestFit="1" customWidth="1"/>
    <col min="5" max="5" width="30.6640625" customWidth="1"/>
    <col min="6" max="6" width="21.5546875" customWidth="1"/>
    <col min="7" max="7" width="40.6640625" bestFit="1" customWidth="1"/>
    <col min="8" max="8" width="35.6640625" bestFit="1" customWidth="1"/>
    <col min="9" max="9" width="78" customWidth="1"/>
    <col min="10" max="10" width="97.33203125" customWidth="1"/>
    <col min="11" max="11" width="36.44140625" bestFit="1" customWidth="1"/>
  </cols>
  <sheetData>
    <row r="2" spans="2:11">
      <c r="B2" s="55" t="s">
        <v>597</v>
      </c>
      <c r="C2" s="55" t="s">
        <v>598</v>
      </c>
      <c r="D2" s="55" t="s">
        <v>599</v>
      </c>
      <c r="E2" s="55" t="s">
        <v>600</v>
      </c>
      <c r="F2" s="55" t="s">
        <v>601</v>
      </c>
      <c r="G2" s="55" t="s">
        <v>602</v>
      </c>
      <c r="H2" s="55" t="s">
        <v>603</v>
      </c>
      <c r="I2" s="55" t="s">
        <v>604</v>
      </c>
      <c r="J2" t="s">
        <v>605</v>
      </c>
      <c r="K2" t="s">
        <v>606</v>
      </c>
    </row>
    <row r="3" spans="2:11">
      <c r="B3" s="55" t="str">
        <f>'Caterfood SW'!B9</f>
        <v>Supplier Product Code:</v>
      </c>
      <c r="C3" s="55" t="str">
        <f>Cimandis!B12</f>
        <v>Manufacturer Product Code</v>
      </c>
      <c r="D3" s="55" t="str">
        <f>Elite!B12</f>
        <v>Manufacturer Product Code</v>
      </c>
      <c r="E3" s="55" t="str">
        <f>SLF!$B9</f>
        <v>Supplier Product Code:</v>
      </c>
      <c r="F3" s="55" t="str">
        <f>'Nicol Hughes'!A5</f>
        <v>Supplier Code</v>
      </c>
      <c r="G3" s="55" t="str">
        <f>'Thomas Ridley'!M13</f>
        <v>Supplier Product Code</v>
      </c>
      <c r="H3" s="55" t="str">
        <f>'Turner Price'!A11</f>
        <v>Supplier Product Code</v>
      </c>
      <c r="I3" s="55" t="str">
        <f>Harvest!D14</f>
        <v>Suppliers Product Code</v>
      </c>
      <c r="J3" t="s">
        <v>15</v>
      </c>
      <c r="K3" t="s">
        <v>607</v>
      </c>
    </row>
    <row r="4" spans="2:11" ht="15" customHeight="1">
      <c r="B4" s="55"/>
      <c r="C4" s="55" t="str">
        <f>Cimandis!B13</f>
        <v>Supplier ordering code (if different from above)</v>
      </c>
      <c r="D4" s="55" t="str">
        <f>Elite!B13</f>
        <v>Supplier ordering code (if different from above)</v>
      </c>
      <c r="E4" s="55"/>
      <c r="F4" s="55"/>
      <c r="G4" s="55"/>
      <c r="H4" s="55"/>
      <c r="I4" s="55"/>
      <c r="J4" t="s">
        <v>16</v>
      </c>
      <c r="K4" t="s">
        <v>607</v>
      </c>
    </row>
    <row r="5" spans="2:11">
      <c r="B5" s="55" t="str">
        <f>'Caterfood SW'!$B5</f>
        <v>Supplier Name:</v>
      </c>
      <c r="C5" s="55" t="str">
        <f>Cimandis!B9</f>
        <v>Supplier Name</v>
      </c>
      <c r="D5" s="55" t="str">
        <f>Elite!B9</f>
        <v>Supplier Name</v>
      </c>
      <c r="E5" s="55" t="str">
        <f>SLF!$B5</f>
        <v>Supplier Name:</v>
      </c>
      <c r="F5" s="55"/>
      <c r="G5" s="55" t="str">
        <f>'Thomas Ridley'!F9</f>
        <v>Name:</v>
      </c>
      <c r="H5" s="55"/>
      <c r="I5" s="55" t="str">
        <f>Harvest!D11</f>
        <v>Supplier Name</v>
      </c>
      <c r="J5" t="s">
        <v>17</v>
      </c>
      <c r="K5" t="s">
        <v>607</v>
      </c>
    </row>
    <row r="6" spans="2:11">
      <c r="B6" s="55"/>
      <c r="C6" s="55" t="str">
        <f>Cimandis!B37</f>
        <v>Is this product on Erudus</v>
      </c>
      <c r="D6" s="55" t="str">
        <f>Elite!B37</f>
        <v>Is this product on Erudus</v>
      </c>
      <c r="E6" s="55"/>
      <c r="F6" s="55"/>
      <c r="G6" s="55"/>
      <c r="H6" s="55"/>
      <c r="I6" s="55" t="str">
        <f>Harvest!D76</f>
        <v>Is this product on Erudus (please note charges in section 11 of our T&amp;C's for non Eradus lines)</v>
      </c>
      <c r="J6" t="s">
        <v>23</v>
      </c>
      <c r="K6" t="s">
        <v>608</v>
      </c>
    </row>
    <row r="7" spans="2:11" ht="15" customHeight="1">
      <c r="B7" s="55"/>
      <c r="C7" s="55" t="str">
        <f>Cimandis!B38</f>
        <v>If no I confirm we will complete all data on OPRI - Cimandis data system</v>
      </c>
      <c r="D7" s="55" t="str">
        <f>Elite!B38</f>
        <v>If no I confirm we will complete all data on OPRI - Elites data system</v>
      </c>
      <c r="E7" s="55"/>
      <c r="F7" s="55"/>
      <c r="G7" s="55"/>
      <c r="H7" s="55"/>
      <c r="I7" s="55"/>
      <c r="J7" t="s">
        <v>24</v>
      </c>
      <c r="K7" t="s">
        <v>608</v>
      </c>
    </row>
    <row r="8" spans="2:11">
      <c r="B8" s="108"/>
      <c r="C8" s="108" t="str">
        <f>Cimandis!E38</f>
        <v>Email address to be registered on OPRI</v>
      </c>
      <c r="D8" s="108" t="str">
        <f>Elite!E38</f>
        <v>Email address to be registered on OPRI</v>
      </c>
      <c r="E8" s="55"/>
      <c r="F8" s="55"/>
      <c r="G8" s="55"/>
      <c r="H8" s="55"/>
      <c r="I8" s="55"/>
      <c r="J8" t="s">
        <v>25</v>
      </c>
      <c r="K8" t="s">
        <v>608</v>
      </c>
    </row>
    <row r="9" spans="2:11" ht="28.8">
      <c r="B9" s="55"/>
      <c r="C9" s="55"/>
      <c r="D9" s="55"/>
      <c r="E9" s="55"/>
      <c r="F9" s="55" t="str">
        <f>'Nicol Hughes'!A9</f>
        <v>Erudus ID</v>
      </c>
      <c r="G9" s="55"/>
      <c r="H9" s="55" t="str">
        <f>'Turner Price'!J11</f>
        <v>Erudus ID</v>
      </c>
      <c r="I9" s="55" t="str">
        <f>Harvest!D77</f>
        <v>Erudus link information</v>
      </c>
      <c r="J9" s="91" t="s">
        <v>609</v>
      </c>
      <c r="K9" t="s">
        <v>608</v>
      </c>
    </row>
    <row r="10" spans="2:11">
      <c r="B10" s="55"/>
      <c r="C10" s="55" t="str">
        <f>Cimandis!B15</f>
        <v>Product Brand</v>
      </c>
      <c r="D10" s="55" t="str">
        <f>Elite!B15</f>
        <v>Product Brand</v>
      </c>
      <c r="E10" s="55"/>
      <c r="F10" s="55"/>
      <c r="G10" s="55" t="str">
        <f>'Thomas Ridley'!D13</f>
        <v>Brand</v>
      </c>
      <c r="H10" s="55" t="str">
        <f>'Turner Price'!AL11</f>
        <v>Brand Name</v>
      </c>
      <c r="I10" s="55" t="str">
        <f>Harvest!D16</f>
        <v>Brand</v>
      </c>
      <c r="J10" t="s">
        <v>27</v>
      </c>
      <c r="K10" t="s">
        <v>610</v>
      </c>
    </row>
    <row r="11" spans="2:11">
      <c r="B11" s="55"/>
      <c r="C11" s="55" t="str">
        <f>Cimandis!B11</f>
        <v>Product Name</v>
      </c>
      <c r="D11" s="55" t="str">
        <f>Elite!B11</f>
        <v>Product Name</v>
      </c>
      <c r="E11" s="55"/>
      <c r="F11" s="55"/>
      <c r="G11" s="55"/>
      <c r="H11" s="55"/>
      <c r="I11" s="55"/>
      <c r="J11" t="s">
        <v>28</v>
      </c>
      <c r="K11" t="s">
        <v>610</v>
      </c>
    </row>
    <row r="12" spans="2:11">
      <c r="B12" s="55" t="str">
        <f>'Caterfood SW'!$B11</f>
        <v>Product Description:</v>
      </c>
      <c r="C12" s="55"/>
      <c r="D12" s="55"/>
      <c r="E12" s="55" t="str">
        <f>SLF!$B11</f>
        <v>Product Description:</v>
      </c>
      <c r="F12" s="55" t="str">
        <f>'Nicol Hughes'!A2</f>
        <v>Product Description</v>
      </c>
      <c r="G12" s="55" t="str">
        <f>'Thomas Ridley'!F13</f>
        <v>Product Description</v>
      </c>
      <c r="H12" s="55" t="str">
        <f>'Turner Price'!B11</f>
        <v>Product Description</v>
      </c>
      <c r="I12" s="55" t="str">
        <f>Harvest!D13</f>
        <v>Product Description as per packaging</v>
      </c>
      <c r="J12" t="s">
        <v>29</v>
      </c>
      <c r="K12" t="s">
        <v>610</v>
      </c>
    </row>
    <row r="13" spans="2:11">
      <c r="B13" s="55" t="str">
        <f>'Caterfood SW'!$B14</f>
        <v>Full Description:</v>
      </c>
      <c r="C13" s="55"/>
      <c r="D13" s="55"/>
      <c r="E13" s="55" t="str">
        <f>SLF!$B14</f>
        <v>Full Description:</v>
      </c>
      <c r="F13" s="55"/>
      <c r="G13" s="55"/>
      <c r="H13" s="55" t="str">
        <f>'Turner Price'!AK11</f>
        <v>Long product description</v>
      </c>
      <c r="I13" s="55" t="str">
        <f>Harvest!D17</f>
        <v>Extended Product Description</v>
      </c>
      <c r="J13" t="s">
        <v>30</v>
      </c>
      <c r="K13" t="s">
        <v>610</v>
      </c>
    </row>
    <row r="14" spans="2:11">
      <c r="B14" s="55"/>
      <c r="C14" s="55"/>
      <c r="D14" s="55"/>
      <c r="E14" s="55"/>
      <c r="F14" s="55"/>
      <c r="G14" s="55"/>
      <c r="H14" s="55"/>
      <c r="I14" s="55" t="str">
        <f>Harvest!D18</f>
        <v>Product Awards / Benefits</v>
      </c>
      <c r="J14" t="s">
        <v>31</v>
      </c>
      <c r="K14" t="s">
        <v>610</v>
      </c>
    </row>
    <row r="15" spans="2:11">
      <c r="B15" s="55"/>
      <c r="C15" s="55"/>
      <c r="D15" s="55"/>
      <c r="E15" s="55"/>
      <c r="F15" s="55"/>
      <c r="G15" s="55"/>
      <c r="H15" s="55" t="str">
        <f>'Turner Price'!AP11</f>
        <v>Ingredients List</v>
      </c>
      <c r="I15" s="55" t="str">
        <f>Harvest!D74</f>
        <v>Ingredients Description</v>
      </c>
      <c r="J15" t="s">
        <v>32</v>
      </c>
      <c r="K15" t="s">
        <v>610</v>
      </c>
    </row>
    <row r="16" spans="2:11">
      <c r="B16" s="55"/>
      <c r="C16" s="55" t="str">
        <f>Cimandis!E17</f>
        <v>Units in Pack</v>
      </c>
      <c r="D16" s="55" t="str">
        <f>Elite!E17</f>
        <v>Units in Pack</v>
      </c>
      <c r="E16" s="55"/>
      <c r="F16" s="55"/>
      <c r="G16" s="55"/>
      <c r="H16" s="55" t="str">
        <f>'Turner Price'!D11</f>
        <v>Pack</v>
      </c>
      <c r="I16" s="55"/>
      <c r="J16" t="s">
        <v>33</v>
      </c>
      <c r="K16" t="s">
        <v>610</v>
      </c>
    </row>
    <row r="17" spans="2:11">
      <c r="B17" s="55"/>
      <c r="C17" s="55" t="str">
        <f>Cimandis!B18</f>
        <v>Unit Size</v>
      </c>
      <c r="D17" s="55" t="str">
        <f>Elite!B18</f>
        <v>Unit Size</v>
      </c>
      <c r="E17" s="55"/>
      <c r="F17" s="55" t="str">
        <f>'Nicol Hughes'!A3</f>
        <v>Unit Size</v>
      </c>
      <c r="G17" s="55" t="str">
        <f>'Thomas Ridley'!F17</f>
        <v>Product Size:</v>
      </c>
      <c r="H17" s="55" t="str">
        <f>'Turner Price'!C11</f>
        <v>Size</v>
      </c>
      <c r="I17" s="55" t="str">
        <f>Harvest!D15</f>
        <v>Units Size Description</v>
      </c>
      <c r="J17" t="s">
        <v>34</v>
      </c>
      <c r="K17" t="s">
        <v>610</v>
      </c>
    </row>
    <row r="18" spans="2:11">
      <c r="B18" s="55"/>
      <c r="C18" s="55" t="str">
        <f>Cimandis!E18</f>
        <v>Unit of Measure</v>
      </c>
      <c r="D18" s="55" t="str">
        <f>Elite!E18</f>
        <v>Unit of Measure</v>
      </c>
      <c r="E18" s="55"/>
      <c r="F18" s="55" t="str">
        <f>'Nicol Hughes'!C3</f>
        <v>Unit of Measure</v>
      </c>
      <c r="G18" s="55"/>
      <c r="H18" s="55"/>
      <c r="I18" s="55" t="str">
        <f>Harvest!E15</f>
        <v>Each/KG/Ltr/Grams Etc</v>
      </c>
      <c r="J18" t="s">
        <v>35</v>
      </c>
      <c r="K18" t="s">
        <v>610</v>
      </c>
    </row>
    <row r="19" spans="2:11">
      <c r="B19" s="55"/>
      <c r="C19" s="55"/>
      <c r="D19" s="55"/>
      <c r="E19" s="55"/>
      <c r="F19" s="55"/>
      <c r="G19" s="55" t="str">
        <f>'Thomas Ridley'!I27</f>
        <v>WEIGHT PER UNIT: (INCL. PACKAGING)</v>
      </c>
      <c r="H19" s="55"/>
      <c r="I19" s="55"/>
      <c r="J19" t="s">
        <v>36</v>
      </c>
      <c r="K19" t="s">
        <v>610</v>
      </c>
    </row>
    <row r="20" spans="2:11">
      <c r="B20" s="55" t="str">
        <f>'Caterfood SW'!$G20</f>
        <v>Inner Case:</v>
      </c>
      <c r="C20" s="55" t="str">
        <f>Cimandis!B17</f>
        <v>Packs in case</v>
      </c>
      <c r="D20" s="55" t="str">
        <f>Elite!B17</f>
        <v>Packs in case</v>
      </c>
      <c r="E20" s="55" t="str">
        <f>SLF!$G20</f>
        <v>Inner Case:</v>
      </c>
      <c r="F20" s="55" t="str">
        <f>'Nicol Hughes'!A4</f>
        <v xml:space="preserve">Case Size </v>
      </c>
      <c r="G20" s="55" t="str">
        <f>'Thomas Ridley'!A17</f>
        <v>Case Pack Size:</v>
      </c>
      <c r="H20" s="55"/>
      <c r="I20" s="55" t="str">
        <f>Harvest!D24</f>
        <v>Units Per Case</v>
      </c>
      <c r="J20" t="s">
        <v>37</v>
      </c>
      <c r="K20" t="s">
        <v>610</v>
      </c>
    </row>
    <row r="21" spans="2:11">
      <c r="B21" s="55"/>
      <c r="C21" s="55"/>
      <c r="D21" s="55"/>
      <c r="E21" s="55"/>
      <c r="F21" s="55"/>
      <c r="G21" s="55"/>
      <c r="H21" s="55" t="str">
        <f>'Turner Price'!AN11</f>
        <v>Average Serving/Use (g/ml)</v>
      </c>
      <c r="I21" s="55"/>
      <c r="J21" t="s">
        <v>38</v>
      </c>
      <c r="K21" t="s">
        <v>610</v>
      </c>
    </row>
    <row r="22" spans="2:11">
      <c r="B22" s="55"/>
      <c r="C22" s="55"/>
      <c r="D22" s="55"/>
      <c r="E22" s="55"/>
      <c r="F22" s="55"/>
      <c r="G22" s="55"/>
      <c r="H22" s="55"/>
      <c r="I22" s="55" t="str">
        <f>Harvest!D25</f>
        <v>Portions Per Unit</v>
      </c>
      <c r="J22" t="s">
        <v>39</v>
      </c>
      <c r="K22" t="s">
        <v>610</v>
      </c>
    </row>
    <row r="23" spans="2:11">
      <c r="B23" s="55"/>
      <c r="C23" s="55" t="str">
        <f>Cimandis!B25</f>
        <v>Weighted Product Y/N</v>
      </c>
      <c r="D23" s="55" t="str">
        <f>Elite!B25</f>
        <v>Weighted Product Y/N</v>
      </c>
      <c r="E23" s="55"/>
      <c r="F23" s="55"/>
      <c r="G23" s="55"/>
      <c r="H23" s="55"/>
      <c r="I23" s="55"/>
      <c r="J23" t="s">
        <v>40</v>
      </c>
      <c r="K23" t="s">
        <v>610</v>
      </c>
    </row>
    <row r="24" spans="2:11">
      <c r="B24" s="55"/>
      <c r="C24" s="55"/>
      <c r="D24" s="55"/>
      <c r="E24" s="55"/>
      <c r="F24" s="55"/>
      <c r="G24" s="55"/>
      <c r="H24" s="55"/>
      <c r="I24" s="55" t="str">
        <f>Harvest!D29</f>
        <v>Purchased by Each or Weight</v>
      </c>
      <c r="J24" t="s">
        <v>41</v>
      </c>
      <c r="K24" t="s">
        <v>610</v>
      </c>
    </row>
    <row r="25" spans="2:11">
      <c r="B25" s="55"/>
      <c r="C25" s="55" t="str">
        <f>Cimandis!E25</f>
        <v>Average Weight (KG)</v>
      </c>
      <c r="D25" s="55" t="str">
        <f>Elite!E25</f>
        <v>Average Weight (KG)</v>
      </c>
      <c r="E25" s="55"/>
      <c r="F25" s="55"/>
      <c r="G25" s="55"/>
      <c r="H25" s="55"/>
      <c r="I25" s="55"/>
      <c r="J25" t="s">
        <v>42</v>
      </c>
      <c r="K25" t="s">
        <v>610</v>
      </c>
    </row>
    <row r="26" spans="2:11">
      <c r="B26" s="55"/>
      <c r="C26" s="55"/>
      <c r="D26" s="55"/>
      <c r="E26" s="55"/>
      <c r="F26" s="55"/>
      <c r="G26" s="110" t="str">
        <f>'Thomas Ridley'!B37</f>
        <v>Country of Origin</v>
      </c>
      <c r="H26" s="55" t="str">
        <f>'Turner Price'!AO11</f>
        <v>Country of Origin</v>
      </c>
      <c r="I26" s="55" t="str">
        <f>Harvest!D43</f>
        <v>Country or Origin</v>
      </c>
      <c r="J26" t="s">
        <v>43</v>
      </c>
      <c r="K26" t="s">
        <v>610</v>
      </c>
    </row>
    <row r="27" spans="2:11">
      <c r="B27" s="55"/>
      <c r="C27" s="55"/>
      <c r="D27" s="55"/>
      <c r="E27" s="55"/>
      <c r="F27" s="55"/>
      <c r="G27" s="110" t="str">
        <f>'Thomas Ridley'!B40</f>
        <v>County of Origin (If UK):</v>
      </c>
      <c r="H27" s="55"/>
      <c r="I27" s="55"/>
      <c r="J27" t="s">
        <v>44</v>
      </c>
      <c r="K27" t="s">
        <v>610</v>
      </c>
    </row>
    <row r="28" spans="2:11">
      <c r="B28" s="55"/>
      <c r="C28" s="55" t="str">
        <f>Cimandis!B14</f>
        <v>Product Category</v>
      </c>
      <c r="D28" s="55" t="str">
        <f>Elite!B14</f>
        <v>Product Category</v>
      </c>
      <c r="E28" s="55"/>
      <c r="F28" s="55"/>
      <c r="G28" s="55"/>
      <c r="H28" s="55"/>
      <c r="I28" s="55" t="str">
        <f>Harvest!D28</f>
        <v>Storage Type</v>
      </c>
      <c r="J28" t="s">
        <v>45</v>
      </c>
      <c r="K28" t="s">
        <v>610</v>
      </c>
    </row>
    <row r="29" spans="2:11">
      <c r="B29" s="55"/>
      <c r="C29" s="55"/>
      <c r="D29" s="55"/>
      <c r="E29" s="55"/>
      <c r="F29" s="55"/>
      <c r="G29" s="55"/>
      <c r="H29" s="55" t="str">
        <f>'Turner Price'!AR11</f>
        <v>Storage Instructions</v>
      </c>
      <c r="I29" s="55"/>
      <c r="J29" t="s">
        <v>46</v>
      </c>
      <c r="K29" t="s">
        <v>610</v>
      </c>
    </row>
    <row r="30" spans="2:11">
      <c r="B30" s="55" t="str">
        <f>'Caterfood SW'!$B33</f>
        <v>Cooking / Defrost</v>
      </c>
      <c r="C30" s="55"/>
      <c r="D30" s="55"/>
      <c r="E30" s="55" t="str">
        <f>SLF!$B33</f>
        <v>Cooking / Defrost</v>
      </c>
      <c r="F30" s="55"/>
      <c r="G30" s="55"/>
      <c r="H30" s="55" t="str">
        <f>'Turner Price'!AQ11</f>
        <v>Directions of Use / Cooking Instructions</v>
      </c>
      <c r="I30" s="55" t="str">
        <f>Harvest!D75</f>
        <v>Cooking Instructions</v>
      </c>
      <c r="J30" t="s">
        <v>47</v>
      </c>
      <c r="K30" t="s">
        <v>610</v>
      </c>
    </row>
    <row r="31" spans="2:11">
      <c r="B31" s="55" t="str">
        <f>'Caterfood SW'!$C18</f>
        <v>Shelf Life On Production:</v>
      </c>
      <c r="C31" s="55"/>
      <c r="D31" s="55"/>
      <c r="E31" s="55" t="str">
        <f>SLF!$C18</f>
        <v>Shelf Life On Production:</v>
      </c>
      <c r="F31" s="55"/>
      <c r="G31" s="55"/>
      <c r="H31" s="55"/>
      <c r="I31" s="55" t="str">
        <f>Harvest!D30</f>
        <v>Shelf Life from manufacture</v>
      </c>
      <c r="J31" t="s">
        <v>48</v>
      </c>
      <c r="K31" t="s">
        <v>611</v>
      </c>
    </row>
    <row r="32" spans="2:11">
      <c r="B32" s="55" t="str">
        <f>'Caterfood SW'!$I18</f>
        <v>Shelf Life On Delivery:</v>
      </c>
      <c r="C32" s="55" t="str">
        <f>Cimandis!B24</f>
        <v>Shelf Life upon Delivery</v>
      </c>
      <c r="D32" s="55" t="str">
        <f>Elite!B24</f>
        <v>Shelf Life upon Delivery</v>
      </c>
      <c r="E32" s="55" t="str">
        <f>SLF!$I18</f>
        <v>Shelf Life On Delivery:</v>
      </c>
      <c r="F32" s="55" t="str">
        <f>'Nicol Hughes'!A6</f>
        <v xml:space="preserve">Minimum Life On Delivery </v>
      </c>
      <c r="G32" s="55" t="str">
        <f>'Thomas Ridley'!K25</f>
        <v>or      Days:</v>
      </c>
      <c r="H32" s="55"/>
      <c r="I32" s="55" t="str">
        <f>Harvest!D31</f>
        <v>Guaranteed Shelf Life to Harvest</v>
      </c>
      <c r="J32" t="s">
        <v>49</v>
      </c>
      <c r="K32" t="s">
        <v>611</v>
      </c>
    </row>
    <row r="33" spans="2:11">
      <c r="B33" s="55" t="str">
        <f>'Caterfood SW'!$G28</f>
        <v>EAN Code:</v>
      </c>
      <c r="C33" s="55" t="str">
        <f>Cimandis!B29</f>
        <v>Barcode GTIN (Outer Case)</v>
      </c>
      <c r="D33" s="55" t="str">
        <f>Elite!B29</f>
        <v>Barcode GTIN (Outer Case)</v>
      </c>
      <c r="E33" s="55" t="str">
        <f>SLF!$G28</f>
        <v>EAN Code:</v>
      </c>
      <c r="F33" s="55" t="str">
        <f>'Nicol Hughes'!A8</f>
        <v>Case Barcode</v>
      </c>
      <c r="G33" s="55" t="str">
        <f>'Thomas Ridley'!B21</f>
        <v>Outer:</v>
      </c>
      <c r="H33" s="55" t="str">
        <f>'Turner Price'!H11</f>
        <v>EAN (Case)</v>
      </c>
      <c r="I33" s="55" t="str">
        <f>Harvest!D27</f>
        <v>Outer Case Bar Code</v>
      </c>
      <c r="J33" t="s">
        <v>50</v>
      </c>
      <c r="K33" t="s">
        <v>612</v>
      </c>
    </row>
    <row r="34" spans="2:11">
      <c r="B34" s="55" t="str">
        <f>'Caterfood SW'!$C28</f>
        <v>Barcode:</v>
      </c>
      <c r="C34" s="55" t="str">
        <f>Cimandis!B30</f>
        <v>Barcode GTIN (Inner Pack)</v>
      </c>
      <c r="D34" s="55" t="str">
        <f>Elite!B30</f>
        <v>Barcode GTIN (Inner Pack)</v>
      </c>
      <c r="E34" s="55" t="str">
        <f>SLF!$C28</f>
        <v>Barcode:</v>
      </c>
      <c r="F34" s="55" t="str">
        <f>'Nicol Hughes'!A7</f>
        <v>Unit Barcode</v>
      </c>
      <c r="G34" s="110" t="str">
        <f>'Thomas Ridley'!H21</f>
        <v xml:space="preserve">            Inner:</v>
      </c>
      <c r="H34" s="55" t="str">
        <f>'Turner Price'!AE11</f>
        <v>EAN (Unit)</v>
      </c>
      <c r="I34" s="55" t="str">
        <f>Harvest!D26</f>
        <v>Internal Bar Code</v>
      </c>
      <c r="J34" t="s">
        <v>51</v>
      </c>
      <c r="K34" t="s">
        <v>612</v>
      </c>
    </row>
    <row r="35" spans="2:11">
      <c r="B35" s="55" t="str">
        <f>'Caterfood SW'!$G41</f>
        <v>Milk:</v>
      </c>
      <c r="C35" s="55"/>
      <c r="D35" s="55"/>
      <c r="E35" s="55" t="str">
        <f>SLF!$G41</f>
        <v>Milk:</v>
      </c>
      <c r="F35" s="55"/>
      <c r="G35" s="55"/>
      <c r="H35" s="55" t="str">
        <f>'Turner Price'!BI11</f>
        <v>Contains Milk</v>
      </c>
      <c r="I35" s="55" t="str">
        <f>Harvest!D62</f>
        <v>Allergen Includes Milk</v>
      </c>
      <c r="J35" t="s">
        <v>52</v>
      </c>
      <c r="K35" t="s">
        <v>613</v>
      </c>
    </row>
    <row r="36" spans="2:11">
      <c r="B36" s="55" t="str">
        <f>'Caterfood SW'!$I41</f>
        <v>Fish:</v>
      </c>
      <c r="C36" s="55"/>
      <c r="D36" s="55"/>
      <c r="E36" s="55" t="str">
        <f>SLF!$I41</f>
        <v>Fish:</v>
      </c>
      <c r="F36" s="55"/>
      <c r="G36" s="55"/>
      <c r="H36" s="55" t="str">
        <f>'Turner Price'!BF11</f>
        <v>Contains Fish</v>
      </c>
      <c r="I36" s="55" t="str">
        <f>Harvest!D64</f>
        <v>Allergen Includes Fish</v>
      </c>
      <c r="J36" t="s">
        <v>53</v>
      </c>
      <c r="K36" t="s">
        <v>613</v>
      </c>
    </row>
    <row r="37" spans="2:11">
      <c r="B37" s="55" t="str">
        <f>'Caterfood SW'!$G43</f>
        <v>Eggs:</v>
      </c>
      <c r="C37" s="55"/>
      <c r="D37" s="55"/>
      <c r="E37" s="55" t="str">
        <f>SLF!$G43</f>
        <v>Eggs:</v>
      </c>
      <c r="F37" s="55"/>
      <c r="G37" s="55"/>
      <c r="H37" s="55" t="str">
        <f>'Turner Price'!BE11</f>
        <v>Contains Eggs</v>
      </c>
      <c r="I37" s="55" t="str">
        <f>Harvest!D63</f>
        <v>Allergen Includes Eggs</v>
      </c>
      <c r="J37" t="s">
        <v>54</v>
      </c>
      <c r="K37" t="s">
        <v>613</v>
      </c>
    </row>
    <row r="38" spans="2:11">
      <c r="B38" s="55" t="str">
        <f>'Caterfood SW'!$G45</f>
        <v>Soya:</v>
      </c>
      <c r="C38" s="55"/>
      <c r="D38" s="55"/>
      <c r="E38" s="55" t="str">
        <f>SLF!$G45</f>
        <v>Soya:</v>
      </c>
      <c r="F38" s="55"/>
      <c r="G38" s="55"/>
      <c r="H38" s="55" t="str">
        <f>'Turner Price'!BJ11</f>
        <v>Contains Soybeans</v>
      </c>
      <c r="I38" s="55" t="str">
        <f>Harvest!D72</f>
        <v>Allergen Includes Soya</v>
      </c>
      <c r="J38" t="s">
        <v>55</v>
      </c>
      <c r="K38" t="s">
        <v>613</v>
      </c>
    </row>
    <row r="39" spans="2:11">
      <c r="B39" s="55" t="str">
        <f>'Caterfood SW'!$I45</f>
        <v>Molluscs</v>
      </c>
      <c r="C39" s="55"/>
      <c r="D39" s="55"/>
      <c r="E39" s="55" t="str">
        <f>SLF!$I45</f>
        <v>Molluscs</v>
      </c>
      <c r="F39" s="55"/>
      <c r="G39" s="55"/>
      <c r="H39" s="55" t="str">
        <f>'Turner Price'!BH11</f>
        <v>Contains Molluscs</v>
      </c>
      <c r="I39" s="55" t="str">
        <f>Harvest!D67</f>
        <v>Allergen Includes Molluscs</v>
      </c>
      <c r="J39" t="s">
        <v>56</v>
      </c>
      <c r="K39" t="s">
        <v>613</v>
      </c>
    </row>
    <row r="40" spans="2:11">
      <c r="B40" s="55" t="str">
        <f>'Caterfood SW'!$I47</f>
        <v>Mustard:</v>
      </c>
      <c r="C40" s="55"/>
      <c r="D40" s="55"/>
      <c r="E40" s="55" t="str">
        <f>SLF!$I47</f>
        <v>Mustard:</v>
      </c>
      <c r="F40" s="55"/>
      <c r="G40" s="55"/>
      <c r="H40" s="55" t="str">
        <f>'Turner Price'!BN11</f>
        <v>Contains Mustard</v>
      </c>
      <c r="I40" s="55" t="str">
        <f>Harvest!D68</f>
        <v>Allergen Includes Mustard</v>
      </c>
      <c r="J40" t="s">
        <v>57</v>
      </c>
      <c r="K40" t="s">
        <v>613</v>
      </c>
    </row>
    <row r="41" spans="2:11">
      <c r="B41" s="55" t="str">
        <f>'Caterfood SW'!$I49</f>
        <v>Lupins-Flour:</v>
      </c>
      <c r="C41" s="55"/>
      <c r="D41" s="55"/>
      <c r="E41" s="55" t="str">
        <f>SLF!$I49</f>
        <v>Lupins-Flour:</v>
      </c>
      <c r="F41" s="55"/>
      <c r="G41" s="55"/>
      <c r="H41" s="55" t="str">
        <f>'Turner Price'!BP11</f>
        <v>Contains Lupin</v>
      </c>
      <c r="I41" s="55" t="str">
        <f>Harvest!D66</f>
        <v>Allergen Includes Lupin</v>
      </c>
      <c r="J41" t="s">
        <v>58</v>
      </c>
      <c r="K41" t="s">
        <v>613</v>
      </c>
    </row>
    <row r="42" spans="2:11">
      <c r="B42" s="55" t="str">
        <f>'Caterfood SW'!$I43</f>
        <v>Shell Fish/Crustaceans</v>
      </c>
      <c r="C42" s="55"/>
      <c r="D42" s="55"/>
      <c r="E42" s="55" t="str">
        <f>SLF!$I43</f>
        <v>Shell Fish/Crustaceans</v>
      </c>
      <c r="F42" s="55"/>
      <c r="G42" s="55"/>
      <c r="H42" s="55" t="str">
        <f>'Turner Price'!BG11</f>
        <v>Contains Crustacea</v>
      </c>
      <c r="I42" s="55" t="str">
        <f>Harvest!D61</f>
        <v>Allergen Includes Crustaceans</v>
      </c>
      <c r="J42" t="s">
        <v>59</v>
      </c>
      <c r="K42" t="s">
        <v>613</v>
      </c>
    </row>
    <row r="43" spans="2:11">
      <c r="B43" s="55" t="str">
        <f>'Caterfood SW'!$I51</f>
        <v>Celery:</v>
      </c>
      <c r="C43" s="55"/>
      <c r="D43" s="55"/>
      <c r="E43" s="55" t="str">
        <f>SLF!$I51</f>
        <v>Celery:</v>
      </c>
      <c r="F43" s="55"/>
      <c r="G43" s="55"/>
      <c r="H43" s="55" t="str">
        <f>'Turner Price'!BM11</f>
        <v>Contains Celery Celeriac</v>
      </c>
      <c r="I43" s="55" t="str">
        <f>Harvest!D60</f>
        <v xml:space="preserve">Allergen Includes Celery </v>
      </c>
      <c r="J43" t="s">
        <v>60</v>
      </c>
      <c r="K43" t="s">
        <v>613</v>
      </c>
    </row>
    <row r="44" spans="2:11">
      <c r="B44" s="55" t="str">
        <f>'Caterfood SW'!$I53</f>
        <v>Sulphur Dioxiode/Sulphites</v>
      </c>
      <c r="C44" s="55"/>
      <c r="D44" s="55"/>
      <c r="E44" s="55" t="str">
        <f>SLF!$I53</f>
        <v>Sulphur Dioxiode/Sulphites</v>
      </c>
      <c r="F44" s="55"/>
      <c r="G44" s="55"/>
      <c r="H44" s="55" t="str">
        <f>'Turner Price'!BO11</f>
        <v>Contains Sulphur Dioxide</v>
      </c>
      <c r="I44" s="55" t="str">
        <f>Harvest!D73</f>
        <v>Allergen Includes Sulphur</v>
      </c>
      <c r="J44" t="s">
        <v>61</v>
      </c>
      <c r="K44" t="s">
        <v>613</v>
      </c>
    </row>
    <row r="45" spans="2:11">
      <c r="B45" s="55" t="str">
        <f>'Caterfood SW'!$G51</f>
        <v>Cereals/Gluten:</v>
      </c>
      <c r="C45" s="55"/>
      <c r="D45" s="55"/>
      <c r="E45" s="55" t="str">
        <f>SLF!$G51</f>
        <v>Cereals/Gluten:</v>
      </c>
      <c r="F45" s="55"/>
      <c r="G45" s="55"/>
      <c r="H45" s="55" t="str">
        <f>'Turner Price'!BK11</f>
        <v>Contains Cereals containing Gluten</v>
      </c>
      <c r="I45" s="55" t="str">
        <f>Harvest!D65</f>
        <v>Allergen Includes Gluten</v>
      </c>
      <c r="J45" t="s">
        <v>62</v>
      </c>
      <c r="K45" t="s">
        <v>613</v>
      </c>
    </row>
    <row r="46" spans="2:11">
      <c r="B46" s="55"/>
      <c r="C46" s="55"/>
      <c r="D46" s="55"/>
      <c r="E46" s="55"/>
      <c r="F46" s="55"/>
      <c r="G46" s="55"/>
      <c r="H46" s="55" t="str">
        <f>'Turner Price'!BW11</f>
        <v>Contains Wheat</v>
      </c>
      <c r="I46" s="55"/>
      <c r="J46" t="s">
        <v>63</v>
      </c>
      <c r="K46" t="s">
        <v>613</v>
      </c>
    </row>
    <row r="47" spans="2:11">
      <c r="B47" s="55"/>
      <c r="C47" s="55"/>
      <c r="D47" s="55"/>
      <c r="E47" s="55"/>
      <c r="F47" s="55"/>
      <c r="G47" s="55"/>
      <c r="H47" s="55" t="str">
        <f>'Turner Price'!BV11</f>
        <v>Contains Spelt</v>
      </c>
      <c r="I47" s="55"/>
      <c r="J47" t="s">
        <v>64</v>
      </c>
      <c r="K47" t="s">
        <v>613</v>
      </c>
    </row>
    <row r="48" spans="2:11">
      <c r="B48" s="55"/>
      <c r="C48" s="55"/>
      <c r="D48" s="55"/>
      <c r="E48" s="55"/>
      <c r="F48" s="55"/>
      <c r="G48" s="55"/>
      <c r="H48" s="55" t="str">
        <f>'Turner Price'!BS11</f>
        <v>Contains Kamut</v>
      </c>
      <c r="I48" s="55"/>
      <c r="J48" t="s">
        <v>65</v>
      </c>
      <c r="K48" t="s">
        <v>613</v>
      </c>
    </row>
    <row r="49" spans="2:11">
      <c r="B49" s="55"/>
      <c r="C49" s="55"/>
      <c r="D49" s="55"/>
      <c r="E49" s="55"/>
      <c r="F49" s="55"/>
      <c r="G49" s="55"/>
      <c r="H49" s="55" t="str">
        <f>'Turner Price'!BR11</f>
        <v>Contains Barley</v>
      </c>
      <c r="I49" s="55"/>
      <c r="J49" t="s">
        <v>66</v>
      </c>
      <c r="K49" t="s">
        <v>613</v>
      </c>
    </row>
    <row r="50" spans="2:11">
      <c r="B50" s="55"/>
      <c r="C50" s="55"/>
      <c r="D50" s="55"/>
      <c r="E50" s="55"/>
      <c r="F50" s="55"/>
      <c r="G50" s="55"/>
      <c r="H50" s="55" t="str">
        <f>'Turner Price'!BT11</f>
        <v>Contains Oats</v>
      </c>
      <c r="I50" s="55"/>
      <c r="J50" t="s">
        <v>67</v>
      </c>
      <c r="K50" t="s">
        <v>613</v>
      </c>
    </row>
    <row r="51" spans="2:11">
      <c r="B51" s="55"/>
      <c r="C51" s="55"/>
      <c r="D51" s="55"/>
      <c r="E51" s="55"/>
      <c r="F51" s="55"/>
      <c r="G51" s="55"/>
      <c r="H51" s="55" t="str">
        <f>'Turner Price'!BU11</f>
        <v>Contains Rye</v>
      </c>
      <c r="I51" s="55"/>
      <c r="J51" t="s">
        <v>68</v>
      </c>
      <c r="K51" t="s">
        <v>613</v>
      </c>
    </row>
    <row r="52" spans="2:11">
      <c r="B52" s="55" t="str">
        <f>'Caterfood SW'!$G53</f>
        <v>Sesame Seeds</v>
      </c>
      <c r="C52" s="55"/>
      <c r="D52" s="55"/>
      <c r="E52" s="55" t="str">
        <f>SLF!$G53</f>
        <v>Sesame Seeds</v>
      </c>
      <c r="F52" s="55"/>
      <c r="G52" s="55"/>
      <c r="H52" s="55" t="str">
        <f>'Turner Price'!BL11</f>
        <v>Contains Sesame Seeds</v>
      </c>
      <c r="I52" s="55" t="str">
        <f>Harvest!D71</f>
        <v>Allergen Includes Sesame</v>
      </c>
      <c r="J52" t="s">
        <v>69</v>
      </c>
      <c r="K52" t="s">
        <v>613</v>
      </c>
    </row>
    <row r="53" spans="2:11">
      <c r="B53" s="55" t="str">
        <f>'Caterfood SW'!$G47</f>
        <v>Tree Nuts:</v>
      </c>
      <c r="C53" s="55"/>
      <c r="D53" s="55"/>
      <c r="E53" s="55" t="str">
        <f>SLF!$G47</f>
        <v>Tree Nuts:</v>
      </c>
      <c r="F53" s="55"/>
      <c r="G53" s="55"/>
      <c r="H53" s="55" t="str">
        <f>'Turner Price'!BD11</f>
        <v>Contains Tree Nuts</v>
      </c>
      <c r="I53" s="55" t="str">
        <f>Harvest!D69</f>
        <v>Allergen Includes Nuts</v>
      </c>
      <c r="J53" t="s">
        <v>70</v>
      </c>
      <c r="K53" t="s">
        <v>613</v>
      </c>
    </row>
    <row r="54" spans="2:11">
      <c r="B54" s="55" t="str">
        <f>'Caterfood SW'!$G49</f>
        <v>Peanuts:</v>
      </c>
      <c r="C54" s="55"/>
      <c r="D54" s="55"/>
      <c r="E54" s="55" t="str">
        <f>SLF!$G49</f>
        <v>Peanuts:</v>
      </c>
      <c r="F54" s="55"/>
      <c r="G54" s="55"/>
      <c r="H54" s="55" t="str">
        <f>'Turner Price'!BC11</f>
        <v>Contains Peanuts</v>
      </c>
      <c r="I54" s="55" t="str">
        <f>Harvest!D70</f>
        <v>Allergen Includes Peanuts</v>
      </c>
      <c r="J54" t="s">
        <v>71</v>
      </c>
      <c r="K54" t="s">
        <v>613</v>
      </c>
    </row>
    <row r="55" spans="2:11">
      <c r="B55" s="55"/>
      <c r="C55" s="55"/>
      <c r="D55" s="55"/>
      <c r="E55" s="55"/>
      <c r="F55" s="55"/>
      <c r="G55" s="55"/>
      <c r="H55" s="55" t="str">
        <f>'Turner Price'!BX11</f>
        <v>Contains Brazil Nuts</v>
      </c>
      <c r="I55" s="55"/>
      <c r="J55" t="s">
        <v>72</v>
      </c>
      <c r="K55" t="s">
        <v>613</v>
      </c>
    </row>
    <row r="56" spans="2:11">
      <c r="B56" s="55"/>
      <c r="C56" s="55"/>
      <c r="D56" s="55"/>
      <c r="E56" s="55"/>
      <c r="F56" s="55"/>
      <c r="G56" s="55"/>
      <c r="H56" s="55" t="str">
        <f>'Turner Price'!BY11</f>
        <v>Contains Cashew Nuts</v>
      </c>
      <c r="I56" s="55"/>
      <c r="J56" t="s">
        <v>73</v>
      </c>
      <c r="K56" t="s">
        <v>613</v>
      </c>
    </row>
    <row r="57" spans="2:11">
      <c r="B57" s="55"/>
      <c r="C57" s="55"/>
      <c r="D57" s="55"/>
      <c r="E57" s="55"/>
      <c r="F57" s="55"/>
      <c r="G57" s="55"/>
      <c r="H57" s="55" t="str">
        <f>'Turner Price'!BZ11</f>
        <v>Contains Hazelnut Nuts</v>
      </c>
      <c r="I57" s="55"/>
      <c r="J57" t="s">
        <v>74</v>
      </c>
      <c r="K57" t="s">
        <v>613</v>
      </c>
    </row>
    <row r="58" spans="2:11">
      <c r="B58" s="55"/>
      <c r="C58" s="55"/>
      <c r="D58" s="55"/>
      <c r="E58" s="55"/>
      <c r="F58" s="55"/>
      <c r="G58" s="55"/>
      <c r="H58" s="55" t="str">
        <f>'Turner Price'!CA11</f>
        <v>Contains Macadamia Nuts</v>
      </c>
      <c r="I58" s="55"/>
      <c r="J58" t="s">
        <v>75</v>
      </c>
      <c r="K58" t="s">
        <v>613</v>
      </c>
    </row>
    <row r="59" spans="2:11">
      <c r="B59" s="55"/>
      <c r="C59" s="55"/>
      <c r="D59" s="55"/>
      <c r="E59" s="55"/>
      <c r="F59" s="55"/>
      <c r="G59" s="55"/>
      <c r="H59" s="55" t="str">
        <f>'Turner Price'!CB11</f>
        <v>Contains Pecan Nuts</v>
      </c>
      <c r="I59" s="55"/>
      <c r="J59" t="s">
        <v>76</v>
      </c>
      <c r="K59" t="s">
        <v>613</v>
      </c>
    </row>
    <row r="60" spans="2:11">
      <c r="B60" s="55"/>
      <c r="C60" s="55"/>
      <c r="D60" s="55"/>
      <c r="E60" s="55"/>
      <c r="F60" s="55"/>
      <c r="G60" s="55"/>
      <c r="H60" s="55" t="str">
        <f>'Turner Price'!CC11</f>
        <v>Contains Pistachio Nuts</v>
      </c>
      <c r="I60" s="55"/>
      <c r="J60" t="s">
        <v>77</v>
      </c>
      <c r="K60" t="s">
        <v>613</v>
      </c>
    </row>
    <row r="61" spans="2:11">
      <c r="B61" s="55"/>
      <c r="C61" s="55"/>
      <c r="D61" s="55"/>
      <c r="E61" s="55"/>
      <c r="F61" s="55"/>
      <c r="G61" s="55"/>
      <c r="H61" s="55" t="str">
        <f>'Turner Price'!CD11</f>
        <v>Contains Walnut Nuts</v>
      </c>
      <c r="I61" s="55"/>
      <c r="J61" t="s">
        <v>78</v>
      </c>
      <c r="K61" t="s">
        <v>613</v>
      </c>
    </row>
    <row r="62" spans="2:11">
      <c r="B62" s="55"/>
      <c r="C62" s="55"/>
      <c r="D62" s="55"/>
      <c r="E62" s="55"/>
      <c r="F62" s="55"/>
      <c r="G62" s="55"/>
      <c r="H62" s="55" t="str">
        <f>'Turner Price'!CE11</f>
        <v>Contains Almond Nuts</v>
      </c>
      <c r="I62" s="55"/>
      <c r="J62" t="s">
        <v>79</v>
      </c>
      <c r="K62" t="s">
        <v>613</v>
      </c>
    </row>
    <row r="63" spans="2:11">
      <c r="B63" s="55"/>
      <c r="C63" s="55"/>
      <c r="D63" s="55"/>
      <c r="E63" s="55"/>
      <c r="F63" s="55"/>
      <c r="G63" s="55" t="str">
        <f>'Thomas Ridley'!K38</f>
        <v>Halal</v>
      </c>
      <c r="H63" s="55" t="str">
        <f>'Turner Price'!CM11</f>
        <v>Halal Approved</v>
      </c>
      <c r="I63" s="55" t="str">
        <f>Harvest!D48</f>
        <v>Halal Approved</v>
      </c>
      <c r="J63" t="s">
        <v>80</v>
      </c>
      <c r="K63" t="s">
        <v>614</v>
      </c>
    </row>
    <row r="64" spans="2:11">
      <c r="B64" s="55"/>
      <c r="C64" s="55"/>
      <c r="D64" s="55"/>
      <c r="E64" s="55"/>
      <c r="F64" s="55"/>
      <c r="G64" s="55" t="str">
        <f>'Thomas Ridley'!K39</f>
        <v>Kosher</v>
      </c>
      <c r="H64" s="55" t="str">
        <f>'Turner Price'!CN11</f>
        <v>Kosher Approved</v>
      </c>
      <c r="I64" s="55" t="str">
        <f>Harvest!D49</f>
        <v>Kosher Approved</v>
      </c>
      <c r="J64" t="s">
        <v>81</v>
      </c>
      <c r="K64" t="s">
        <v>614</v>
      </c>
    </row>
    <row r="65" spans="2:11">
      <c r="B65" s="55" t="str">
        <f>'Caterfood SW'!$C43</f>
        <v>Vegans:</v>
      </c>
      <c r="C65" s="55"/>
      <c r="D65" s="55"/>
      <c r="E65" s="55" t="str">
        <f>SLF!$C43</f>
        <v>Vegans:</v>
      </c>
      <c r="F65" s="55"/>
      <c r="G65" s="55" t="str">
        <f>'Thomas Ridley'!G38</f>
        <v>Vegan</v>
      </c>
      <c r="H65" s="55" t="str">
        <f>'Turner Price'!CI11</f>
        <v>Vegan Suitable</v>
      </c>
      <c r="I65" s="55" t="str">
        <f>Harvest!D47</f>
        <v>Vegan</v>
      </c>
      <c r="J65" t="s">
        <v>82</v>
      </c>
      <c r="K65" t="s">
        <v>614</v>
      </c>
    </row>
    <row r="66" spans="2:11">
      <c r="B66" s="55" t="str">
        <f>'Caterfood SW'!$C41</f>
        <v>Vegetarians:</v>
      </c>
      <c r="C66" s="55"/>
      <c r="D66" s="55"/>
      <c r="E66" s="55" t="str">
        <f>SLF!$C41</f>
        <v>Vegetarians:</v>
      </c>
      <c r="F66" s="55"/>
      <c r="G66" s="55" t="str">
        <f>'Thomas Ridley'!G37</f>
        <v>Vegetarian</v>
      </c>
      <c r="H66" s="55" t="str">
        <f>'Turner Price'!CH11</f>
        <v>Vegetarian Suitable</v>
      </c>
      <c r="I66" s="55" t="str">
        <f>Harvest!D46</f>
        <v>Vegetarian</v>
      </c>
      <c r="J66" t="s">
        <v>83</v>
      </c>
      <c r="K66" t="s">
        <v>614</v>
      </c>
    </row>
    <row r="67" spans="2:11">
      <c r="B67" s="55" t="str">
        <f>'Caterfood SW'!$C45</f>
        <v>Diabetics:</v>
      </c>
      <c r="C67" s="55"/>
      <c r="D67" s="55"/>
      <c r="E67" s="55" t="str">
        <f>SLF!$C45</f>
        <v>Diabetics:</v>
      </c>
      <c r="F67" s="55"/>
      <c r="G67" s="55"/>
      <c r="H67" s="55"/>
      <c r="I67" s="55"/>
      <c r="J67" t="s">
        <v>84</v>
      </c>
      <c r="K67" t="s">
        <v>614</v>
      </c>
    </row>
    <row r="68" spans="2:11">
      <c r="B68" s="55" t="str">
        <f>'Caterfood SW'!$C47</f>
        <v>Coeliacs:</v>
      </c>
      <c r="C68" s="55"/>
      <c r="D68" s="55"/>
      <c r="E68" s="55" t="str">
        <f>SLF!$C47</f>
        <v>Coeliacs:</v>
      </c>
      <c r="F68" s="55"/>
      <c r="G68" s="55"/>
      <c r="H68" s="55" t="str">
        <f>'Turner Price'!CJ11</f>
        <v>Coeliac Suitable</v>
      </c>
      <c r="I68" s="55"/>
      <c r="J68" t="s">
        <v>85</v>
      </c>
      <c r="K68" t="s">
        <v>614</v>
      </c>
    </row>
    <row r="69" spans="2:11">
      <c r="B69" s="55" t="str">
        <f>'Caterfood SW'!$C49</f>
        <v>Lactose Intolerance:</v>
      </c>
      <c r="C69" s="55"/>
      <c r="D69" s="55"/>
      <c r="E69" s="55" t="str">
        <f>SLF!$C49</f>
        <v>Lactose Intolerance:</v>
      </c>
      <c r="F69" s="55"/>
      <c r="G69" s="55"/>
      <c r="H69" s="55" t="str">
        <f>'Turner Price'!CK11</f>
        <v>Sufferers of Lactose Intolerance Suitable</v>
      </c>
      <c r="I69" s="55"/>
      <c r="J69" t="s">
        <v>86</v>
      </c>
      <c r="K69" t="s">
        <v>614</v>
      </c>
    </row>
    <row r="70" spans="2:11">
      <c r="B70" s="55"/>
      <c r="C70" s="55"/>
      <c r="D70" s="55"/>
      <c r="E70" s="55"/>
      <c r="F70" s="55"/>
      <c r="G70" s="55"/>
      <c r="H70" s="55" t="str">
        <f>'Turner Price'!CL11</f>
        <v>Nut Allergy Sufferers Suitable</v>
      </c>
      <c r="I70" s="55"/>
      <c r="J70" t="s">
        <v>87</v>
      </c>
      <c r="K70" t="s">
        <v>614</v>
      </c>
    </row>
    <row r="71" spans="2:11">
      <c r="B71" s="55"/>
      <c r="C71" s="55"/>
      <c r="D71" s="55"/>
      <c r="E71" s="55"/>
      <c r="F71" s="55"/>
      <c r="G71" s="55"/>
      <c r="H71" s="55" t="str">
        <f>'Turner Price'!AS11</f>
        <v>Energy per 100g (kJ)</v>
      </c>
      <c r="I71" s="55" t="str">
        <f>Harvest!D50</f>
        <v>Energy</v>
      </c>
      <c r="J71" t="s">
        <v>88</v>
      </c>
      <c r="K71" t="s">
        <v>615</v>
      </c>
    </row>
    <row r="72" spans="2:11">
      <c r="B72" s="55"/>
      <c r="C72" s="55"/>
      <c r="D72" s="55"/>
      <c r="E72" s="55"/>
      <c r="F72" s="55"/>
      <c r="G72" s="55"/>
      <c r="H72" s="55" t="str">
        <f>'Turner Price'!AT11</f>
        <v>Energy per 100g (kcal)</v>
      </c>
      <c r="I72" s="55"/>
      <c r="J72" t="s">
        <v>89</v>
      </c>
      <c r="K72" t="s">
        <v>615</v>
      </c>
    </row>
    <row r="73" spans="2:11">
      <c r="B73" s="55"/>
      <c r="C73" s="55"/>
      <c r="D73" s="55"/>
      <c r="E73" s="55"/>
      <c r="F73" s="55"/>
      <c r="G73" s="55"/>
      <c r="H73" s="55" t="str">
        <f>'Turner Price'!AW11</f>
        <v>Fat per 100g (g)</v>
      </c>
      <c r="I73" s="55" t="str">
        <f>Harvest!D54</f>
        <v>Fat</v>
      </c>
      <c r="J73" t="s">
        <v>90</v>
      </c>
      <c r="K73" t="s">
        <v>615</v>
      </c>
    </row>
    <row r="74" spans="2:11">
      <c r="B74" s="55"/>
      <c r="C74" s="55"/>
      <c r="D74" s="55"/>
      <c r="E74" s="55"/>
      <c r="F74" s="55"/>
      <c r="G74" s="55"/>
      <c r="H74" s="55" t="str">
        <f>'Turner Price'!AX11</f>
        <v>Fat of which Saturates per 100g (g)</v>
      </c>
      <c r="I74" s="55" t="str">
        <f>Harvest!D55</f>
        <v>Saturates</v>
      </c>
      <c r="J74" t="s">
        <v>91</v>
      </c>
      <c r="K74" t="s">
        <v>615</v>
      </c>
    </row>
    <row r="75" spans="2:11">
      <c r="B75" s="55"/>
      <c r="C75" s="55"/>
      <c r="D75" s="55"/>
      <c r="E75" s="55"/>
      <c r="F75" s="55"/>
      <c r="G75" s="55"/>
      <c r="H75" s="55"/>
      <c r="I75" s="55" t="str">
        <f>Harvest!D56</f>
        <v>Monosats</v>
      </c>
      <c r="J75" t="s">
        <v>92</v>
      </c>
      <c r="K75" t="s">
        <v>615</v>
      </c>
    </row>
    <row r="76" spans="2:11">
      <c r="B76" s="55"/>
      <c r="C76" s="55"/>
      <c r="D76" s="55"/>
      <c r="E76" s="55"/>
      <c r="F76" s="55"/>
      <c r="G76" s="55"/>
      <c r="H76" s="55"/>
      <c r="I76" s="55" t="str">
        <f>Harvest!D57</f>
        <v>Polysats</v>
      </c>
      <c r="J76" t="s">
        <v>93</v>
      </c>
      <c r="K76" t="s">
        <v>615</v>
      </c>
    </row>
    <row r="77" spans="2:11">
      <c r="B77" s="55"/>
      <c r="C77" s="55"/>
      <c r="D77" s="55"/>
      <c r="E77" s="55"/>
      <c r="F77" s="55"/>
      <c r="G77" s="55"/>
      <c r="H77" s="55" t="str">
        <f>'Turner Price'!AU11</f>
        <v>Carbohydrate Per 100g (g)</v>
      </c>
      <c r="I77" s="55" t="str">
        <f>Harvest!D52</f>
        <v>Carbs</v>
      </c>
      <c r="J77" t="s">
        <v>94</v>
      </c>
      <c r="K77" t="s">
        <v>615</v>
      </c>
    </row>
    <row r="78" spans="2:11">
      <c r="B78" s="55"/>
      <c r="C78" s="55"/>
      <c r="D78" s="55"/>
      <c r="E78" s="55"/>
      <c r="F78" s="55"/>
      <c r="G78" s="55"/>
      <c r="H78" s="55" t="str">
        <f>'Turner Price'!AV11</f>
        <v>Carbohydrate of which Sugars per 100g (g)</v>
      </c>
      <c r="I78" s="55" t="str">
        <f>Harvest!D53</f>
        <v>Sugar</v>
      </c>
      <c r="J78" t="s">
        <v>95</v>
      </c>
      <c r="K78" t="s">
        <v>615</v>
      </c>
    </row>
    <row r="79" spans="2:11">
      <c r="B79" s="55"/>
      <c r="C79" s="55"/>
      <c r="D79" s="55"/>
      <c r="E79" s="55"/>
      <c r="F79" s="55"/>
      <c r="G79" s="55"/>
      <c r="H79" s="55" t="str">
        <f>'Turner Price'!BA11</f>
        <v>Fibre per 100g (g)</v>
      </c>
      <c r="I79" s="55" t="str">
        <f>Harvest!D58</f>
        <v>Fibre</v>
      </c>
      <c r="J79" t="s">
        <v>96</v>
      </c>
      <c r="K79" t="s">
        <v>615</v>
      </c>
    </row>
    <row r="80" spans="2:11">
      <c r="B80" s="55"/>
      <c r="C80" s="55"/>
      <c r="D80" s="55"/>
      <c r="E80" s="55"/>
      <c r="F80" s="55"/>
      <c r="G80" s="55"/>
      <c r="H80" s="55" t="str">
        <f>'Turner Price'!AY11</f>
        <v>Protein per 100g (g)</v>
      </c>
      <c r="I80" s="55" t="str">
        <f>Harvest!D51</f>
        <v>Protein</v>
      </c>
      <c r="J80" t="s">
        <v>97</v>
      </c>
      <c r="K80" t="s">
        <v>615</v>
      </c>
    </row>
    <row r="81" spans="2:11">
      <c r="B81" s="55"/>
      <c r="C81" s="55"/>
      <c r="D81" s="55"/>
      <c r="E81" s="55"/>
      <c r="F81" s="55"/>
      <c r="G81" s="55"/>
      <c r="H81" s="55" t="str">
        <f>'Turner Price'!AZ11</f>
        <v>Salt per 100g (g)</v>
      </c>
      <c r="I81" s="55" t="str">
        <f>Harvest!D59</f>
        <v>Salt</v>
      </c>
      <c r="J81" t="s">
        <v>98</v>
      </c>
      <c r="K81" t="s">
        <v>615</v>
      </c>
    </row>
    <row r="82" spans="2:11">
      <c r="B82" s="55"/>
      <c r="C82" s="55"/>
      <c r="D82" s="55"/>
      <c r="E82" s="55"/>
      <c r="F82" s="55"/>
      <c r="G82" s="55"/>
      <c r="H82" s="55" t="str">
        <f>'Turner Price'!BB11</f>
        <v>Sodium per 100g (g)</v>
      </c>
      <c r="I82" s="55"/>
      <c r="J82" t="s">
        <v>99</v>
      </c>
      <c r="K82" t="s">
        <v>615</v>
      </c>
    </row>
    <row r="83" spans="2:11">
      <c r="B83" s="55"/>
      <c r="C83" s="55"/>
      <c r="D83" s="55"/>
      <c r="E83" s="55"/>
      <c r="F83" s="55"/>
      <c r="G83" s="55" t="str">
        <f>'Thomas Ridley'!K37</f>
        <v>Fairtrade Certified</v>
      </c>
      <c r="H83" s="55"/>
      <c r="I83" s="55"/>
      <c r="J83" t="s">
        <v>100</v>
      </c>
      <c r="K83" t="s">
        <v>616</v>
      </c>
    </row>
    <row r="84" spans="2:11">
      <c r="B84" s="55" t="str">
        <f>'Caterfood SW'!A66</f>
        <v>MSC Product? MSC Change of scope needs to be reported within 10 days</v>
      </c>
      <c r="C84" s="55"/>
      <c r="D84" s="55"/>
      <c r="E84" s="55"/>
      <c r="F84" s="55"/>
      <c r="G84" s="55" t="str">
        <f>'Thomas Ridley'!J40</f>
        <v>Marine Stewardship Council</v>
      </c>
      <c r="H84" s="55"/>
      <c r="I84" s="55"/>
      <c r="J84" t="s">
        <v>101</v>
      </c>
      <c r="K84" t="s">
        <v>616</v>
      </c>
    </row>
    <row r="85" spans="2:11">
      <c r="B85" s="55"/>
      <c r="C85" s="55"/>
      <c r="D85" s="55"/>
      <c r="E85" s="55"/>
      <c r="F85" s="55"/>
      <c r="G85" s="55" t="str">
        <f>'Thomas Ridley'!K41</f>
        <v>Organic Product</v>
      </c>
      <c r="H85" s="55" t="str">
        <f>'Turner Price'!CP11</f>
        <v>Organic Approved</v>
      </c>
      <c r="I85" s="55" t="str">
        <f>Harvest!D45</f>
        <v>Organic</v>
      </c>
      <c r="J85" t="s">
        <v>102</v>
      </c>
      <c r="K85" t="s">
        <v>616</v>
      </c>
    </row>
    <row r="86" spans="2:11">
      <c r="B86" s="55"/>
      <c r="C86" s="55"/>
      <c r="D86" s="55"/>
      <c r="E86" s="55"/>
      <c r="F86" s="55"/>
      <c r="G86" s="55" t="str">
        <f>'Thomas Ridley'!K43</f>
        <v>Red Tractor Certified</v>
      </c>
      <c r="H86" s="55" t="str">
        <f>'Turner Price'!CO11</f>
        <v>Red Tractor Approved</v>
      </c>
      <c r="I86" s="55"/>
      <c r="J86" t="s">
        <v>103</v>
      </c>
      <c r="K86" t="s">
        <v>616</v>
      </c>
    </row>
    <row r="87" spans="2:11">
      <c r="B87" s="55"/>
      <c r="C87" s="55"/>
      <c r="D87" s="55"/>
      <c r="E87" s="55"/>
      <c r="F87" s="55"/>
      <c r="G87" s="55" t="str">
        <f>'Thomas Ridley'!K42</f>
        <v>Rainforest Alliance</v>
      </c>
      <c r="H87" s="55"/>
      <c r="I87" s="55"/>
      <c r="J87" t="s">
        <v>104</v>
      </c>
      <c r="K87" t="s">
        <v>616</v>
      </c>
    </row>
    <row r="88" spans="2:11">
      <c r="B88" s="55"/>
      <c r="C88" s="55"/>
      <c r="D88" s="55"/>
      <c r="E88" s="55"/>
      <c r="F88" s="55"/>
      <c r="G88" s="55"/>
      <c r="H88" s="55" t="str">
        <f>'Turner Price'!CQ11</f>
        <v>School Standards Approved</v>
      </c>
      <c r="I88" s="55"/>
      <c r="J88" t="s">
        <v>105</v>
      </c>
      <c r="K88" t="s">
        <v>616</v>
      </c>
    </row>
    <row r="89" spans="2:11">
      <c r="B89" s="55"/>
      <c r="C89" s="55"/>
      <c r="D89" s="55"/>
      <c r="E89" s="55"/>
      <c r="F89" s="55"/>
      <c r="G89" s="55"/>
      <c r="H89" s="55" t="str">
        <f>'Turner Price'!BQ11</f>
        <v>Contains Palm Oil</v>
      </c>
      <c r="I89" s="55"/>
      <c r="J89" t="s">
        <v>106</v>
      </c>
      <c r="K89" t="s">
        <v>617</v>
      </c>
    </row>
    <row r="90" spans="2:11">
      <c r="B90" s="55"/>
      <c r="C90" s="55"/>
      <c r="D90" s="55"/>
      <c r="E90" s="55"/>
      <c r="F90" s="55"/>
      <c r="G90" s="55"/>
      <c r="H90" s="55" t="str">
        <f>'Turner Price'!CG11</f>
        <v>Contains GM Protein/DNA</v>
      </c>
      <c r="I90" s="55" t="str">
        <f>Harvest!D44</f>
        <v>GM Free</v>
      </c>
      <c r="J90" t="s">
        <v>107</v>
      </c>
      <c r="K90" t="s">
        <v>617</v>
      </c>
    </row>
    <row r="91" spans="2:11">
      <c r="B91" s="55"/>
      <c r="C91" s="55"/>
      <c r="D91" s="55"/>
      <c r="E91" s="55"/>
      <c r="F91" s="55"/>
      <c r="G91" s="55"/>
      <c r="H91" s="55" t="str">
        <f>'Turner Price'!CF11</f>
        <v>Contains Hydrogenated Vegetable Oil/Fat</v>
      </c>
      <c r="I91" s="55"/>
      <c r="J91" t="s">
        <v>108</v>
      </c>
      <c r="K91" t="s">
        <v>617</v>
      </c>
    </row>
    <row r="92" spans="2:11">
      <c r="B92" s="55"/>
      <c r="C92" s="55"/>
      <c r="D92" s="55"/>
      <c r="E92" s="55"/>
      <c r="F92" s="55"/>
      <c r="G92" s="55" t="str">
        <f>'Thomas Ridley'!D31</f>
        <v>DEPTH (in cm)</v>
      </c>
      <c r="H92" s="55"/>
      <c r="I92" s="55"/>
      <c r="J92" t="s">
        <v>109</v>
      </c>
      <c r="K92" t="s">
        <v>618</v>
      </c>
    </row>
    <row r="93" spans="2:11">
      <c r="B93" s="55"/>
      <c r="C93" s="55"/>
      <c r="D93" s="55"/>
      <c r="E93" s="55"/>
      <c r="F93" s="55"/>
      <c r="G93" s="55" t="str">
        <f>'Thomas Ridley'!G31</f>
        <v>WIDTH (in cm)</v>
      </c>
      <c r="H93" s="55"/>
      <c r="I93" s="55"/>
      <c r="J93" t="s">
        <v>110</v>
      </c>
      <c r="K93" t="s">
        <v>618</v>
      </c>
    </row>
    <row r="94" spans="2:11">
      <c r="B94" s="55"/>
      <c r="C94" s="55"/>
      <c r="D94" s="55"/>
      <c r="E94" s="55"/>
      <c r="F94" s="55"/>
      <c r="G94" s="55" t="str">
        <f>'Thomas Ridley'!K31</f>
        <v>HEIGHT (in cm)</v>
      </c>
      <c r="H94" s="55"/>
      <c r="I94" s="55"/>
      <c r="J94" t="s">
        <v>111</v>
      </c>
      <c r="K94" t="s">
        <v>618</v>
      </c>
    </row>
    <row r="95" spans="2:11">
      <c r="B95" s="55"/>
      <c r="C95" s="55" t="str">
        <f>Cimandis!D22</f>
        <v>Length</v>
      </c>
      <c r="D95" s="55" t="str">
        <f>Elite!D22</f>
        <v>Length</v>
      </c>
      <c r="E95" s="55"/>
      <c r="F95" s="55"/>
      <c r="G95" s="55" t="str">
        <f>'Thomas Ridley'!D29</f>
        <v>DEPTH (in cm)</v>
      </c>
      <c r="H95" s="55" t="str">
        <f>'Turner Price'!AH11</f>
        <v>Outer Case Length (cm)</v>
      </c>
      <c r="I95" s="55" t="str">
        <f>Harvest!D42</f>
        <v>Case Dimensions - Depth</v>
      </c>
      <c r="J95" t="s">
        <v>112</v>
      </c>
      <c r="K95" t="s">
        <v>618</v>
      </c>
    </row>
    <row r="96" spans="2:11">
      <c r="B96" s="55"/>
      <c r="C96" s="55" t="str">
        <f>Cimandis!F21</f>
        <v>Width</v>
      </c>
      <c r="D96" s="55" t="str">
        <f>Elite!F21</f>
        <v>Width</v>
      </c>
      <c r="E96" s="55"/>
      <c r="F96" s="55"/>
      <c r="G96" s="55" t="str">
        <f>'Thomas Ridley'!G29</f>
        <v>WIDTH (in cm)</v>
      </c>
      <c r="H96" s="55" t="str">
        <f>'Turner Price'!AI11</f>
        <v>Outer Case Width (cm)</v>
      </c>
      <c r="I96" s="55" t="str">
        <f>Harvest!D41</f>
        <v>Case Dimensions - Width</v>
      </c>
      <c r="J96" t="s">
        <v>113</v>
      </c>
      <c r="K96" t="s">
        <v>618</v>
      </c>
    </row>
    <row r="97" spans="2:11">
      <c r="B97" s="55"/>
      <c r="C97" s="55" t="str">
        <f>Cimandis!D21</f>
        <v>Height</v>
      </c>
      <c r="D97" s="55" t="str">
        <f>Elite!D21</f>
        <v>Height</v>
      </c>
      <c r="E97" s="55"/>
      <c r="F97" s="55"/>
      <c r="G97" s="55" t="str">
        <f>'Thomas Ridley'!K29</f>
        <v>HEIGHT (in cm)</v>
      </c>
      <c r="H97" s="55" t="str">
        <f>'Turner Price'!AJ11</f>
        <v>Outer Case Height (cm)</v>
      </c>
      <c r="I97" s="55" t="str">
        <f>Harvest!D40</f>
        <v>Case Dimensions - Height</v>
      </c>
      <c r="J97" t="s">
        <v>114</v>
      </c>
      <c r="K97" t="s">
        <v>618</v>
      </c>
    </row>
    <row r="98" spans="2:11">
      <c r="B98" s="55"/>
      <c r="C98" s="55" t="str">
        <f>Cimandis!F22</f>
        <v>Weight (KG)</v>
      </c>
      <c r="D98" s="55" t="str">
        <f>Elite!F22</f>
        <v>Weight (KG)</v>
      </c>
      <c r="E98" s="55"/>
      <c r="F98" s="55"/>
      <c r="G98" s="55" t="str">
        <f>'Thomas Ridley'!A27</f>
        <v>WEIGHT PER OUTER CASE: (INCL. PACKAGING)</v>
      </c>
      <c r="H98" s="55" t="str">
        <f>'Turner Price'!R11</f>
        <v>Weight (kg)</v>
      </c>
      <c r="I98" s="55"/>
      <c r="J98" t="s">
        <v>115</v>
      </c>
      <c r="K98" t="s">
        <v>618</v>
      </c>
    </row>
    <row r="99" spans="2:11">
      <c r="B99" s="55"/>
      <c r="C99" s="55"/>
      <c r="D99" s="55"/>
      <c r="E99" s="55"/>
      <c r="F99" s="55"/>
      <c r="G99" s="55"/>
      <c r="H99" s="55" t="str">
        <f>'Turner Price'!S11</f>
        <v>Volume</v>
      </c>
      <c r="I99" s="55"/>
      <c r="J99" t="s">
        <v>116</v>
      </c>
      <c r="K99" t="s">
        <v>618</v>
      </c>
    </row>
    <row r="100" spans="2:11">
      <c r="B100" s="55"/>
      <c r="C100" s="55"/>
      <c r="D100" s="55"/>
      <c r="E100" s="55"/>
      <c r="F100" s="55"/>
      <c r="G100" s="55"/>
      <c r="H100" s="55" t="str">
        <f>'Turner Price'!AM11</f>
        <v>Packaging &amp; Recycling Information</v>
      </c>
      <c r="I100" s="55"/>
      <c r="J100" t="s">
        <v>117</v>
      </c>
      <c r="K100" t="s">
        <v>618</v>
      </c>
    </row>
    <row r="101" spans="2:11">
      <c r="B101" s="55"/>
      <c r="C101" s="55"/>
      <c r="D101" s="55"/>
      <c r="E101" s="55"/>
      <c r="F101" s="55"/>
      <c r="G101" s="55"/>
      <c r="H101" s="55"/>
      <c r="I101" s="55" t="str">
        <f>Harvest!D34</f>
        <v>Case Packaging - Card</v>
      </c>
      <c r="J101" t="s">
        <v>118</v>
      </c>
      <c r="K101" t="s">
        <v>618</v>
      </c>
    </row>
    <row r="102" spans="2:11">
      <c r="B102" s="55"/>
      <c r="C102" s="55"/>
      <c r="D102" s="55"/>
      <c r="E102" s="55"/>
      <c r="F102" s="55"/>
      <c r="G102" s="55"/>
      <c r="H102" s="55"/>
      <c r="I102" s="55" t="str">
        <f>Harvest!D35</f>
        <v>Case Packaging - Plastic</v>
      </c>
      <c r="J102" t="s">
        <v>119</v>
      </c>
      <c r="K102" t="s">
        <v>618</v>
      </c>
    </row>
    <row r="103" spans="2:11">
      <c r="B103" s="55"/>
      <c r="C103" s="55"/>
      <c r="D103" s="55"/>
      <c r="E103" s="55"/>
      <c r="F103" s="55"/>
      <c r="G103" s="55"/>
      <c r="H103" s="55"/>
      <c r="I103" s="55" t="str">
        <f>Harvest!D36</f>
        <v>Case Packaging - Glass</v>
      </c>
      <c r="J103" t="s">
        <v>120</v>
      </c>
      <c r="K103" t="s">
        <v>618</v>
      </c>
    </row>
    <row r="104" spans="2:11">
      <c r="B104" s="55"/>
      <c r="C104" s="55"/>
      <c r="D104" s="55"/>
      <c r="E104" s="55"/>
      <c r="F104" s="55"/>
      <c r="G104" s="55"/>
      <c r="H104" s="55"/>
      <c r="I104" s="55" t="str">
        <f>Harvest!D37</f>
        <v>Case Packaging - Steel</v>
      </c>
      <c r="J104" t="s">
        <v>121</v>
      </c>
      <c r="K104" t="s">
        <v>618</v>
      </c>
    </row>
    <row r="105" spans="2:11">
      <c r="B105" s="55"/>
      <c r="C105" s="55"/>
      <c r="D105" s="55"/>
      <c r="E105" s="55"/>
      <c r="F105" s="55"/>
      <c r="G105" s="55"/>
      <c r="H105" s="55"/>
      <c r="I105" s="55" t="str">
        <f>Harvest!D38</f>
        <v>Case Packaging - Aluminium</v>
      </c>
      <c r="J105" t="s">
        <v>122</v>
      </c>
      <c r="K105" t="s">
        <v>618</v>
      </c>
    </row>
    <row r="106" spans="2:11">
      <c r="B106" s="55"/>
      <c r="C106" s="55"/>
      <c r="D106" s="55"/>
      <c r="E106" s="55"/>
      <c r="F106" s="55"/>
      <c r="G106" s="55"/>
      <c r="H106" s="55"/>
      <c r="I106" s="55" t="str">
        <f>Harvest!D39</f>
        <v>Case Packaging - other</v>
      </c>
      <c r="J106" t="s">
        <v>123</v>
      </c>
      <c r="K106" t="s">
        <v>618</v>
      </c>
    </row>
    <row r="107" spans="2:11">
      <c r="B107" s="55" t="str">
        <f>'Caterfood SW'!$J24</f>
        <v>Cases per Pallet:</v>
      </c>
      <c r="C107" s="55"/>
      <c r="D107" s="55"/>
      <c r="E107" s="55" t="str">
        <f>SLF!$J24</f>
        <v>Cases per Pallet:</v>
      </c>
      <c r="F107" s="55"/>
      <c r="G107" s="55" t="str">
        <f>'Thomas Ridley'!F23</f>
        <v xml:space="preserve">       CASES PER PALLET:</v>
      </c>
      <c r="H107" s="55" t="str">
        <f>'Turner Price'!E11</f>
        <v>Pallet Quantity</v>
      </c>
      <c r="I107" s="55"/>
      <c r="J107" t="s">
        <v>124</v>
      </c>
      <c r="K107" t="s">
        <v>618</v>
      </c>
    </row>
    <row r="108" spans="2:11">
      <c r="B108" s="55" t="str">
        <f>'Caterfood SW'!$C24</f>
        <v>Cases per Layer:</v>
      </c>
      <c r="C108" s="55" t="str">
        <f>Cimandis!E19</f>
        <v>Cases per Layer</v>
      </c>
      <c r="D108" s="55" t="str">
        <f>Elite!E19</f>
        <v>Cases per Layer</v>
      </c>
      <c r="E108" s="55" t="str">
        <f>SLF!$C24</f>
        <v>Cases per Layer:</v>
      </c>
      <c r="F108" s="55"/>
      <c r="G108" s="55" t="str">
        <f>'Thomas Ridley'!A23</f>
        <v xml:space="preserve">             CASES PER LAYER:</v>
      </c>
      <c r="H108" s="55" t="str">
        <f>'Turner Price'!F11</f>
        <v>Layer Quantity</v>
      </c>
      <c r="I108" s="55" t="str">
        <f>Harvest!D32</f>
        <v>Quantity of cases par layer</v>
      </c>
      <c r="J108" t="s">
        <v>125</v>
      </c>
      <c r="K108" t="s">
        <v>618</v>
      </c>
    </row>
    <row r="109" spans="2:11">
      <c r="B109" s="55" t="str">
        <f>'Caterfood SW'!$F24</f>
        <v>Layers per Pallet:</v>
      </c>
      <c r="C109" s="55" t="str">
        <f>Cimandis!B19</f>
        <v>Layers per Pallet</v>
      </c>
      <c r="D109" s="55" t="str">
        <f>Elite!B19</f>
        <v>Layers per Pallet</v>
      </c>
      <c r="E109" s="55" t="str">
        <f>SLF!$F24</f>
        <v>Layers per Pallet:</v>
      </c>
      <c r="F109" s="55"/>
      <c r="G109" s="55"/>
      <c r="H109" s="55"/>
      <c r="I109" s="55" t="str">
        <f>Harvest!D33</f>
        <v>Quantity of cases per pallet</v>
      </c>
      <c r="J109" t="s">
        <v>126</v>
      </c>
      <c r="K109" t="s">
        <v>618</v>
      </c>
    </row>
    <row r="110" spans="2:11">
      <c r="B110" s="55" t="str">
        <f>'Caterfood SW'!$F26</f>
        <v>Pallet Height:</v>
      </c>
      <c r="C110" s="55"/>
      <c r="D110" s="55"/>
      <c r="E110" s="55" t="str">
        <f>SLF!$F26</f>
        <v>Pallet Height:</v>
      </c>
      <c r="F110" s="55"/>
      <c r="G110" s="55"/>
      <c r="H110" s="55"/>
      <c r="I110" s="55"/>
      <c r="J110" t="s">
        <v>127</v>
      </c>
      <c r="K110" t="s">
        <v>618</v>
      </c>
    </row>
    <row r="111" spans="2:11">
      <c r="B111" s="55" t="str">
        <f>'Caterfood SW'!$C26</f>
        <v>Pallet Weight:</v>
      </c>
      <c r="C111" s="55"/>
      <c r="D111" s="55"/>
      <c r="E111" s="55" t="str">
        <f>SLF!$C26</f>
        <v>Pallet Weight:</v>
      </c>
      <c r="F111" s="55"/>
      <c r="G111" s="55"/>
      <c r="H111" s="55"/>
      <c r="I111" s="55"/>
      <c r="J111" t="s">
        <v>128</v>
      </c>
      <c r="K111" t="s">
        <v>618</v>
      </c>
    </row>
    <row r="112" spans="2:11">
      <c r="B112" s="55"/>
      <c r="C112" s="55" t="str">
        <f>Cimandis!B20</f>
        <v>Confirm Euro Pallets not used</v>
      </c>
      <c r="D112" s="55" t="str">
        <f>Elite!B20</f>
        <v>Confirm Euro Pallets not used</v>
      </c>
      <c r="E112" s="55"/>
      <c r="F112" s="55"/>
      <c r="G112" s="55"/>
      <c r="H112" s="55"/>
      <c r="I112" s="55"/>
      <c r="J112" t="s">
        <v>129</v>
      </c>
      <c r="K112" t="s">
        <v>618</v>
      </c>
    </row>
    <row r="113" spans="2:11">
      <c r="B113" s="55" t="str">
        <f>'Caterfood SW'!$J26</f>
        <v>Minimum Order:</v>
      </c>
      <c r="C113" s="55" t="str">
        <f>Cimandis!D26</f>
        <v>Pallets</v>
      </c>
      <c r="D113" s="55" t="str">
        <f>Elite!D26</f>
        <v>Pallets</v>
      </c>
      <c r="E113" s="55" t="str">
        <f>SLF!$J26</f>
        <v>Minimum Order:</v>
      </c>
      <c r="F113" s="55"/>
      <c r="G113" s="55"/>
      <c r="H113" s="55"/>
      <c r="I113" s="55"/>
      <c r="J113" t="s">
        <v>130</v>
      </c>
      <c r="K113" t="s">
        <v>619</v>
      </c>
    </row>
    <row r="114" spans="2:11">
      <c r="B114" s="55"/>
      <c r="C114" s="55" t="str">
        <f>Cimandis!F26</f>
        <v>Cases</v>
      </c>
      <c r="D114" s="55" t="str">
        <f>Elite!F26</f>
        <v>Cases</v>
      </c>
      <c r="E114" s="55"/>
      <c r="F114" s="55"/>
      <c r="G114" s="55"/>
      <c r="H114" s="55"/>
      <c r="I114" s="55"/>
      <c r="J114" t="s">
        <v>131</v>
      </c>
      <c r="K114" t="s">
        <v>619</v>
      </c>
    </row>
    <row r="115" spans="2:11">
      <c r="B115" s="55"/>
      <c r="C115" s="55" t="str">
        <f>Cimandis!D27</f>
        <v>GBP</v>
      </c>
      <c r="D115" s="55" t="str">
        <f>Elite!D27</f>
        <v>GBP</v>
      </c>
      <c r="E115" s="55"/>
      <c r="F115" s="55"/>
      <c r="G115" s="55"/>
      <c r="H115" s="55"/>
      <c r="I115" s="55"/>
      <c r="J115" t="s">
        <v>132</v>
      </c>
      <c r="K115" t="s">
        <v>619</v>
      </c>
    </row>
    <row r="116" spans="2:11">
      <c r="B116" s="55" t="str">
        <f>'Caterfood SW'!$C22</f>
        <v>Outer Invoice Cost:</v>
      </c>
      <c r="C116" s="55" t="str">
        <f>Cimandis!B32</f>
        <v>Standard Invoice Cost per Case (£000.00)</v>
      </c>
      <c r="D116" s="55" t="str">
        <f>Elite!B32</f>
        <v>Standard Invoice Cost per Case (£000.00)</v>
      </c>
      <c r="E116" s="55" t="str">
        <f>SLF!$C22</f>
        <v>Outer Invoice Cost:</v>
      </c>
      <c r="F116" s="55" t="str">
        <f>'Nicol Hughes'!A10</f>
        <v>Cost Price</v>
      </c>
      <c r="G116" s="55" t="str">
        <f>'Thomas Ridley'!J17</f>
        <v xml:space="preserve">         COST: (per case or kg)</v>
      </c>
      <c r="H116" s="55" t="str">
        <f>'Turner Price'!G11</f>
        <v>Cost Price</v>
      </c>
      <c r="I116" s="55" t="str">
        <f>Harvest!D21</f>
        <v>Case Cost</v>
      </c>
      <c r="J116" t="s">
        <v>133</v>
      </c>
      <c r="K116" t="s">
        <v>620</v>
      </c>
    </row>
    <row r="117" spans="2:11">
      <c r="B117" s="55" t="str">
        <f>'Caterfood SW'!$G22</f>
        <v>Inner Cost:</v>
      </c>
      <c r="C117" s="55"/>
      <c r="D117" s="55"/>
      <c r="E117" s="55" t="str">
        <f>SLF!$G22</f>
        <v>Inner Cost:</v>
      </c>
      <c r="F117" s="55"/>
      <c r="G117" s="55"/>
      <c r="H117" s="55"/>
      <c r="I117" s="55"/>
      <c r="J117" t="s">
        <v>134</v>
      </c>
      <c r="K117" t="s">
        <v>620</v>
      </c>
    </row>
    <row r="118" spans="2:11">
      <c r="B118" s="55"/>
      <c r="C118" s="55" t="str">
        <f>Cimandis!B33</f>
        <v>Net Cost per Case (£000.00)</v>
      </c>
      <c r="D118" s="55" t="str">
        <f>Elite!B33</f>
        <v>Net Cost per Case (£000.00)</v>
      </c>
      <c r="E118" s="55"/>
      <c r="F118" s="55"/>
      <c r="G118" s="55"/>
      <c r="H118" s="55"/>
      <c r="I118" s="55"/>
      <c r="J118" t="s">
        <v>135</v>
      </c>
      <c r="K118" t="s">
        <v>620</v>
      </c>
    </row>
    <row r="119" spans="2:11">
      <c r="B119" s="55" t="str">
        <f>'Caterfood SW'!$C30</f>
        <v>Vatable:</v>
      </c>
      <c r="C119" s="55"/>
      <c r="D119" s="55"/>
      <c r="E119" s="55" t="str">
        <f>SLF!$C30</f>
        <v>Vatable:</v>
      </c>
      <c r="F119" s="55"/>
      <c r="G119" s="55" t="str">
        <f>'Thomas Ridley'!H19</f>
        <v>VAT (Y/N):</v>
      </c>
      <c r="H119" s="55"/>
      <c r="I119" s="55" t="str">
        <f>Harvest!D22</f>
        <v>VAT Applicabe Y / N</v>
      </c>
      <c r="J119" t="s">
        <v>136</v>
      </c>
      <c r="K119" t="s">
        <v>620</v>
      </c>
    </row>
    <row r="120" spans="2:11">
      <c r="B120" s="55" t="str">
        <f>'Caterfood SW'!$G30</f>
        <v>VAT Rate:</v>
      </c>
      <c r="C120" s="55" t="str">
        <f>Cimandis!B34</f>
        <v>VAT Rate (1 = Zero / 2 = Reduced/Partial / 3 = Standard)</v>
      </c>
      <c r="D120" s="55" t="str">
        <f>Elite!B34</f>
        <v>VAT Rate (1 = Zero / 2 = Reduced/Partial / 3 = Standard)</v>
      </c>
      <c r="E120" s="55" t="str">
        <f>SLF!$G30</f>
        <v>VAT Rate:</v>
      </c>
      <c r="F120" s="55"/>
      <c r="G120" s="55" t="str">
        <f>'Thomas Ridley'!K19</f>
        <v xml:space="preserve">           Rate %</v>
      </c>
      <c r="H120" s="55" t="str">
        <f>'Turner Price'!I11</f>
        <v>VAT Code 
           3=0%            1=20%</v>
      </c>
      <c r="I120" s="55"/>
      <c r="J120" t="s">
        <v>137</v>
      </c>
      <c r="K120" t="s">
        <v>620</v>
      </c>
    </row>
    <row r="121" spans="2:11" ht="14.4" customHeight="1">
      <c r="B121" s="55"/>
      <c r="C121" s="55"/>
      <c r="D121" s="55"/>
      <c r="E121" s="55"/>
      <c r="F121" s="55"/>
      <c r="G121" s="55"/>
      <c r="H121" s="55"/>
      <c r="I121" s="55"/>
      <c r="J121" t="s">
        <v>641</v>
      </c>
      <c r="K121" t="s">
        <v>620</v>
      </c>
    </row>
    <row r="122" spans="2:11">
      <c r="B122" s="55"/>
      <c r="C122" s="55" t="str">
        <f>Cimandis!B36</f>
        <v>I confirm specification will be sent with NLF</v>
      </c>
      <c r="D122" s="55" t="str">
        <f>Elite!B36</f>
        <v>I confirm specification will be sent with NLF</v>
      </c>
      <c r="E122" s="55"/>
      <c r="F122" s="55"/>
      <c r="G122" s="55"/>
      <c r="H122" s="55"/>
      <c r="I122" s="55"/>
      <c r="J122" t="s">
        <v>138</v>
      </c>
      <c r="K122" t="s">
        <v>621</v>
      </c>
    </row>
    <row r="123" spans="2:11">
      <c r="B123" s="55"/>
      <c r="C123" s="55" t="str">
        <f>Cimandis!B39</f>
        <v>I confirm minimum of 1 pack shot image will be sent with NLF</v>
      </c>
      <c r="D123" s="55" t="str">
        <f>Elite!B39</f>
        <v>I confirm minimum of 1 pack shot image will be sent with NLF</v>
      </c>
      <c r="E123" s="55"/>
      <c r="F123" s="55"/>
      <c r="G123" s="55"/>
      <c r="H123" s="55"/>
      <c r="I123" s="55"/>
      <c r="J123" t="s">
        <v>139</v>
      </c>
      <c r="K123" t="s">
        <v>621</v>
      </c>
    </row>
    <row r="124" spans="2:11" ht="28.8">
      <c r="B124" s="55"/>
      <c r="C124" s="55"/>
      <c r="D124" s="55"/>
      <c r="E124" s="55"/>
      <c r="F124" s="55"/>
      <c r="G124" s="123"/>
      <c r="H124" s="55"/>
      <c r="I124" s="123" t="str">
        <f>Harvest!D23</f>
        <v>I have e mailed product images as laid down in our supplier terms and conditions (section 11.2) to marketing@harvestfinefoods.co.uk</v>
      </c>
      <c r="J124" s="91" t="s">
        <v>140</v>
      </c>
      <c r="K124" t="s">
        <v>621</v>
      </c>
    </row>
    <row r="125" spans="2:11">
      <c r="B125" s="55"/>
      <c r="C125" s="55"/>
      <c r="D125" s="55"/>
      <c r="E125" s="55"/>
      <c r="F125" s="55"/>
      <c r="G125" s="123"/>
      <c r="H125" s="55"/>
      <c r="I125" s="123" t="str">
        <f>Harvest!D78</f>
        <v>If this a chemical product I have emailed a copy of the COSHH data to my Category Manager</v>
      </c>
      <c r="J125" s="91" t="s">
        <v>141</v>
      </c>
      <c r="K125" t="s">
        <v>621</v>
      </c>
    </row>
    <row r="126" spans="2:11">
      <c r="B126" s="55"/>
      <c r="C126" s="55"/>
      <c r="D126" s="55"/>
      <c r="E126" s="55"/>
      <c r="F126" s="55"/>
      <c r="G126" s="123"/>
      <c r="H126" s="55"/>
      <c r="I126" s="123" t="str">
        <f>Harvest!D79</f>
        <v>I have e mailed a product specification sheet along with this form to my Category Manager?</v>
      </c>
      <c r="J126" s="91" t="s">
        <v>142</v>
      </c>
      <c r="K126" t="s">
        <v>621</v>
      </c>
    </row>
    <row r="127" spans="2:11">
      <c r="B127" s="55"/>
      <c r="C127" s="55" t="str">
        <f>Cimandis!C41</f>
        <v>Name</v>
      </c>
      <c r="D127" s="55" t="str">
        <f>Elite!C41</f>
        <v>Name</v>
      </c>
      <c r="E127" s="55"/>
      <c r="F127" s="55"/>
      <c r="G127" s="55"/>
      <c r="H127" s="55"/>
      <c r="I127" s="55" t="str">
        <f>Harvest!D6</f>
        <v>Name of person completing this form</v>
      </c>
      <c r="J127" t="s">
        <v>18</v>
      </c>
      <c r="K127" t="s">
        <v>622</v>
      </c>
    </row>
    <row r="128" spans="2:11">
      <c r="B128" s="55"/>
      <c r="C128" s="55"/>
      <c r="D128" s="55"/>
      <c r="E128" s="55"/>
      <c r="F128" s="55"/>
      <c r="G128" s="55"/>
      <c r="H128" s="55"/>
      <c r="I128" s="55" t="str">
        <f>Harvest!D7</f>
        <v>Position of person completing this form</v>
      </c>
      <c r="J128" t="s">
        <v>19</v>
      </c>
      <c r="K128" t="s">
        <v>622</v>
      </c>
    </row>
    <row r="129" spans="2:11">
      <c r="B129" s="108" t="str">
        <f>'Caterfood SW'!$G7</f>
        <v>Date:</v>
      </c>
      <c r="C129" s="108" t="str">
        <f>Cimandis!G40</f>
        <v>Date</v>
      </c>
      <c r="D129" s="108" t="str">
        <f>Elite!G40</f>
        <v>Date</v>
      </c>
      <c r="E129" s="55" t="str">
        <f>SLF!$G7</f>
        <v>Date:</v>
      </c>
      <c r="F129" s="55"/>
      <c r="G129" s="55" t="str">
        <f>'Thomas Ridley'!A7</f>
        <v>DATE:</v>
      </c>
      <c r="H129" s="55"/>
      <c r="I129" s="55" t="str">
        <f>Harvest!D10</f>
        <v>Date Form Completed</v>
      </c>
      <c r="J129" t="s">
        <v>20</v>
      </c>
      <c r="K129" t="s">
        <v>622</v>
      </c>
    </row>
    <row r="130" spans="2:11">
      <c r="B130" s="55"/>
      <c r="C130" s="55"/>
      <c r="D130" s="55"/>
      <c r="E130" s="55"/>
      <c r="F130" s="55"/>
      <c r="G130" s="55"/>
      <c r="H130" s="55"/>
      <c r="I130" s="55" t="str">
        <f>Harvest!D9</f>
        <v>Contact E mail</v>
      </c>
      <c r="J130" t="s">
        <v>21</v>
      </c>
      <c r="K130" t="s">
        <v>622</v>
      </c>
    </row>
    <row r="131" spans="2:11">
      <c r="B131" s="55"/>
      <c r="C131" s="55"/>
      <c r="D131" s="55"/>
      <c r="E131" s="55"/>
      <c r="F131" s="55"/>
      <c r="G131" s="55"/>
      <c r="H131" s="55"/>
      <c r="I131" s="55" t="str">
        <f>Harvest!D8</f>
        <v>Contact Telephone</v>
      </c>
      <c r="J131" t="s">
        <v>22</v>
      </c>
      <c r="K131" t="s">
        <v>622</v>
      </c>
    </row>
  </sheetData>
  <autoFilter ref="B2:K131" xr:uid="{00000000-0009-0000-0000-00000A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C496A-1E38-4B96-846C-6C4A3A685DE4}">
  <sheetPr codeName="Sheet13">
    <tabColor theme="1" tint="0.499984740745262"/>
  </sheetPr>
  <dimension ref="B1:E15"/>
  <sheetViews>
    <sheetView showGridLines="0" workbookViewId="0">
      <selection activeCell="D18" sqref="D18"/>
    </sheetView>
  </sheetViews>
  <sheetFormatPr defaultColWidth="8.88671875" defaultRowHeight="14.4"/>
  <cols>
    <col min="1" max="1" width="1.6640625" style="91" customWidth="1"/>
    <col min="2" max="2" width="22.33203125" style="167" customWidth="1"/>
    <col min="3" max="3" width="12.6640625" style="165" customWidth="1"/>
    <col min="4" max="4" width="23.6640625" style="165" customWidth="1"/>
    <col min="5" max="5" width="163.6640625" style="164" customWidth="1"/>
    <col min="6" max="16384" width="8.88671875" style="91"/>
  </cols>
  <sheetData>
    <row r="1" spans="2:5" ht="9" customHeight="1">
      <c r="B1" s="123"/>
      <c r="C1" s="123"/>
      <c r="D1" s="123"/>
      <c r="E1" s="91"/>
    </row>
    <row r="2" spans="2:5">
      <c r="B2" s="123" t="s">
        <v>176</v>
      </c>
      <c r="C2" s="123" t="s">
        <v>623</v>
      </c>
      <c r="D2" s="123" t="s">
        <v>624</v>
      </c>
      <c r="E2" s="123" t="s">
        <v>625</v>
      </c>
    </row>
    <row r="3" spans="2:5">
      <c r="B3" s="167">
        <v>45916</v>
      </c>
      <c r="C3" s="337">
        <v>2</v>
      </c>
      <c r="D3" s="165" t="s">
        <v>626</v>
      </c>
      <c r="E3" s="164" t="s">
        <v>627</v>
      </c>
    </row>
    <row r="4" spans="2:5">
      <c r="B4" s="167">
        <v>45916</v>
      </c>
      <c r="C4" s="337">
        <v>2</v>
      </c>
      <c r="D4" s="165" t="s">
        <v>628</v>
      </c>
      <c r="E4" s="164" t="s">
        <v>644</v>
      </c>
    </row>
    <row r="5" spans="2:5">
      <c r="B5" s="167">
        <v>45916</v>
      </c>
      <c r="C5" s="337">
        <v>2</v>
      </c>
      <c r="D5" s="165" t="s">
        <v>626</v>
      </c>
      <c r="E5" s="164" t="s">
        <v>629</v>
      </c>
    </row>
    <row r="6" spans="2:5">
      <c r="B6" s="167">
        <v>45916</v>
      </c>
      <c r="C6" s="337">
        <v>2</v>
      </c>
      <c r="D6" s="165" t="s">
        <v>630</v>
      </c>
      <c r="E6" s="164" t="s">
        <v>631</v>
      </c>
    </row>
    <row r="7" spans="2:5">
      <c r="B7" s="167">
        <v>45916</v>
      </c>
      <c r="C7" s="337">
        <v>2</v>
      </c>
      <c r="D7" s="165" t="s">
        <v>626</v>
      </c>
      <c r="E7" s="164" t="s">
        <v>632</v>
      </c>
    </row>
    <row r="8" spans="2:5">
      <c r="B8" s="167">
        <v>45951</v>
      </c>
      <c r="C8" s="337">
        <v>2.1</v>
      </c>
      <c r="D8" s="165" t="s">
        <v>626</v>
      </c>
      <c r="E8" s="164" t="s">
        <v>633</v>
      </c>
    </row>
    <row r="9" spans="2:5">
      <c r="B9" s="167">
        <v>46084</v>
      </c>
      <c r="C9" s="337">
        <v>2.2000000000000002</v>
      </c>
      <c r="D9" s="165" t="s">
        <v>634</v>
      </c>
      <c r="E9" s="164" t="s">
        <v>635</v>
      </c>
    </row>
    <row r="10" spans="2:5">
      <c r="B10" s="167">
        <v>46084</v>
      </c>
      <c r="C10" s="337">
        <v>2.2000000000000002</v>
      </c>
      <c r="D10" s="165" t="s">
        <v>634</v>
      </c>
      <c r="E10" s="164" t="s">
        <v>636</v>
      </c>
    </row>
    <row r="11" spans="2:5" ht="43.2">
      <c r="B11" s="167">
        <v>46211</v>
      </c>
      <c r="C11" s="337">
        <v>2.2999999999999998</v>
      </c>
      <c r="D11" s="165" t="s">
        <v>626</v>
      </c>
      <c r="E11" s="164" t="s">
        <v>646</v>
      </c>
    </row>
    <row r="12" spans="2:5" ht="28.8">
      <c r="B12" s="167">
        <v>46211</v>
      </c>
      <c r="C12" s="337">
        <v>2.2999999999999998</v>
      </c>
      <c r="D12" s="165" t="s">
        <v>626</v>
      </c>
      <c r="E12" s="164" t="s">
        <v>642</v>
      </c>
    </row>
    <row r="13" spans="2:5">
      <c r="B13" s="167">
        <v>46211</v>
      </c>
      <c r="C13" s="337">
        <v>2.2999999999999998</v>
      </c>
      <c r="D13" s="165" t="s">
        <v>628</v>
      </c>
      <c r="E13" s="164" t="s">
        <v>645</v>
      </c>
    </row>
    <row r="14" spans="2:5">
      <c r="B14" s="167">
        <v>46211</v>
      </c>
      <c r="C14" s="337">
        <v>2.2999999999999998</v>
      </c>
      <c r="D14" s="165" t="s">
        <v>626</v>
      </c>
      <c r="E14" s="164" t="s">
        <v>643</v>
      </c>
    </row>
    <row r="15" spans="2:5">
      <c r="B15" s="167">
        <v>46261</v>
      </c>
      <c r="C15" s="337">
        <v>2.4</v>
      </c>
      <c r="D15" s="165" t="s">
        <v>647</v>
      </c>
      <c r="E15" s="164" t="s">
        <v>648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F85F3785B67F439C801FA32B6ED670" ma:contentTypeVersion="16" ma:contentTypeDescription="Create a new document." ma:contentTypeScope="" ma:versionID="4ec1a505448de6439e9cc186cd167e11">
  <xsd:schema xmlns:xsd="http://www.w3.org/2001/XMLSchema" xmlns:xs="http://www.w3.org/2001/XMLSchema" xmlns:p="http://schemas.microsoft.com/office/2006/metadata/properties" xmlns:ns2="159a06b6-c7a6-40b2-ab32-58f5ec266677" xmlns:ns3="a4fc18ce-b63a-4836-8f9a-cb06abd72c83" targetNamespace="http://schemas.microsoft.com/office/2006/metadata/properties" ma:root="true" ma:fieldsID="4325e31d07dfb2a8076278e50c214ef2" ns2:_="" ns3:_="">
    <xsd:import namespace="159a06b6-c7a6-40b2-ab32-58f5ec266677"/>
    <xsd:import namespace="a4fc18ce-b63a-4836-8f9a-cb06abd72c8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_Flow_SignoffStatu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Supplier"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9a06b6-c7a6-40b2-ab32-58f5ec2666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4" nillable="true" ma:displayName="Sign-off status" ma:internalName="Sign_x002d_off_x0020_status">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4030daf-8909-499b-be0a-47b9e4848cc6"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Supplier" ma:index="21" nillable="true" ma:displayName="Supplier" ma:format="Dropdown" ma:list="0fcda64f-2393-4b5e-9f53-46f3521ec75c" ma:internalName="Supplier" ma:showField="Title">
      <xsd:simpleType>
        <xsd:restriction base="dms:Lookup"/>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fc18ce-b63a-4836-8f9a-cb06abd72c8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159a06b6-c7a6-40b2-ab32-58f5ec266677" xsi:nil="true"/>
    <lcf76f155ced4ddcb4097134ff3c332f xmlns="159a06b6-c7a6-40b2-ab32-58f5ec266677">
      <Terms xmlns="http://schemas.microsoft.com/office/infopath/2007/PartnerControls"/>
    </lcf76f155ced4ddcb4097134ff3c332f>
    <Supplier xmlns="159a06b6-c7a6-40b2-ab32-58f5ec266677" xsi:nil="true"/>
  </documentManagement>
</p:properties>
</file>

<file path=customXml/itemProps1.xml><?xml version="1.0" encoding="utf-8"?>
<ds:datastoreItem xmlns:ds="http://schemas.openxmlformats.org/officeDocument/2006/customXml" ds:itemID="{7B9B85D0-7042-4F85-BC54-9E3535FCDFDF}">
  <ds:schemaRefs>
    <ds:schemaRef ds:uri="http://schemas.microsoft.com/sharepoint/v3/contenttype/forms"/>
  </ds:schemaRefs>
</ds:datastoreItem>
</file>

<file path=customXml/itemProps2.xml><?xml version="1.0" encoding="utf-8"?>
<ds:datastoreItem xmlns:ds="http://schemas.openxmlformats.org/officeDocument/2006/customXml" ds:itemID="{8C0986B1-41FF-4C9E-B941-C0192CD82B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9a06b6-c7a6-40b2-ab32-58f5ec266677"/>
    <ds:schemaRef ds:uri="a4fc18ce-b63a-4836-8f9a-cb06abd72c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498800-ECF7-4523-BA06-F85F339AB1E5}">
  <ds:schemaRefs>
    <ds:schemaRef ds:uri="http://purl.org/dc/dcmitype/"/>
    <ds:schemaRef ds:uri="http://schemas.microsoft.com/office/2006/documentManagement/types"/>
    <ds:schemaRef ds:uri="http://schemas.microsoft.com/office/2006/metadata/properties"/>
    <ds:schemaRef ds:uri="http://www.w3.org/XML/1998/namespace"/>
    <ds:schemaRef ds:uri="http://purl.org/dc/terms/"/>
    <ds:schemaRef ds:uri="a4fc18ce-b63a-4836-8f9a-cb06abd72c83"/>
    <ds:schemaRef ds:uri="http://schemas.openxmlformats.org/package/2006/metadata/core-properties"/>
    <ds:schemaRef ds:uri="159a06b6-c7a6-40b2-ab32-58f5ec266677"/>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INSTRUCTIONS</vt:lpstr>
      <vt:lpstr>CFBG New Line Form</vt:lpstr>
      <vt:lpstr>Cimandis</vt:lpstr>
      <vt:lpstr>Caterfood SW</vt:lpstr>
      <vt:lpstr>Elite</vt:lpstr>
      <vt:lpstr>SLF</vt:lpstr>
      <vt:lpstr>Nicol Hughes</vt:lpstr>
      <vt:lpstr>Thomas Ridley</vt:lpstr>
      <vt:lpstr>Turner Price</vt:lpstr>
      <vt:lpstr>Harvest</vt:lpstr>
      <vt:lpstr>MAPPING</vt:lpstr>
      <vt:lpstr>Version Control</vt:lpstr>
      <vt:lpstr>Cimandis!Print_Area</vt:lpstr>
    </vt:vector>
  </TitlesOfParts>
  <Manager/>
  <Company>Bidfood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Leigh Lipscombe</dc:creator>
  <cp:keywords/>
  <dc:description/>
  <cp:lastModifiedBy>Ben Laney</cp:lastModifiedBy>
  <cp:revision/>
  <dcterms:created xsi:type="dcterms:W3CDTF">2025-05-12T20:43:44Z</dcterms:created>
  <dcterms:modified xsi:type="dcterms:W3CDTF">2026-09-04T14:26:02Z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0x0101007DF85F3785B67F439C801FA32B6ED670</vt:lpwstr>
  </property>
  <property fmtid="{D5CDD505-2E9C-101B-9397-08002B2CF9AE}" pid="3" name="MediaServiceImageTags">
    <vt:lpwstr/>
  </property>
</Properties>
</file>