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OWPN\Huiswerk\"/>
    </mc:Choice>
  </mc:AlternateContent>
  <bookViews>
    <workbookView xWindow="360" yWindow="105" windowWidth="20955" windowHeight="9975" activeTab="2"/>
  </bookViews>
  <sheets>
    <sheet name="Openingsbalans" sheetId="1" r:id="rId1"/>
    <sheet name="Exploitaitie" sheetId="2" r:id="rId2"/>
    <sheet name="Liquiditeitsbegroting" sheetId="3" r:id="rId3"/>
    <sheet name="Eindbalans" sheetId="4" r:id="rId4"/>
  </sheets>
  <calcPr calcId="152511"/>
</workbook>
</file>

<file path=xl/calcChain.xml><?xml version="1.0" encoding="utf-8"?>
<calcChain xmlns="http://schemas.openxmlformats.org/spreadsheetml/2006/main">
  <c r="B16" i="4" l="1"/>
  <c r="E16" i="4"/>
  <c r="E9" i="3"/>
  <c r="C28" i="3"/>
  <c r="D28" i="3"/>
  <c r="E28" i="3"/>
  <c r="F28" i="3"/>
  <c r="G28" i="3"/>
  <c r="H28" i="3"/>
  <c r="I28" i="3"/>
  <c r="B28" i="3"/>
  <c r="C9" i="3"/>
  <c r="D9" i="3"/>
  <c r="F9" i="3"/>
  <c r="G9" i="3"/>
  <c r="H9" i="3"/>
  <c r="I9" i="3"/>
  <c r="B9" i="3"/>
  <c r="B32" i="3" s="1"/>
  <c r="B31" i="3" s="1"/>
  <c r="D20" i="2"/>
  <c r="E20" i="2"/>
  <c r="C20" i="2"/>
  <c r="C22" i="2" s="1"/>
  <c r="C24" i="2" s="1"/>
  <c r="D6" i="2"/>
  <c r="E6" i="2"/>
  <c r="C6" i="2"/>
  <c r="E20" i="1"/>
  <c r="E14" i="1"/>
  <c r="E8" i="1"/>
  <c r="B20" i="1"/>
  <c r="B10" i="1"/>
  <c r="B22" i="1" l="1"/>
  <c r="E22" i="1"/>
  <c r="C30" i="3"/>
  <c r="D22" i="2"/>
  <c r="D24" i="2" s="1"/>
  <c r="E22" i="2"/>
  <c r="E24" i="2" s="1"/>
  <c r="C32" i="3" l="1"/>
  <c r="D30" i="3" s="1"/>
  <c r="C31" i="3" l="1"/>
  <c r="D32" i="3"/>
  <c r="E30" i="3" s="1"/>
  <c r="D31" i="3" l="1"/>
  <c r="E32" i="3"/>
  <c r="F30" i="3" s="1"/>
  <c r="E31" i="3" l="1"/>
  <c r="F32" i="3"/>
  <c r="G30" i="3" s="1"/>
  <c r="F31" i="3" l="1"/>
  <c r="G32" i="3"/>
  <c r="H30" i="3" s="1"/>
  <c r="G31" i="3" l="1"/>
  <c r="H32" i="3"/>
  <c r="I30" i="3" s="1"/>
  <c r="I32" i="3" s="1"/>
  <c r="I31" i="3" s="1"/>
  <c r="H31" i="3"/>
</calcChain>
</file>

<file path=xl/sharedStrings.xml><?xml version="1.0" encoding="utf-8"?>
<sst xmlns="http://schemas.openxmlformats.org/spreadsheetml/2006/main" count="120" uniqueCount="104">
  <si>
    <t>DEBET</t>
  </si>
  <si>
    <t>(Investering)</t>
  </si>
  <si>
    <t>Vaste activa</t>
  </si>
  <si>
    <t>Inventaris</t>
  </si>
  <si>
    <t>Huisvesting (aanschaf/verbouwing)</t>
  </si>
  <si>
    <t>Vervoersmiddelen</t>
  </si>
  <si>
    <t>Goodwill</t>
  </si>
  <si>
    <t>Overig</t>
  </si>
  <si>
    <t>Totaal vaste activa</t>
  </si>
  <si>
    <t>Vlottende activa</t>
  </si>
  <si>
    <t>Voorraad</t>
  </si>
  <si>
    <t>Debiteuren</t>
  </si>
  <si>
    <t>Aanloopkosten</t>
  </si>
  <si>
    <t>Voorfinanciering BTW</t>
  </si>
  <si>
    <t>Onvoorzien</t>
  </si>
  <si>
    <t>Kasgeld (=liquide middelen)</t>
  </si>
  <si>
    <t>Banksaldo (=liquide middelen)</t>
  </si>
  <si>
    <t>Totaal vlottende activa</t>
  </si>
  <si>
    <t>Totaal debet (investering)</t>
  </si>
  <si>
    <t>CREDIT</t>
  </si>
  <si>
    <t>(Financiering)</t>
  </si>
  <si>
    <t>Eigen vermogen</t>
  </si>
  <si>
    <t>Spaargeld</t>
  </si>
  <si>
    <t>Achtergestelde lening</t>
  </si>
  <si>
    <t xml:space="preserve">Inbreng bedrijfsmiddelen </t>
  </si>
  <si>
    <t>Totaal eigen vermogen</t>
  </si>
  <si>
    <t>Vreemd vermogen lang</t>
  </si>
  <si>
    <t>Lening bank</t>
  </si>
  <si>
    <t>Familielening</t>
  </si>
  <si>
    <t>Totaal vreemd vermogen lang</t>
  </si>
  <si>
    <t>Vreemd vermogen kort</t>
  </si>
  <si>
    <t>Krediet bank</t>
  </si>
  <si>
    <t>Leverancierskrediet</t>
  </si>
  <si>
    <t>Totaal vreemd vermogen kort</t>
  </si>
  <si>
    <t>Totaal credit (financiering)</t>
  </si>
  <si>
    <t>Explotaitebegroting/Resultatenrekening</t>
  </si>
  <si>
    <t>Jaar 1</t>
  </si>
  <si>
    <t>Jaar 2</t>
  </si>
  <si>
    <t>Jaar 3</t>
  </si>
  <si>
    <t>-</t>
  </si>
  <si>
    <t>Bruto winst</t>
  </si>
  <si>
    <t>Kosten</t>
  </si>
  <si>
    <r>
      <t xml:space="preserve">Inkoopwaarde </t>
    </r>
    <r>
      <rPr>
        <sz val="8"/>
        <color theme="1"/>
        <rFont val="Calibri"/>
        <family val="2"/>
        <scheme val="minor"/>
      </rPr>
      <t>(inkoopmateriaal)</t>
    </r>
    <r>
      <rPr>
        <sz val="11"/>
        <color theme="1"/>
        <rFont val="Calibri"/>
        <family val="2"/>
        <scheme val="minor"/>
      </rPr>
      <t xml:space="preserve"> van de omzet</t>
    </r>
  </si>
  <si>
    <r>
      <t>Omzet excl. BTW</t>
    </r>
    <r>
      <rPr>
        <sz val="8"/>
        <color theme="1"/>
        <rFont val="Calibri"/>
        <family val="2"/>
        <scheme val="minor"/>
      </rPr>
      <t xml:space="preserve"> (= bruto omzet)</t>
    </r>
  </si>
  <si>
    <t>Kantoorkosten</t>
  </si>
  <si>
    <t>Personeelskosten</t>
  </si>
  <si>
    <t>Huisvestingskosten</t>
  </si>
  <si>
    <t>Accountant</t>
  </si>
  <si>
    <t>Rente</t>
  </si>
  <si>
    <t>Afschrijving</t>
  </si>
  <si>
    <t>Opleidingskosten</t>
  </si>
  <si>
    <t>Vervoerskosten</t>
  </si>
  <si>
    <t>Verzekeringen</t>
  </si>
  <si>
    <t>Totale kosten</t>
  </si>
  <si>
    <t>Af te dragen winstbelasting</t>
  </si>
  <si>
    <t>Privé uitgaven</t>
  </si>
  <si>
    <t>Promotiekosten (website, marketing + beurzen)</t>
  </si>
  <si>
    <r>
      <t xml:space="preserve">Netto bedrijfsresultaat </t>
    </r>
    <r>
      <rPr>
        <b/>
        <sz val="8"/>
        <color rgb="FFFF0000"/>
        <rFont val="Calibri"/>
        <family val="2"/>
        <scheme val="minor"/>
      </rPr>
      <t>(= netto winst)</t>
    </r>
  </si>
  <si>
    <r>
      <t xml:space="preserve">Bruto Bedrijfsresultaat </t>
    </r>
    <r>
      <rPr>
        <b/>
        <sz val="8"/>
        <color theme="1"/>
        <rFont val="Calibri"/>
        <family val="2"/>
        <scheme val="minor"/>
      </rPr>
      <t>(=winst voor belasting)</t>
    </r>
  </si>
  <si>
    <t>Altijd excl. BTW</t>
  </si>
  <si>
    <t>Kosten &amp; opbrengsten</t>
  </si>
  <si>
    <t>Rente + bankkosten</t>
  </si>
  <si>
    <t>Liquiditeitsbegroting</t>
  </si>
  <si>
    <t>1e kwartaal</t>
  </si>
  <si>
    <t>2e kwartaal</t>
  </si>
  <si>
    <t>3e kwartaal</t>
  </si>
  <si>
    <t>4e kwartaal</t>
  </si>
  <si>
    <t>Inkomsten</t>
  </si>
  <si>
    <t>Ontvangsten weddings &amp; events excl. BTW</t>
  </si>
  <si>
    <t>Te ontvangen BTW</t>
  </si>
  <si>
    <t>Overige inkomsten</t>
  </si>
  <si>
    <t>Totale inkomsten</t>
  </si>
  <si>
    <t>Uitgaven</t>
  </si>
  <si>
    <t>Inkoopwaarde excl. BTW</t>
  </si>
  <si>
    <t>Investeringen</t>
  </si>
  <si>
    <t>Kantoor</t>
  </si>
  <si>
    <t>Netto lonen</t>
  </si>
  <si>
    <t>Premies &amp; sociale lasten</t>
  </si>
  <si>
    <t>Privé-opnamen</t>
  </si>
  <si>
    <t>Opleiding</t>
  </si>
  <si>
    <t>Overige uitgaven</t>
  </si>
  <si>
    <t>Website</t>
  </si>
  <si>
    <t>Aflossing lening</t>
  </si>
  <si>
    <t>BTW in kosten/investeringen</t>
  </si>
  <si>
    <t>BTW afdracht</t>
  </si>
  <si>
    <t>Totale uitgaven</t>
  </si>
  <si>
    <t>Saldo rekening courant eind</t>
  </si>
  <si>
    <r>
      <t xml:space="preserve">Wijziging rekening courant </t>
    </r>
    <r>
      <rPr>
        <sz val="8"/>
        <color theme="1"/>
        <rFont val="Calibri"/>
        <family val="2"/>
        <scheme val="minor"/>
      </rPr>
      <t>(cash flow)</t>
    </r>
  </si>
  <si>
    <t>Saldo rekening courant begin</t>
  </si>
  <si>
    <t>Eind balans</t>
  </si>
  <si>
    <r>
      <t xml:space="preserve">Vreemd vermogen lang </t>
    </r>
    <r>
      <rPr>
        <b/>
        <u/>
        <sz val="8"/>
        <color theme="1"/>
        <rFont val="Calibri"/>
        <family val="2"/>
        <scheme val="minor"/>
      </rPr>
      <t>(passiva)</t>
    </r>
  </si>
  <si>
    <t>(begin + investering - afschrijving)</t>
  </si>
  <si>
    <t>(begin + inkoopwaarde - inkoopkosten)</t>
  </si>
  <si>
    <t xml:space="preserve">Debiteuren </t>
  </si>
  <si>
    <t>(begin - afname)</t>
  </si>
  <si>
    <t xml:space="preserve">Liquide middelen </t>
  </si>
  <si>
    <t>(begin + sluitpost liquiditeitsbegr.)</t>
  </si>
  <si>
    <t>Totaal</t>
  </si>
  <si>
    <t>(begin + inbreng +/- rest winst/verlies)</t>
  </si>
  <si>
    <t>(begin - aflossing)</t>
  </si>
  <si>
    <t>Crediteuren</t>
  </si>
  <si>
    <t>(begin + toename)</t>
  </si>
  <si>
    <t>Winst</t>
  </si>
  <si>
    <t>(gelijk aan sluitpost exploitatiebegroting)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</si>
</sst>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_-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u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164" fontId="0" fillId="0" borderId="0" xfId="0" applyNumberFormat="1"/>
    <xf numFmtId="0" fontId="2" fillId="0" borderId="0" xfId="0" applyFont="1"/>
    <xf numFmtId="0" fontId="3" fillId="0" borderId="0" xfId="0" applyFont="1"/>
    <xf numFmtId="0" fontId="0" fillId="0" borderId="0" xfId="0" applyFont="1"/>
    <xf numFmtId="0" fontId="4" fillId="0" borderId="0" xfId="0" applyFont="1"/>
    <xf numFmtId="0" fontId="1" fillId="0" borderId="0" xfId="0" applyFont="1"/>
    <xf numFmtId="0" fontId="1" fillId="0" borderId="1" xfId="0" applyFont="1" applyBorder="1"/>
    <xf numFmtId="0" fontId="5" fillId="0" borderId="0" xfId="0" applyFont="1"/>
    <xf numFmtId="0" fontId="1" fillId="0" borderId="0" xfId="0" applyFont="1" applyAlignment="1">
      <alignment horizontal="right"/>
    </xf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0" fontId="6" fillId="0" borderId="0" xfId="0" applyFont="1"/>
    <xf numFmtId="164" fontId="6" fillId="0" borderId="0" xfId="0" applyNumberFormat="1" applyFont="1"/>
    <xf numFmtId="0" fontId="6" fillId="0" borderId="0" xfId="0" applyFont="1" applyAlignment="1">
      <alignment horizontal="right"/>
    </xf>
    <xf numFmtId="0" fontId="7" fillId="0" borderId="0" xfId="0" applyFont="1"/>
    <xf numFmtId="0" fontId="6" fillId="0" borderId="0" xfId="0" applyFont="1" applyAlignment="1">
      <alignment horizontal="left"/>
    </xf>
    <xf numFmtId="0" fontId="11" fillId="0" borderId="0" xfId="0" applyFont="1"/>
    <xf numFmtId="164" fontId="2" fillId="0" borderId="0" xfId="0" applyNumberFormat="1" applyFont="1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2"/>
  <sheetViews>
    <sheetView workbookViewId="0">
      <selection activeCell="F15" sqref="F15"/>
    </sheetView>
  </sheetViews>
  <sheetFormatPr defaultRowHeight="15" x14ac:dyDescent="0.25"/>
  <cols>
    <col min="1" max="1" width="33" bestFit="1" customWidth="1"/>
    <col min="2" max="2" width="12.42578125" bestFit="1" customWidth="1"/>
    <col min="4" max="4" width="27.85546875" bestFit="1" customWidth="1"/>
    <col min="5" max="5" width="13.42578125" bestFit="1" customWidth="1"/>
  </cols>
  <sheetData>
    <row r="2" spans="1:5" ht="18.75" x14ac:dyDescent="0.3">
      <c r="A2" s="5" t="s">
        <v>0</v>
      </c>
      <c r="B2" s="3" t="s">
        <v>1</v>
      </c>
      <c r="D2" s="5" t="s">
        <v>19</v>
      </c>
      <c r="E2" s="3" t="s">
        <v>20</v>
      </c>
    </row>
    <row r="4" spans="1:5" x14ac:dyDescent="0.25">
      <c r="A4" s="7" t="s">
        <v>2</v>
      </c>
      <c r="B4" s="1"/>
      <c r="D4" s="8" t="s">
        <v>21</v>
      </c>
      <c r="E4" s="1"/>
    </row>
    <row r="5" spans="1:5" x14ac:dyDescent="0.25">
      <c r="A5" t="s">
        <v>3</v>
      </c>
      <c r="B5" s="1">
        <v>1500</v>
      </c>
      <c r="D5" t="s">
        <v>22</v>
      </c>
      <c r="E5" s="1">
        <v>4000</v>
      </c>
    </row>
    <row r="6" spans="1:5" x14ac:dyDescent="0.25">
      <c r="A6" t="s">
        <v>4</v>
      </c>
      <c r="B6" s="1">
        <v>0</v>
      </c>
      <c r="D6" t="s">
        <v>23</v>
      </c>
      <c r="E6" s="1">
        <v>0</v>
      </c>
    </row>
    <row r="7" spans="1:5" x14ac:dyDescent="0.25">
      <c r="A7" t="s">
        <v>5</v>
      </c>
      <c r="B7" s="1">
        <v>0</v>
      </c>
      <c r="D7" t="s">
        <v>24</v>
      </c>
      <c r="E7" s="1">
        <v>100</v>
      </c>
    </row>
    <row r="8" spans="1:5" x14ac:dyDescent="0.25">
      <c r="A8" t="s">
        <v>6</v>
      </c>
      <c r="B8" s="1">
        <v>0</v>
      </c>
      <c r="D8" s="9" t="s">
        <v>25</v>
      </c>
      <c r="E8" s="1">
        <f>SUM(E5:E7)</f>
        <v>4100</v>
      </c>
    </row>
    <row r="9" spans="1:5" x14ac:dyDescent="0.25">
      <c r="A9" t="s">
        <v>7</v>
      </c>
      <c r="B9" s="1">
        <v>0</v>
      </c>
      <c r="E9" s="1"/>
    </row>
    <row r="10" spans="1:5" x14ac:dyDescent="0.25">
      <c r="A10" s="9" t="s">
        <v>8</v>
      </c>
      <c r="B10" s="10">
        <f>SUM(B4:B9)</f>
        <v>1500</v>
      </c>
      <c r="D10" s="8" t="s">
        <v>90</v>
      </c>
      <c r="E10" s="1"/>
    </row>
    <row r="11" spans="1:5" x14ac:dyDescent="0.25">
      <c r="B11" s="1"/>
      <c r="D11" t="s">
        <v>27</v>
      </c>
      <c r="E11" s="1">
        <v>0</v>
      </c>
    </row>
    <row r="12" spans="1:5" x14ac:dyDescent="0.25">
      <c r="A12" s="8" t="s">
        <v>9</v>
      </c>
      <c r="B12" s="1"/>
      <c r="D12" t="s">
        <v>28</v>
      </c>
      <c r="E12" s="1">
        <v>3000</v>
      </c>
    </row>
    <row r="13" spans="1:5" x14ac:dyDescent="0.25">
      <c r="A13" t="s">
        <v>10</v>
      </c>
      <c r="B13" s="1">
        <v>0</v>
      </c>
      <c r="D13" t="s">
        <v>7</v>
      </c>
      <c r="E13" s="1">
        <v>0</v>
      </c>
    </row>
    <row r="14" spans="1:5" x14ac:dyDescent="0.25">
      <c r="A14" t="s">
        <v>11</v>
      </c>
      <c r="B14" s="1">
        <v>0</v>
      </c>
      <c r="D14" s="9" t="s">
        <v>29</v>
      </c>
      <c r="E14" s="1">
        <f>SUM(E11:E13)</f>
        <v>3000</v>
      </c>
    </row>
    <row r="15" spans="1:5" x14ac:dyDescent="0.25">
      <c r="A15" t="s">
        <v>12</v>
      </c>
      <c r="B15" s="1">
        <v>500</v>
      </c>
      <c r="E15" s="1"/>
    </row>
    <row r="16" spans="1:5" x14ac:dyDescent="0.25">
      <c r="A16" t="s">
        <v>13</v>
      </c>
      <c r="B16" s="1">
        <v>500</v>
      </c>
      <c r="D16" s="8" t="s">
        <v>30</v>
      </c>
      <c r="E16" s="1"/>
    </row>
    <row r="17" spans="1:5" x14ac:dyDescent="0.25">
      <c r="A17" t="s">
        <v>16</v>
      </c>
      <c r="B17" s="1">
        <v>5000</v>
      </c>
      <c r="D17" t="s">
        <v>31</v>
      </c>
      <c r="E17" s="1">
        <v>500</v>
      </c>
    </row>
    <row r="18" spans="1:5" x14ac:dyDescent="0.25">
      <c r="A18" t="s">
        <v>15</v>
      </c>
      <c r="B18" s="1">
        <v>0</v>
      </c>
      <c r="D18" t="s">
        <v>32</v>
      </c>
      <c r="E18" s="1">
        <v>0</v>
      </c>
    </row>
    <row r="19" spans="1:5" x14ac:dyDescent="0.25">
      <c r="A19" t="s">
        <v>14</v>
      </c>
      <c r="B19" s="1">
        <v>100</v>
      </c>
      <c r="D19" t="s">
        <v>7</v>
      </c>
      <c r="E19" s="1">
        <v>0</v>
      </c>
    </row>
    <row r="20" spans="1:5" x14ac:dyDescent="0.25">
      <c r="A20" s="9" t="s">
        <v>17</v>
      </c>
      <c r="B20" s="11">
        <f>SUM(B13:B19)</f>
        <v>6100</v>
      </c>
      <c r="D20" s="9" t="s">
        <v>33</v>
      </c>
      <c r="E20" s="1">
        <f>SUM(E17:E19)</f>
        <v>500</v>
      </c>
    </row>
    <row r="21" spans="1:5" x14ac:dyDescent="0.25">
      <c r="B21" s="1"/>
      <c r="E21" s="1"/>
    </row>
    <row r="22" spans="1:5" x14ac:dyDescent="0.25">
      <c r="A22" s="14" t="s">
        <v>18</v>
      </c>
      <c r="B22" s="13">
        <f>B10+B20</f>
        <v>7600</v>
      </c>
      <c r="D22" s="14" t="s">
        <v>34</v>
      </c>
      <c r="E22" s="13">
        <f>E8+E14+E20</f>
        <v>7600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selection activeCell="A27" sqref="A27"/>
    </sheetView>
  </sheetViews>
  <sheetFormatPr defaultRowHeight="15" x14ac:dyDescent="0.25"/>
  <cols>
    <col min="1" max="1" width="48.7109375" bestFit="1" customWidth="1"/>
    <col min="2" max="2" width="3.7109375" customWidth="1"/>
    <col min="3" max="3" width="11.28515625" customWidth="1"/>
    <col min="4" max="4" width="12.5703125" customWidth="1"/>
    <col min="5" max="5" width="11.28515625" bestFit="1" customWidth="1"/>
    <col min="7" max="7" width="3.140625" customWidth="1"/>
  </cols>
  <sheetData>
    <row r="1" spans="1:8" ht="18.75" x14ac:dyDescent="0.3">
      <c r="A1" s="5" t="s">
        <v>35</v>
      </c>
    </row>
    <row r="3" spans="1:8" x14ac:dyDescent="0.25">
      <c r="C3" s="7" t="s">
        <v>36</v>
      </c>
      <c r="D3" s="7" t="s">
        <v>37</v>
      </c>
      <c r="E3" s="7" t="s">
        <v>38</v>
      </c>
    </row>
    <row r="4" spans="1:8" x14ac:dyDescent="0.25">
      <c r="A4" t="s">
        <v>43</v>
      </c>
      <c r="C4" s="1">
        <v>5000</v>
      </c>
      <c r="D4" s="1">
        <v>7500</v>
      </c>
      <c r="E4" s="1">
        <v>10000</v>
      </c>
    </row>
    <row r="5" spans="1:8" x14ac:dyDescent="0.25">
      <c r="A5" t="s">
        <v>42</v>
      </c>
      <c r="B5" t="s">
        <v>39</v>
      </c>
      <c r="C5" s="1">
        <v>0</v>
      </c>
      <c r="D5" s="1">
        <v>0</v>
      </c>
      <c r="E5" s="1">
        <v>0</v>
      </c>
    </row>
    <row r="6" spans="1:8" x14ac:dyDescent="0.25">
      <c r="A6" s="9" t="s">
        <v>40</v>
      </c>
      <c r="C6" s="10">
        <f>C4-C5</f>
        <v>5000</v>
      </c>
      <c r="D6" s="10">
        <f t="shared" ref="D6:E6" si="0">D4-D5</f>
        <v>7500</v>
      </c>
      <c r="E6" s="10">
        <f t="shared" si="0"/>
        <v>10000</v>
      </c>
      <c r="G6" t="s">
        <v>39</v>
      </c>
      <c r="H6" t="s">
        <v>59</v>
      </c>
    </row>
    <row r="7" spans="1:8" x14ac:dyDescent="0.25">
      <c r="C7" s="1"/>
      <c r="D7" s="1"/>
      <c r="E7" s="1"/>
      <c r="G7" t="s">
        <v>39</v>
      </c>
      <c r="H7" t="s">
        <v>60</v>
      </c>
    </row>
    <row r="8" spans="1:8" x14ac:dyDescent="0.25">
      <c r="A8" s="7" t="s">
        <v>41</v>
      </c>
      <c r="C8" s="1"/>
      <c r="D8" s="1"/>
      <c r="E8" s="1"/>
    </row>
    <row r="9" spans="1:8" x14ac:dyDescent="0.25">
      <c r="A9" t="s">
        <v>44</v>
      </c>
      <c r="C9" s="1">
        <v>500</v>
      </c>
      <c r="D9" s="1">
        <v>750</v>
      </c>
      <c r="E9" s="1">
        <v>1000</v>
      </c>
    </row>
    <row r="10" spans="1:8" x14ac:dyDescent="0.25">
      <c r="A10" t="s">
        <v>45</v>
      </c>
      <c r="C10" s="1">
        <v>0</v>
      </c>
      <c r="D10" s="1">
        <v>1000</v>
      </c>
      <c r="E10" s="1">
        <v>2500</v>
      </c>
    </row>
    <row r="11" spans="1:8" x14ac:dyDescent="0.25">
      <c r="A11" t="s">
        <v>46</v>
      </c>
      <c r="C11" s="1">
        <v>0</v>
      </c>
      <c r="D11" s="1">
        <v>0</v>
      </c>
      <c r="E11" s="1">
        <v>0</v>
      </c>
    </row>
    <row r="12" spans="1:8" x14ac:dyDescent="0.25">
      <c r="A12" t="s">
        <v>47</v>
      </c>
      <c r="C12" s="1">
        <v>500</v>
      </c>
      <c r="D12" s="1">
        <v>750</v>
      </c>
      <c r="E12" s="1">
        <v>950</v>
      </c>
    </row>
    <row r="13" spans="1:8" x14ac:dyDescent="0.25">
      <c r="A13" t="s">
        <v>61</v>
      </c>
      <c r="C13" s="1">
        <v>0</v>
      </c>
      <c r="D13" s="1">
        <v>0</v>
      </c>
      <c r="E13" s="1">
        <v>0</v>
      </c>
    </row>
    <row r="14" spans="1:8" x14ac:dyDescent="0.25">
      <c r="A14" t="s">
        <v>49</v>
      </c>
      <c r="C14" s="1">
        <v>500</v>
      </c>
      <c r="D14" s="1">
        <v>500</v>
      </c>
      <c r="E14" s="1">
        <v>500</v>
      </c>
    </row>
    <row r="15" spans="1:8" x14ac:dyDescent="0.25">
      <c r="A15" t="s">
        <v>50</v>
      </c>
      <c r="C15" s="1">
        <v>1800</v>
      </c>
      <c r="D15" s="1">
        <v>0</v>
      </c>
      <c r="E15" s="1">
        <v>0</v>
      </c>
    </row>
    <row r="16" spans="1:8" x14ac:dyDescent="0.25">
      <c r="A16" t="s">
        <v>51</v>
      </c>
      <c r="C16" s="1">
        <v>700</v>
      </c>
      <c r="D16" s="1">
        <v>1000</v>
      </c>
      <c r="E16" s="1">
        <v>1400</v>
      </c>
    </row>
    <row r="17" spans="1:5" x14ac:dyDescent="0.25">
      <c r="A17" t="s">
        <v>56</v>
      </c>
      <c r="C17" s="1">
        <v>1000</v>
      </c>
      <c r="D17" s="1">
        <v>1250</v>
      </c>
      <c r="E17" s="1">
        <v>1500</v>
      </c>
    </row>
    <row r="18" spans="1:5" x14ac:dyDescent="0.25">
      <c r="A18" t="s">
        <v>7</v>
      </c>
      <c r="C18" s="1">
        <v>500</v>
      </c>
      <c r="D18" s="1">
        <v>750</v>
      </c>
      <c r="E18" s="1">
        <v>750</v>
      </c>
    </row>
    <row r="19" spans="1:5" x14ac:dyDescent="0.25">
      <c r="A19" t="s">
        <v>52</v>
      </c>
      <c r="C19" s="1">
        <v>450</v>
      </c>
      <c r="D19" s="1">
        <v>600</v>
      </c>
      <c r="E19" s="1">
        <v>750</v>
      </c>
    </row>
    <row r="20" spans="1:5" x14ac:dyDescent="0.25">
      <c r="A20" s="9" t="s">
        <v>53</v>
      </c>
      <c r="C20" s="10">
        <f>SUM(C9:C19)</f>
        <v>5950</v>
      </c>
      <c r="D20" s="10">
        <f t="shared" ref="D20:E20" si="1">SUM(D9:D19)</f>
        <v>6600</v>
      </c>
      <c r="E20" s="10">
        <f t="shared" si="1"/>
        <v>9350</v>
      </c>
    </row>
    <row r="21" spans="1:5" x14ac:dyDescent="0.25">
      <c r="C21" s="1"/>
      <c r="D21" s="1"/>
      <c r="E21" s="1"/>
    </row>
    <row r="22" spans="1:5" x14ac:dyDescent="0.25">
      <c r="A22" s="6" t="s">
        <v>58</v>
      </c>
      <c r="B22" s="6"/>
      <c r="C22" s="10">
        <f>C6-C20</f>
        <v>-950</v>
      </c>
      <c r="D22" s="10">
        <f t="shared" ref="D22:E22" si="2">D6-D20</f>
        <v>900</v>
      </c>
      <c r="E22" s="10">
        <f t="shared" si="2"/>
        <v>650</v>
      </c>
    </row>
    <row r="23" spans="1:5" x14ac:dyDescent="0.25">
      <c r="A23" t="s">
        <v>54</v>
      </c>
      <c r="C23" s="1">
        <v>0</v>
      </c>
      <c r="D23" s="1">
        <v>0</v>
      </c>
      <c r="E23" s="1">
        <v>0</v>
      </c>
    </row>
    <row r="24" spans="1:5" x14ac:dyDescent="0.25">
      <c r="A24" s="16" t="s">
        <v>57</v>
      </c>
      <c r="B24" s="12"/>
      <c r="C24" s="13">
        <f>C22-C23</f>
        <v>-950</v>
      </c>
      <c r="D24" s="13">
        <f t="shared" ref="D24:E24" si="3">D22-D23</f>
        <v>900</v>
      </c>
      <c r="E24" s="13">
        <f t="shared" si="3"/>
        <v>650</v>
      </c>
    </row>
    <row r="25" spans="1:5" x14ac:dyDescent="0.25">
      <c r="C25" s="1"/>
      <c r="D25" s="1"/>
      <c r="E25" s="1"/>
    </row>
    <row r="26" spans="1:5" x14ac:dyDescent="0.25">
      <c r="A26" t="s">
        <v>55</v>
      </c>
      <c r="C26" s="1">
        <v>0</v>
      </c>
      <c r="D26" s="1">
        <v>0</v>
      </c>
      <c r="E26" s="1"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A4" workbookViewId="0">
      <selection activeCell="C37" sqref="C37"/>
    </sheetView>
  </sheetViews>
  <sheetFormatPr defaultRowHeight="15" x14ac:dyDescent="0.25"/>
  <cols>
    <col min="1" max="1" width="39.5703125" bestFit="1" customWidth="1"/>
    <col min="2" max="2" width="11.85546875" bestFit="1" customWidth="1"/>
    <col min="3" max="9" width="11.140625" bestFit="1" customWidth="1"/>
  </cols>
  <sheetData>
    <row r="1" spans="1:9" ht="18.75" x14ac:dyDescent="0.3">
      <c r="A1" s="5" t="s">
        <v>62</v>
      </c>
    </row>
    <row r="3" spans="1:9" x14ac:dyDescent="0.25">
      <c r="B3" s="17">
        <v>2010</v>
      </c>
      <c r="F3" s="17">
        <v>2011</v>
      </c>
    </row>
    <row r="4" spans="1:9" x14ac:dyDescent="0.25">
      <c r="B4" s="15" t="s">
        <v>63</v>
      </c>
      <c r="C4" s="15" t="s">
        <v>64</v>
      </c>
      <c r="D4" s="15" t="s">
        <v>65</v>
      </c>
      <c r="E4" s="15" t="s">
        <v>66</v>
      </c>
      <c r="F4" s="15" t="s">
        <v>63</v>
      </c>
      <c r="G4" s="15" t="s">
        <v>64</v>
      </c>
      <c r="H4" s="15" t="s">
        <v>65</v>
      </c>
      <c r="I4" s="15" t="s">
        <v>66</v>
      </c>
    </row>
    <row r="5" spans="1:9" x14ac:dyDescent="0.25">
      <c r="A5" s="7" t="s">
        <v>67</v>
      </c>
    </row>
    <row r="6" spans="1:9" x14ac:dyDescent="0.25">
      <c r="A6" t="s">
        <v>68</v>
      </c>
      <c r="B6" s="1">
        <v>0</v>
      </c>
      <c r="C6" s="1">
        <v>1250</v>
      </c>
      <c r="D6" s="1">
        <v>1000</v>
      </c>
      <c r="E6" s="1">
        <v>2000</v>
      </c>
      <c r="F6" s="1">
        <v>1500</v>
      </c>
      <c r="G6" s="1">
        <v>1500</v>
      </c>
      <c r="H6" s="1">
        <v>2500</v>
      </c>
      <c r="I6" s="1">
        <v>2000</v>
      </c>
    </row>
    <row r="7" spans="1:9" x14ac:dyDescent="0.25">
      <c r="A7" t="s">
        <v>69</v>
      </c>
      <c r="B7" s="1">
        <v>0</v>
      </c>
      <c r="C7" s="1">
        <v>250</v>
      </c>
      <c r="D7" s="1">
        <v>250</v>
      </c>
      <c r="E7" s="1">
        <v>250</v>
      </c>
      <c r="F7" s="1">
        <v>350</v>
      </c>
      <c r="G7" s="1">
        <v>350</v>
      </c>
      <c r="H7" s="1">
        <v>500</v>
      </c>
      <c r="I7" s="1">
        <v>450</v>
      </c>
    </row>
    <row r="8" spans="1:9" x14ac:dyDescent="0.25">
      <c r="A8" t="s">
        <v>70</v>
      </c>
      <c r="B8" s="1">
        <v>0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</row>
    <row r="9" spans="1:9" s="6" customFormat="1" x14ac:dyDescent="0.25">
      <c r="A9" s="9" t="s">
        <v>71</v>
      </c>
      <c r="B9" s="10">
        <f>SUM(B6:B8)</f>
        <v>0</v>
      </c>
      <c r="C9" s="10">
        <f t="shared" ref="C9:I9" si="0">SUM(C6:C8)</f>
        <v>1500</v>
      </c>
      <c r="D9" s="10">
        <f t="shared" si="0"/>
        <v>1250</v>
      </c>
      <c r="E9" s="10">
        <f t="shared" si="0"/>
        <v>2250</v>
      </c>
      <c r="F9" s="10">
        <f t="shared" si="0"/>
        <v>1850</v>
      </c>
      <c r="G9" s="10">
        <f t="shared" si="0"/>
        <v>1850</v>
      </c>
      <c r="H9" s="10">
        <f t="shared" si="0"/>
        <v>3000</v>
      </c>
      <c r="I9" s="10">
        <f t="shared" si="0"/>
        <v>2450</v>
      </c>
    </row>
    <row r="10" spans="1:9" x14ac:dyDescent="0.25">
      <c r="B10" s="1"/>
      <c r="C10" s="1"/>
      <c r="D10" s="1"/>
      <c r="E10" s="1"/>
      <c r="F10" s="1"/>
      <c r="G10" s="1"/>
      <c r="H10" s="1"/>
      <c r="I10" s="1"/>
    </row>
    <row r="11" spans="1:9" x14ac:dyDescent="0.25">
      <c r="A11" s="7" t="s">
        <v>72</v>
      </c>
      <c r="B11" s="1"/>
      <c r="C11" s="1"/>
      <c r="D11" s="1"/>
      <c r="E11" s="1"/>
      <c r="F11" s="1"/>
      <c r="G11" s="1"/>
      <c r="H11" s="1"/>
      <c r="I11" s="1"/>
    </row>
    <row r="12" spans="1:9" x14ac:dyDescent="0.25">
      <c r="A12" t="s">
        <v>73</v>
      </c>
      <c r="B12" s="1">
        <v>200</v>
      </c>
      <c r="C12" s="1">
        <v>0</v>
      </c>
      <c r="D12" s="1">
        <v>200</v>
      </c>
      <c r="E12" s="1">
        <v>0</v>
      </c>
      <c r="F12" s="1">
        <v>200</v>
      </c>
      <c r="G12" s="1">
        <v>0</v>
      </c>
      <c r="H12" s="1">
        <v>400</v>
      </c>
      <c r="I12" s="1">
        <v>0</v>
      </c>
    </row>
    <row r="13" spans="1:9" x14ac:dyDescent="0.25">
      <c r="A13" t="s">
        <v>74</v>
      </c>
      <c r="B13" s="1">
        <v>2500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</row>
    <row r="14" spans="1:9" x14ac:dyDescent="0.25">
      <c r="A14" t="s">
        <v>75</v>
      </c>
      <c r="B14" s="1">
        <v>200</v>
      </c>
      <c r="C14" s="1">
        <v>65</v>
      </c>
      <c r="D14" s="1">
        <v>65</v>
      </c>
      <c r="E14" s="1">
        <v>65</v>
      </c>
      <c r="F14" s="1">
        <v>65</v>
      </c>
      <c r="G14" s="1">
        <v>65</v>
      </c>
      <c r="H14" s="1">
        <v>65</v>
      </c>
      <c r="I14" s="1">
        <v>65</v>
      </c>
    </row>
    <row r="15" spans="1:9" x14ac:dyDescent="0.25">
      <c r="A15" t="s">
        <v>81</v>
      </c>
      <c r="B15" s="1">
        <v>15</v>
      </c>
      <c r="C15" s="1">
        <v>15</v>
      </c>
      <c r="D15" s="1">
        <v>15</v>
      </c>
      <c r="E15" s="1">
        <v>15</v>
      </c>
      <c r="F15" s="1">
        <v>15</v>
      </c>
      <c r="G15" s="1">
        <v>15</v>
      </c>
      <c r="H15" s="1">
        <v>15</v>
      </c>
      <c r="I15" s="1">
        <v>15</v>
      </c>
    </row>
    <row r="16" spans="1:9" x14ac:dyDescent="0.25">
      <c r="A16" t="s">
        <v>76</v>
      </c>
      <c r="B16" s="1">
        <v>0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</row>
    <row r="17" spans="1:9" x14ac:dyDescent="0.25">
      <c r="A17" t="s">
        <v>46</v>
      </c>
      <c r="B17" s="1">
        <v>0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</row>
    <row r="18" spans="1:9" x14ac:dyDescent="0.25">
      <c r="A18" t="s">
        <v>77</v>
      </c>
      <c r="B18" s="1">
        <v>85</v>
      </c>
      <c r="C18" s="1">
        <v>85</v>
      </c>
      <c r="D18" s="1">
        <v>85</v>
      </c>
      <c r="E18" s="1">
        <v>85</v>
      </c>
      <c r="F18" s="1">
        <v>85</v>
      </c>
      <c r="G18" s="1">
        <v>85</v>
      </c>
      <c r="H18" s="1">
        <v>85</v>
      </c>
      <c r="I18" s="1">
        <v>85</v>
      </c>
    </row>
    <row r="19" spans="1:9" x14ac:dyDescent="0.25">
      <c r="A19" t="s">
        <v>11</v>
      </c>
      <c r="B19" s="1">
        <v>750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</row>
    <row r="20" spans="1:9" x14ac:dyDescent="0.25">
      <c r="A20" t="s">
        <v>47</v>
      </c>
      <c r="B20" s="1">
        <v>250</v>
      </c>
      <c r="C20" s="1">
        <v>0</v>
      </c>
      <c r="D20" s="1">
        <v>250</v>
      </c>
      <c r="E20" s="1">
        <v>0</v>
      </c>
      <c r="F20" s="1">
        <v>250</v>
      </c>
      <c r="G20" s="1">
        <v>0</v>
      </c>
      <c r="H20" s="1">
        <v>250</v>
      </c>
      <c r="I20" s="1">
        <v>0</v>
      </c>
    </row>
    <row r="21" spans="1:9" x14ac:dyDescent="0.25">
      <c r="A21" t="s">
        <v>82</v>
      </c>
      <c r="B21" s="1">
        <v>0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</row>
    <row r="22" spans="1:9" x14ac:dyDescent="0.25">
      <c r="A22" t="s">
        <v>48</v>
      </c>
      <c r="B22" s="1">
        <v>0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</row>
    <row r="23" spans="1:9" x14ac:dyDescent="0.25">
      <c r="A23" t="s">
        <v>78</v>
      </c>
      <c r="B23" s="1">
        <v>0</v>
      </c>
      <c r="C23" s="1">
        <v>0</v>
      </c>
      <c r="D23" s="1">
        <v>0</v>
      </c>
      <c r="E23" s="1">
        <v>0</v>
      </c>
      <c r="F23" s="1">
        <v>0</v>
      </c>
      <c r="G23" s="1">
        <v>500</v>
      </c>
      <c r="H23" s="1">
        <v>0</v>
      </c>
      <c r="I23" s="1">
        <v>500</v>
      </c>
    </row>
    <row r="24" spans="1:9" x14ac:dyDescent="0.25">
      <c r="A24" t="s">
        <v>79</v>
      </c>
      <c r="B24" s="1">
        <v>1800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</row>
    <row r="25" spans="1:9" x14ac:dyDescent="0.25">
      <c r="A25" t="s">
        <v>80</v>
      </c>
      <c r="B25" s="1">
        <v>50</v>
      </c>
      <c r="C25" s="1">
        <v>50</v>
      </c>
      <c r="D25" s="1">
        <v>50</v>
      </c>
      <c r="E25" s="1">
        <v>50</v>
      </c>
      <c r="F25" s="1">
        <v>50</v>
      </c>
      <c r="G25" s="1">
        <v>50</v>
      </c>
      <c r="H25" s="1">
        <v>50</v>
      </c>
      <c r="I25" s="1">
        <v>50</v>
      </c>
    </row>
    <row r="26" spans="1:9" x14ac:dyDescent="0.25">
      <c r="A26" t="s">
        <v>83</v>
      </c>
      <c r="B26" s="1">
        <v>800</v>
      </c>
      <c r="C26" s="1">
        <v>0</v>
      </c>
      <c r="D26" s="1">
        <v>25</v>
      </c>
      <c r="E26" s="1">
        <v>0</v>
      </c>
      <c r="F26" s="1">
        <v>25</v>
      </c>
      <c r="G26" s="1">
        <v>0</v>
      </c>
      <c r="H26" s="1">
        <v>50</v>
      </c>
      <c r="I26" s="1">
        <v>0</v>
      </c>
    </row>
    <row r="27" spans="1:9" x14ac:dyDescent="0.25">
      <c r="A27" t="s">
        <v>84</v>
      </c>
      <c r="B27" s="1">
        <v>0</v>
      </c>
      <c r="C27" s="1">
        <v>500</v>
      </c>
      <c r="D27" s="1">
        <v>500</v>
      </c>
      <c r="E27" s="1">
        <v>500</v>
      </c>
      <c r="F27" s="1">
        <v>750</v>
      </c>
      <c r="G27" s="1">
        <v>750</v>
      </c>
      <c r="H27" s="1">
        <v>750</v>
      </c>
      <c r="I27" s="1">
        <v>750</v>
      </c>
    </row>
    <row r="28" spans="1:9" s="6" customFormat="1" x14ac:dyDescent="0.25">
      <c r="A28" s="9" t="s">
        <v>85</v>
      </c>
      <c r="B28" s="10">
        <f>SUM(B12:B27)</f>
        <v>6650</v>
      </c>
      <c r="C28" s="10">
        <f t="shared" ref="C28:I28" si="1">SUM(C12:C27)</f>
        <v>715</v>
      </c>
      <c r="D28" s="10">
        <f t="shared" si="1"/>
        <v>1190</v>
      </c>
      <c r="E28" s="10">
        <f t="shared" si="1"/>
        <v>715</v>
      </c>
      <c r="F28" s="10">
        <f t="shared" si="1"/>
        <v>1440</v>
      </c>
      <c r="G28" s="10">
        <f t="shared" si="1"/>
        <v>1465</v>
      </c>
      <c r="H28" s="10">
        <f t="shared" si="1"/>
        <v>1665</v>
      </c>
      <c r="I28" s="10">
        <f t="shared" si="1"/>
        <v>1465</v>
      </c>
    </row>
    <row r="29" spans="1:9" x14ac:dyDescent="0.25"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6" t="s">
        <v>88</v>
      </c>
      <c r="B30" s="1">
        <v>5000</v>
      </c>
      <c r="C30" s="1">
        <f>B32</f>
        <v>-1650</v>
      </c>
      <c r="D30" s="1">
        <f t="shared" ref="D30:I30" si="2">C32</f>
        <v>-865</v>
      </c>
      <c r="E30" s="1">
        <f t="shared" si="2"/>
        <v>-805</v>
      </c>
      <c r="F30" s="1">
        <f t="shared" si="2"/>
        <v>730</v>
      </c>
      <c r="G30" s="1">
        <f t="shared" si="2"/>
        <v>1140</v>
      </c>
      <c r="H30" s="1">
        <f t="shared" si="2"/>
        <v>1525</v>
      </c>
      <c r="I30" s="1">
        <f t="shared" si="2"/>
        <v>2860</v>
      </c>
    </row>
    <row r="31" spans="1:9" s="2" customFormat="1" ht="12" x14ac:dyDescent="0.2">
      <c r="A31" s="2" t="s">
        <v>87</v>
      </c>
      <c r="B31" s="18">
        <f>B30-B32</f>
        <v>6650</v>
      </c>
      <c r="C31" s="18">
        <f>C30+C32</f>
        <v>-2515</v>
      </c>
      <c r="D31" s="18">
        <f t="shared" ref="D31:I31" si="3">D30+D32</f>
        <v>-1670</v>
      </c>
      <c r="E31" s="18">
        <f t="shared" si="3"/>
        <v>-75</v>
      </c>
      <c r="F31" s="18">
        <f t="shared" si="3"/>
        <v>1870</v>
      </c>
      <c r="G31" s="18">
        <f t="shared" si="3"/>
        <v>2665</v>
      </c>
      <c r="H31" s="18">
        <f t="shared" si="3"/>
        <v>4385</v>
      </c>
      <c r="I31" s="18">
        <f t="shared" si="3"/>
        <v>6705</v>
      </c>
    </row>
    <row r="32" spans="1:9" s="6" customFormat="1" x14ac:dyDescent="0.25">
      <c r="A32" s="6" t="s">
        <v>86</v>
      </c>
      <c r="B32" s="10">
        <f>(B30+B9)-B28</f>
        <v>-1650</v>
      </c>
      <c r="C32" s="10">
        <f t="shared" ref="C32:I32" si="4">(C30+C9)-C28</f>
        <v>-865</v>
      </c>
      <c r="D32" s="10">
        <f t="shared" si="4"/>
        <v>-805</v>
      </c>
      <c r="E32" s="10">
        <f t="shared" si="4"/>
        <v>730</v>
      </c>
      <c r="F32" s="10">
        <f t="shared" si="4"/>
        <v>1140</v>
      </c>
      <c r="G32" s="10">
        <f t="shared" si="4"/>
        <v>1525</v>
      </c>
      <c r="H32" s="10">
        <f t="shared" si="4"/>
        <v>2860</v>
      </c>
      <c r="I32" s="10">
        <f t="shared" si="4"/>
        <v>3845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16" workbookViewId="0">
      <selection activeCell="A3" sqref="A3"/>
    </sheetView>
  </sheetViews>
  <sheetFormatPr defaultRowHeight="15" x14ac:dyDescent="0.25"/>
  <cols>
    <col min="1" max="1" width="36.5703125" bestFit="1" customWidth="1"/>
    <col min="4" max="4" width="31.140625" bestFit="1" customWidth="1"/>
  </cols>
  <sheetData>
    <row r="1" spans="1:5" ht="18.75" x14ac:dyDescent="0.3">
      <c r="A1" s="5" t="s">
        <v>89</v>
      </c>
    </row>
    <row r="5" spans="1:5" x14ac:dyDescent="0.25">
      <c r="A5" t="s">
        <v>2</v>
      </c>
    </row>
    <row r="6" spans="1:5" x14ac:dyDescent="0.25">
      <c r="A6" t="s">
        <v>3</v>
      </c>
      <c r="B6">
        <v>3500</v>
      </c>
      <c r="D6" t="s">
        <v>21</v>
      </c>
      <c r="E6">
        <v>4100</v>
      </c>
    </row>
    <row r="7" spans="1:5" s="3" customFormat="1" ht="12" x14ac:dyDescent="0.2">
      <c r="A7" s="3" t="s">
        <v>91</v>
      </c>
      <c r="D7" s="3" t="s">
        <v>98</v>
      </c>
    </row>
    <row r="8" spans="1:5" x14ac:dyDescent="0.25">
      <c r="A8" t="s">
        <v>10</v>
      </c>
      <c r="B8">
        <v>400</v>
      </c>
      <c r="D8" t="s">
        <v>26</v>
      </c>
      <c r="E8">
        <v>3000</v>
      </c>
    </row>
    <row r="9" spans="1:5" s="3" customFormat="1" ht="12" x14ac:dyDescent="0.2">
      <c r="A9" s="3" t="s">
        <v>92</v>
      </c>
      <c r="D9" s="3" t="s">
        <v>99</v>
      </c>
    </row>
    <row r="10" spans="1:5" x14ac:dyDescent="0.25">
      <c r="A10" t="s">
        <v>93</v>
      </c>
      <c r="B10">
        <v>0</v>
      </c>
      <c r="D10" t="s">
        <v>100</v>
      </c>
      <c r="E10">
        <v>500</v>
      </c>
    </row>
    <row r="11" spans="1:5" s="3" customFormat="1" ht="12" x14ac:dyDescent="0.2">
      <c r="A11" s="3" t="s">
        <v>94</v>
      </c>
      <c r="D11" s="3" t="s">
        <v>101</v>
      </c>
    </row>
    <row r="12" spans="1:5" x14ac:dyDescent="0.25">
      <c r="A12" t="s">
        <v>95</v>
      </c>
      <c r="B12">
        <v>730</v>
      </c>
      <c r="D12" t="s">
        <v>102</v>
      </c>
      <c r="E12">
        <v>-950</v>
      </c>
    </row>
    <row r="13" spans="1:5" s="3" customFormat="1" ht="12" x14ac:dyDescent="0.2">
      <c r="A13" s="3" t="s">
        <v>96</v>
      </c>
      <c r="D13" s="3" t="s">
        <v>103</v>
      </c>
    </row>
    <row r="14" spans="1:5" s="3" customFormat="1" x14ac:dyDescent="0.25">
      <c r="A14" s="4"/>
      <c r="B14" s="4"/>
    </row>
    <row r="15" spans="1:5" x14ac:dyDescent="0.25">
      <c r="A15" s="3"/>
    </row>
    <row r="16" spans="1:5" x14ac:dyDescent="0.25">
      <c r="A16" s="3" t="s">
        <v>97</v>
      </c>
      <c r="B16">
        <f>SUM(B6:B14)</f>
        <v>4630</v>
      </c>
      <c r="E16">
        <f>SUM(E6:E12)</f>
        <v>6650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802400CDB0CB40BA4EE2553BE35665" ma:contentTypeVersion="16" ma:contentTypeDescription="Een nieuw document maken." ma:contentTypeScope="" ma:versionID="2ef64df994de356b7511d6f98cb46ee9">
  <xsd:schema xmlns:xsd="http://www.w3.org/2001/XMLSchema" xmlns:xs="http://www.w3.org/2001/XMLSchema" xmlns:p="http://schemas.microsoft.com/office/2006/metadata/properties" xmlns:ns2="66c58a95-7189-470f-a7b7-f177ddb169cf" xmlns:ns3="2e60ef13-a8bf-4c1e-9d61-fa567fa79d98" targetNamespace="http://schemas.microsoft.com/office/2006/metadata/properties" ma:root="true" ma:fieldsID="19ee4640f842e6bd733f9a1233c1f5d2" ns2:_="" ns3:_="">
    <xsd:import namespace="66c58a95-7189-470f-a7b7-f177ddb169cf"/>
    <xsd:import namespace="2e60ef13-a8bf-4c1e-9d61-fa567fa79d9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c58a95-7189-470f-a7b7-f177ddb169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Afbeeldingtags" ma:readOnly="false" ma:fieldId="{5cf76f15-5ced-4ddc-b409-7134ff3c332f}" ma:taxonomyMulti="true" ma:sspId="afb5d8fa-86e7-440e-a685-95cdf22d77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0ef13-a8bf-4c1e-9d61-fa567fa79d98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b237b6e-a9d6-4d63-bc59-c53b3ac48175}" ma:internalName="TaxCatchAll" ma:showField="CatchAllData" ma:web="2e60ef13-a8bf-4c1e-9d61-fa567fa79d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6c58a95-7189-470f-a7b7-f177ddb169cf">
      <Terms xmlns="http://schemas.microsoft.com/office/infopath/2007/PartnerControls"/>
    </lcf76f155ced4ddcb4097134ff3c332f>
    <TaxCatchAll xmlns="2e60ef13-a8bf-4c1e-9d61-fa567fa79d98" xsi:nil="true"/>
  </documentManagement>
</p:properties>
</file>

<file path=customXml/itemProps1.xml><?xml version="1.0" encoding="utf-8"?>
<ds:datastoreItem xmlns:ds="http://schemas.openxmlformats.org/officeDocument/2006/customXml" ds:itemID="{63DD0F45-8CDD-4586-A29E-CDB51B3E1220}"/>
</file>

<file path=customXml/itemProps2.xml><?xml version="1.0" encoding="utf-8"?>
<ds:datastoreItem xmlns:ds="http://schemas.openxmlformats.org/officeDocument/2006/customXml" ds:itemID="{FDDEDC8A-5155-4357-890D-3025D6EE91E7}"/>
</file>

<file path=customXml/itemProps3.xml><?xml version="1.0" encoding="utf-8"?>
<ds:datastoreItem xmlns:ds="http://schemas.openxmlformats.org/officeDocument/2006/customXml" ds:itemID="{80857A1B-CD1B-4944-A449-1E84A3FE16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Openingsbalans</vt:lpstr>
      <vt:lpstr>Exploitaitie</vt:lpstr>
      <vt:lpstr>Liquiditeitsbegroting</vt:lpstr>
      <vt:lpstr>Eindbalans</vt:lpstr>
    </vt:vector>
  </TitlesOfParts>
  <Company>Graafschap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Jitske Galgenbeld</dc:creator>
  <cp:lastModifiedBy>Danielle van der Lee</cp:lastModifiedBy>
  <cp:lastPrinted>2010-08-12T08:24:31Z</cp:lastPrinted>
  <dcterms:created xsi:type="dcterms:W3CDTF">2010-08-12T06:05:53Z</dcterms:created>
  <dcterms:modified xsi:type="dcterms:W3CDTF">2016-06-16T08:41:09Z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0x010100FA802400CDB0CB40BA4EE2553BE35665</vt:lpwstr>
  </property>
  <property fmtid="{D5CDD505-2E9C-101B-9397-08002B2CF9AE}" pid="3" name="MediaServiceImageTags">
    <vt:lpwstr/>
  </property>
</Properties>
</file>