
<file path=[Content_Types].xml><?xml version="1.0" encoding="utf-8"?>
<Types xmlns="http://schemas.openxmlformats.org/package/2006/content-types"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1"/>
  <workbookPr/>
  <mc:AlternateContent xmlns:mc="http://schemas.openxmlformats.org/markup-compatibility/2006">
    <mc:Choice Requires="x15">
      <x15ac:absPath xmlns:x15ac="http://schemas.microsoft.com/office/spreadsheetml/2010/11/ac" url="https://theproductsauce.sharepoint.com/sites/TheProductSauce/Shared Documents/Brand Promotions Sabbot coFEE Skimp/Trade Shows/Trade preparation/"/>
    </mc:Choice>
  </mc:AlternateContent>
  <xr:revisionPtr revIDLastSave="423" documentId="8_{70FF003E-D4E6-4948-B528-86977DA8BC8D}" xr6:coauthVersionLast="47" xr6:coauthVersionMax="47" xr10:uidLastSave="{A2B5619F-EDB6-426D-AC61-0151815C51EE}"/>
  <bookViews>
    <workbookView xWindow="-110" yWindow="-110" windowWidth="19420" windowHeight="11500" firstSheet="2" activeTab="2" xr2:uid="{C9315BE3-7E48-41FC-9567-DDD3F7378CD0}"/>
  </bookViews>
  <sheets>
    <sheet name="SABBOT Order Form" sheetId="1" r:id="rId1"/>
    <sheet name="Adult Bestseller Show bundle" sheetId="2" r:id="rId2"/>
    <sheet name="Kids Bestseller Show bundle" sheetId="3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Q82" i="3" l="1"/>
  <c r="Q76" i="3"/>
  <c r="R72" i="3"/>
  <c r="Q72" i="3"/>
  <c r="Q69" i="3"/>
  <c r="Q73" i="3" s="1"/>
  <c r="Q66" i="3"/>
  <c r="R66" i="3" s="1"/>
  <c r="R63" i="3"/>
  <c r="Q63" i="3"/>
  <c r="Q60" i="3"/>
  <c r="R60" i="3" s="1"/>
  <c r="Q57" i="3"/>
  <c r="R57" i="3" s="1"/>
  <c r="Q54" i="3"/>
  <c r="Q74" i="3" s="1"/>
  <c r="R51" i="3"/>
  <c r="Q51" i="3"/>
  <c r="Q48" i="3"/>
  <c r="R48" i="3" s="1"/>
  <c r="R45" i="3"/>
  <c r="Q45" i="3"/>
  <c r="Q42" i="3"/>
  <c r="R42" i="3" s="1"/>
  <c r="R39" i="3"/>
  <c r="Q39" i="3"/>
  <c r="Q34" i="3"/>
  <c r="R34" i="3" s="1"/>
  <c r="R31" i="3"/>
  <c r="Q31" i="3"/>
  <c r="Q28" i="3"/>
  <c r="R28" i="3" s="1"/>
  <c r="R25" i="3"/>
  <c r="Q25" i="3"/>
  <c r="Q22" i="3"/>
  <c r="R22" i="3" s="1"/>
  <c r="R19" i="3"/>
  <c r="Q19" i="3"/>
  <c r="Q16" i="3"/>
  <c r="R16" i="3" s="1"/>
  <c r="R9" i="3"/>
  <c r="Q9" i="3"/>
  <c r="Q76" i="2"/>
  <c r="R72" i="2"/>
  <c r="Q72" i="2"/>
  <c r="Q69" i="2"/>
  <c r="R69" i="2" s="1"/>
  <c r="Q66" i="2"/>
  <c r="R66" i="2" s="1"/>
  <c r="R80" i="2" s="1"/>
  <c r="Q63" i="2"/>
  <c r="R63" i="2" s="1"/>
  <c r="Q60" i="2"/>
  <c r="R60" i="2" s="1"/>
  <c r="Q57" i="2"/>
  <c r="R57" i="2" s="1"/>
  <c r="Q54" i="2"/>
  <c r="R54" i="2" s="1"/>
  <c r="Q51" i="2"/>
  <c r="R51" i="2" s="1"/>
  <c r="Q48" i="2"/>
  <c r="R48" i="2" s="1"/>
  <c r="Q45" i="2"/>
  <c r="R45" i="2" s="1"/>
  <c r="Q42" i="2"/>
  <c r="R42" i="2" s="1"/>
  <c r="Q39" i="2"/>
  <c r="R39" i="2" s="1"/>
  <c r="Q34" i="2"/>
  <c r="R34" i="2" s="1"/>
  <c r="Q31" i="2"/>
  <c r="R31" i="2" s="1"/>
  <c r="Q28" i="2"/>
  <c r="R28" i="2" s="1"/>
  <c r="Q25" i="2"/>
  <c r="R25" i="2" s="1"/>
  <c r="Q22" i="2"/>
  <c r="R22" i="2" s="1"/>
  <c r="Q19" i="2"/>
  <c r="R19" i="2" s="1"/>
  <c r="Q16" i="2"/>
  <c r="R16" i="2" s="1"/>
  <c r="Q9" i="2"/>
  <c r="R9" i="2" s="1"/>
  <c r="Q66" i="1"/>
  <c r="R66" i="1" s="1"/>
  <c r="Q82" i="1"/>
  <c r="Q81" i="1"/>
  <c r="Q76" i="1"/>
  <c r="Q69" i="1"/>
  <c r="Q63" i="1"/>
  <c r="Q60" i="1"/>
  <c r="R60" i="1" s="1"/>
  <c r="R72" i="1"/>
  <c r="Q72" i="1"/>
  <c r="Q57" i="1"/>
  <c r="R57" i="1" s="1"/>
  <c r="Q54" i="1"/>
  <c r="R54" i="1" s="1"/>
  <c r="Q51" i="1"/>
  <c r="R51" i="1" s="1"/>
  <c r="Q48" i="1"/>
  <c r="R48" i="1" s="1"/>
  <c r="Q45" i="1"/>
  <c r="R45" i="1" s="1"/>
  <c r="Q42" i="1"/>
  <c r="R42" i="1" s="1"/>
  <c r="Q39" i="1"/>
  <c r="R39" i="1" s="1"/>
  <c r="Q34" i="1"/>
  <c r="R34" i="1" s="1"/>
  <c r="Q31" i="1"/>
  <c r="R31" i="1" s="1"/>
  <c r="Q28" i="1"/>
  <c r="R28" i="1" s="1"/>
  <c r="Q25" i="1"/>
  <c r="R25" i="1" s="1"/>
  <c r="Q22" i="1"/>
  <c r="R22" i="1" s="1"/>
  <c r="Q19" i="1"/>
  <c r="R19" i="1" s="1"/>
  <c r="Q16" i="1"/>
  <c r="R16" i="1" s="1"/>
  <c r="Q9" i="1"/>
  <c r="R9" i="1" s="1"/>
  <c r="R74" i="3" l="1"/>
  <c r="R80" i="3"/>
  <c r="Q80" i="3"/>
  <c r="R54" i="3"/>
  <c r="R69" i="3"/>
  <c r="R73" i="3" s="1"/>
  <c r="R82" i="2"/>
  <c r="R81" i="2"/>
  <c r="R83" i="2" s="1"/>
  <c r="R73" i="2"/>
  <c r="R74" i="2"/>
  <c r="Q73" i="2"/>
  <c r="Q74" i="2"/>
  <c r="Q80" i="2"/>
  <c r="Q80" i="1"/>
  <c r="Q74" i="1"/>
  <c r="R69" i="1"/>
  <c r="Q73" i="1"/>
  <c r="R80" i="1"/>
  <c r="R63" i="1"/>
  <c r="R74" i="1" s="1"/>
  <c r="R82" i="3" l="1"/>
  <c r="R81" i="3"/>
  <c r="R76" i="3"/>
  <c r="R75" i="3"/>
  <c r="Q77" i="3" s="1"/>
  <c r="Q78" i="3" s="1"/>
  <c r="R79" i="3" s="1"/>
  <c r="R76" i="2"/>
  <c r="R75" i="2"/>
  <c r="Q77" i="2" s="1"/>
  <c r="Q78" i="2" s="1"/>
  <c r="R79" i="2" s="1"/>
  <c r="Q85" i="2" s="1"/>
  <c r="R81" i="1"/>
  <c r="R82" i="1"/>
  <c r="R75" i="1"/>
  <c r="R76" i="1"/>
  <c r="Q77" i="1"/>
  <c r="R73" i="1"/>
  <c r="R83" i="3" l="1"/>
  <c r="Q85" i="3" s="1"/>
  <c r="Q78" i="1"/>
  <c r="R79" i="1" s="1"/>
  <c r="R83" i="1"/>
  <c r="Q85" i="1" l="1"/>
</calcChain>
</file>

<file path=xl/sharedStrings.xml><?xml version="1.0" encoding="utf-8"?>
<sst xmlns="http://schemas.openxmlformats.org/spreadsheetml/2006/main" count="594" uniqueCount="133">
  <si>
    <t>ACCOUNT NAME</t>
  </si>
  <si>
    <t>PO NUMBER</t>
  </si>
  <si>
    <t>Update yellow cells</t>
  </si>
  <si>
    <t>ORDER DATE</t>
  </si>
  <si>
    <t>DELIVERY</t>
  </si>
  <si>
    <t>AGENT</t>
  </si>
  <si>
    <t>Email to sabbot@theproductsauce.com</t>
  </si>
  <si>
    <t>STYLE</t>
  </si>
  <si>
    <t>WSP</t>
  </si>
  <si>
    <t>RSP</t>
  </si>
  <si>
    <t>COLOURS</t>
  </si>
  <si>
    <t>QTY</t>
  </si>
  <si>
    <t>TOTAL £</t>
  </si>
  <si>
    <t>LINDA Bobble Hat 1123</t>
  </si>
  <si>
    <t>1 white</t>
  </si>
  <si>
    <t>2 black</t>
  </si>
  <si>
    <t>3 dark grey</t>
  </si>
  <si>
    <t>4 cream</t>
  </si>
  <si>
    <t>5 light grey</t>
  </si>
  <si>
    <t>6 blush pink</t>
  </si>
  <si>
    <t>7 sky blue</t>
  </si>
  <si>
    <t>8 plum</t>
  </si>
  <si>
    <t>9 burgundy</t>
  </si>
  <si>
    <t>10 mustard</t>
  </si>
  <si>
    <t xml:space="preserve">11 teal </t>
  </si>
  <si>
    <t>12 denim</t>
  </si>
  <si>
    <t xml:space="preserve">13 forest green </t>
  </si>
  <si>
    <t xml:space="preserve">14 brown </t>
  </si>
  <si>
    <t>15 navy blue</t>
  </si>
  <si>
    <t>16 coral</t>
  </si>
  <si>
    <t>17 ocean blue</t>
  </si>
  <si>
    <t>18 hot pink</t>
  </si>
  <si>
    <t>19 royal blue</t>
  </si>
  <si>
    <t>20 lime</t>
  </si>
  <si>
    <t>21 purple</t>
  </si>
  <si>
    <t>22 orange</t>
  </si>
  <si>
    <t>23 dream blue</t>
  </si>
  <si>
    <t>24 olive</t>
  </si>
  <si>
    <t>25 cappucino</t>
  </si>
  <si>
    <t>LINDA Snood 1171</t>
  </si>
  <si>
    <t>LINDA Bobble Hat Black 1190</t>
  </si>
  <si>
    <t>1 green</t>
  </si>
  <si>
    <t>2 purple</t>
  </si>
  <si>
    <t>3 gold</t>
  </si>
  <si>
    <t>LINDA Bobble Hat Neon 1156</t>
  </si>
  <si>
    <t>1 orange</t>
  </si>
  <si>
    <t>2 blue</t>
  </si>
  <si>
    <t>4 pink</t>
  </si>
  <si>
    <t>5 red</t>
  </si>
  <si>
    <t>LINDA Bobble Hat Rainbow 1175</t>
  </si>
  <si>
    <t>1 light grey</t>
  </si>
  <si>
    <t>3 white</t>
  </si>
  <si>
    <t>4 navy blue</t>
  </si>
  <si>
    <t>5 brown</t>
  </si>
  <si>
    <t>SASA Beanie 1189</t>
  </si>
  <si>
    <t>EVA Bobble Hat 1142</t>
  </si>
  <si>
    <t>1 coral</t>
  </si>
  <si>
    <t>2 lilac</t>
  </si>
  <si>
    <t>3 cream</t>
  </si>
  <si>
    <t>4 mink</t>
  </si>
  <si>
    <t>5 sky blue</t>
  </si>
  <si>
    <t>6 forest green</t>
  </si>
  <si>
    <t>7 navy blue</t>
  </si>
  <si>
    <t>8 light grey</t>
  </si>
  <si>
    <t>9 mustard</t>
  </si>
  <si>
    <t>10 teal</t>
  </si>
  <si>
    <t>11 hot pink</t>
  </si>
  <si>
    <t>12 black</t>
  </si>
  <si>
    <t>13 white</t>
  </si>
  <si>
    <t>14 burgundy</t>
  </si>
  <si>
    <t>15 denim</t>
  </si>
  <si>
    <t>16 purple</t>
  </si>
  <si>
    <t>17 orange</t>
  </si>
  <si>
    <t>CHLOE Bobble Hat 1172</t>
  </si>
  <si>
    <t>1 white/grey</t>
  </si>
  <si>
    <t>2 black/grey</t>
  </si>
  <si>
    <t>3 pink/grey</t>
  </si>
  <si>
    <t>5 cream/brown</t>
  </si>
  <si>
    <t>6 sky/grey</t>
  </si>
  <si>
    <t>6 pink/navy</t>
  </si>
  <si>
    <t>CHLOE Snood 1173</t>
  </si>
  <si>
    <t>BARBARA Bobble Hat 1187</t>
  </si>
  <si>
    <t>1 black</t>
  </si>
  <si>
    <t>2 white</t>
  </si>
  <si>
    <t>3 light grey</t>
  </si>
  <si>
    <t>5 dark grey</t>
  </si>
  <si>
    <t>BARBARA Snood 1187</t>
  </si>
  <si>
    <t>PETRA Beanie 1177</t>
  </si>
  <si>
    <t>4 taupe</t>
  </si>
  <si>
    <t>6 denim</t>
  </si>
  <si>
    <t>PETRA Fold Bobble Hat 1182</t>
  </si>
  <si>
    <t>PETRA Snood 1178</t>
  </si>
  <si>
    <t>EMMA Bobble Hat 1184</t>
  </si>
  <si>
    <t>2 cream</t>
  </si>
  <si>
    <t>3 mustard</t>
  </si>
  <si>
    <t>5 denim</t>
  </si>
  <si>
    <t>6 light grey</t>
  </si>
  <si>
    <t>EMMA Snood 1185</t>
  </si>
  <si>
    <t>KIDS LINDA NEW</t>
  </si>
  <si>
    <t>4 blush pink</t>
  </si>
  <si>
    <t>6 lilac</t>
  </si>
  <si>
    <t>7 ocean blue</t>
  </si>
  <si>
    <t>KIDA SASA NEW</t>
  </si>
  <si>
    <t>2 capuccino</t>
  </si>
  <si>
    <t>3 denim blue</t>
  </si>
  <si>
    <t>4 dark grey</t>
  </si>
  <si>
    <t>5 olive green</t>
  </si>
  <si>
    <t>COMMENTS</t>
  </si>
  <si>
    <t>CARRIAGE FEE</t>
  </si>
  <si>
    <t>Free over £350 to UK Mainland</t>
  </si>
  <si>
    <t>Total Orders</t>
  </si>
  <si>
    <t>Email Order form to sabbot@theproductsauce.com.</t>
  </si>
  <si>
    <t>Region</t>
  </si>
  <si>
    <t>1+ Units</t>
  </si>
  <si>
    <t>12+ Units</t>
  </si>
  <si>
    <t>Adult orders</t>
  </si>
  <si>
    <t>UK Mainland</t>
  </si>
  <si>
    <t>Volume discount &gt;50 units -5%, &gt;100 units -10%, 150 units -15%</t>
  </si>
  <si>
    <t>Channel Islands</t>
  </si>
  <si>
    <t>Pre order discount</t>
  </si>
  <si>
    <t>N / Ireland</t>
  </si>
  <si>
    <t>Adult order after discount</t>
  </si>
  <si>
    <t xml:space="preserve">Vat on adult sales @ 20% </t>
  </si>
  <si>
    <t>Adult Sub Total</t>
  </si>
  <si>
    <t>Input Volume terms</t>
  </si>
  <si>
    <t>Kids orders</t>
  </si>
  <si>
    <t>&gt;50 units -5%, &gt;100 units -10%, 150 units -15%</t>
  </si>
  <si>
    <t>Receive pre 31/03 -2.5%</t>
  </si>
  <si>
    <t>Template is set up for 50 units &amp; to receive orders pre 31st March for post Sept delivery</t>
  </si>
  <si>
    <t>Kids Sub Total</t>
  </si>
  <si>
    <t>Please update or remove if not relevant</t>
  </si>
  <si>
    <t xml:space="preserve">Update Carriage Fee 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</si>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</sst>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&quot;£&quot;#,##0.00;[Red]\-&quot;£&quot;#,##0.00"/>
    <numFmt numFmtId="165" formatCode="&quot;£&quot;#,##0.00"/>
    <numFmt numFmtId="166" formatCode="dd/mm/yyyy;@"/>
  </numFmts>
  <fonts count="10">
    <font>
      <sz val="11"/>
      <color theme="1"/>
      <name val="Aptos Narrow"/>
      <family val="2"/>
      <scheme val="minor"/>
    </font>
    <font>
      <sz val="10"/>
      <color theme="1"/>
      <name val="Poppins"/>
    </font>
    <font>
      <b/>
      <sz val="10"/>
      <color theme="0"/>
      <name val="Poppins"/>
    </font>
    <font>
      <b/>
      <sz val="10"/>
      <color rgb="FFFF0000"/>
      <name val="Poppins"/>
    </font>
    <font>
      <b/>
      <sz val="10"/>
      <color theme="1"/>
      <name val="Poppins"/>
    </font>
    <font>
      <b/>
      <sz val="11"/>
      <color theme="0"/>
      <name val="Poppins"/>
    </font>
    <font>
      <sz val="11"/>
      <color rgb="FF000000"/>
      <name val="Poppins"/>
    </font>
    <font>
      <sz val="10"/>
      <color rgb="FFFF0000"/>
      <name val="Poppins"/>
    </font>
    <font>
      <sz val="10"/>
      <color rgb="FF0070C0"/>
      <name val="Poppins"/>
    </font>
    <font>
      <sz val="8"/>
      <name val="Aptos Narrow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499984740745262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hair">
        <color indexed="64"/>
      </top>
      <bottom style="hair">
        <color indexed="64"/>
      </bottom>
      <diagonal/>
    </border>
    <border>
      <left/>
      <right style="thin">
        <color rgb="FF000000"/>
      </right>
      <top style="hair">
        <color indexed="64"/>
      </top>
      <bottom style="hair">
        <color indexed="64"/>
      </bottom>
      <diagonal/>
    </border>
    <border>
      <left style="thin">
        <color rgb="FF000000"/>
      </left>
      <right/>
      <top style="hair">
        <color indexed="64"/>
      </top>
      <bottom style="thin">
        <color rgb="FF000000"/>
      </bottom>
      <diagonal/>
    </border>
    <border>
      <left/>
      <right/>
      <top style="hair">
        <color indexed="64"/>
      </top>
      <bottom style="thin">
        <color rgb="FF000000"/>
      </bottom>
      <diagonal/>
    </border>
    <border>
      <left/>
      <right style="thin">
        <color rgb="FF000000"/>
      </right>
      <top style="hair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indexed="64"/>
      </left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12">
    <xf numFmtId="0" fontId="0" fillId="0" borderId="0" xfId="0"/>
    <xf numFmtId="0" fontId="4" fillId="2" borderId="15" xfId="0" applyFont="1" applyFill="1" applyBorder="1" applyAlignment="1">
      <alignment horizontal="left" vertical="center"/>
    </xf>
    <xf numFmtId="0" fontId="1" fillId="6" borderId="3" xfId="0" applyFont="1" applyFill="1" applyBorder="1" applyAlignment="1">
      <alignment horizontal="center" vertical="top"/>
    </xf>
    <xf numFmtId="0" fontId="1" fillId="2" borderId="0" xfId="0" applyFont="1" applyFill="1" applyAlignment="1">
      <alignment horizontal="center" vertical="top"/>
    </xf>
    <xf numFmtId="165" fontId="1" fillId="2" borderId="0" xfId="0" applyNumberFormat="1" applyFont="1" applyFill="1" applyAlignment="1">
      <alignment horizontal="center" vertical="top"/>
    </xf>
    <xf numFmtId="0" fontId="1" fillId="2" borderId="0" xfId="0" applyFont="1" applyFill="1" applyAlignment="1">
      <alignment horizontal="left" vertical="top"/>
    </xf>
    <xf numFmtId="0" fontId="1" fillId="0" borderId="0" xfId="0" applyFont="1" applyAlignment="1">
      <alignment horizontal="center" vertical="top"/>
    </xf>
    <xf numFmtId="0" fontId="1" fillId="2" borderId="22" xfId="0" applyFont="1" applyFill="1" applyBorder="1" applyAlignment="1">
      <alignment horizontal="center" vertical="top"/>
    </xf>
    <xf numFmtId="0" fontId="1" fillId="2" borderId="26" xfId="0" applyFont="1" applyFill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top"/>
    </xf>
    <xf numFmtId="0" fontId="1" fillId="2" borderId="15" xfId="0" applyFont="1" applyFill="1" applyBorder="1" applyAlignment="1">
      <alignment horizontal="center" vertical="top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1" fillId="2" borderId="16" xfId="0" applyFont="1" applyFill="1" applyBorder="1" applyAlignment="1">
      <alignment horizontal="center" vertical="top"/>
    </xf>
    <xf numFmtId="165" fontId="1" fillId="2" borderId="16" xfId="0" applyNumberFormat="1" applyFont="1" applyFill="1" applyBorder="1" applyAlignment="1">
      <alignment horizontal="center" vertical="top"/>
    </xf>
    <xf numFmtId="0" fontId="4" fillId="2" borderId="0" xfId="0" applyFont="1" applyFill="1" applyAlignment="1">
      <alignment horizontal="center" vertical="top"/>
    </xf>
    <xf numFmtId="0" fontId="2" fillId="3" borderId="31" xfId="0" applyFont="1" applyFill="1" applyBorder="1" applyAlignment="1">
      <alignment horizontal="center" vertical="top"/>
    </xf>
    <xf numFmtId="165" fontId="2" fillId="3" borderId="32" xfId="0" applyNumberFormat="1" applyFont="1" applyFill="1" applyBorder="1" applyAlignment="1">
      <alignment horizontal="center" vertical="top"/>
    </xf>
    <xf numFmtId="165" fontId="2" fillId="3" borderId="33" xfId="0" applyNumberFormat="1" applyFont="1" applyFill="1" applyBorder="1" applyAlignment="1">
      <alignment horizontal="center" vertical="top"/>
    </xf>
    <xf numFmtId="0" fontId="4" fillId="0" borderId="0" xfId="0" applyFont="1" applyAlignment="1">
      <alignment horizontal="center" vertical="top"/>
    </xf>
    <xf numFmtId="0" fontId="1" fillId="6" borderId="3" xfId="0" applyFont="1" applyFill="1" applyBorder="1" applyAlignment="1">
      <alignment horizontal="center" vertical="top" wrapText="1"/>
    </xf>
    <xf numFmtId="0" fontId="1" fillId="2" borderId="39" xfId="0" applyFont="1" applyFill="1" applyBorder="1" applyAlignment="1">
      <alignment horizontal="center" vertical="top"/>
    </xf>
    <xf numFmtId="0" fontId="1" fillId="2" borderId="2" xfId="0" applyFont="1" applyFill="1" applyBorder="1" applyAlignment="1">
      <alignment horizontal="center" vertical="top"/>
    </xf>
    <xf numFmtId="0" fontId="1" fillId="2" borderId="40" xfId="0" applyFont="1" applyFill="1" applyBorder="1" applyAlignment="1">
      <alignment horizontal="center" vertical="top"/>
    </xf>
    <xf numFmtId="0" fontId="1" fillId="5" borderId="3" xfId="0" applyFont="1" applyFill="1" applyBorder="1" applyAlignment="1" applyProtection="1">
      <alignment vertical="top"/>
      <protection locked="0"/>
    </xf>
    <xf numFmtId="0" fontId="5" fillId="3" borderId="1" xfId="0" applyFont="1" applyFill="1" applyBorder="1" applyAlignment="1">
      <alignment horizontal="left" vertical="top"/>
    </xf>
    <xf numFmtId="0" fontId="1" fillId="3" borderId="2" xfId="0" applyFont="1" applyFill="1" applyBorder="1" applyAlignment="1">
      <alignment horizontal="center" vertical="top"/>
    </xf>
    <xf numFmtId="0" fontId="6" fillId="3" borderId="2" xfId="0" applyFont="1" applyFill="1" applyBorder="1" applyAlignment="1">
      <alignment horizontal="left" vertical="top"/>
    </xf>
    <xf numFmtId="0" fontId="6" fillId="3" borderId="8" xfId="0" applyFont="1" applyFill="1" applyBorder="1" applyAlignment="1">
      <alignment horizontal="left" vertical="top"/>
    </xf>
    <xf numFmtId="0" fontId="1" fillId="0" borderId="11" xfId="0" applyFont="1" applyBorder="1" applyAlignment="1">
      <alignment horizontal="center" vertical="top"/>
    </xf>
    <xf numFmtId="165" fontId="1" fillId="0" borderId="11" xfId="0" applyNumberFormat="1" applyFont="1" applyBorder="1" applyAlignment="1">
      <alignment horizontal="center" vertical="top"/>
    </xf>
    <xf numFmtId="0" fontId="2" fillId="3" borderId="15" xfId="0" applyFont="1" applyFill="1" applyBorder="1" applyAlignment="1">
      <alignment horizontal="left" vertical="top"/>
    </xf>
    <xf numFmtId="0" fontId="2" fillId="3" borderId="16" xfId="0" applyFont="1" applyFill="1" applyBorder="1" applyAlignment="1">
      <alignment horizontal="left" vertical="top"/>
    </xf>
    <xf numFmtId="1" fontId="1" fillId="0" borderId="11" xfId="0" applyNumberFormat="1" applyFont="1" applyBorder="1" applyAlignment="1">
      <alignment horizontal="center" vertical="top"/>
    </xf>
    <xf numFmtId="0" fontId="1" fillId="5" borderId="17" xfId="0" applyFont="1" applyFill="1" applyBorder="1" applyAlignment="1" applyProtection="1">
      <alignment horizontal="left" vertical="top"/>
      <protection locked="0"/>
    </xf>
    <xf numFmtId="0" fontId="1" fillId="5" borderId="9" xfId="0" applyFont="1" applyFill="1" applyBorder="1" applyAlignment="1" applyProtection="1">
      <alignment horizontal="left" vertical="top"/>
      <protection locked="0"/>
    </xf>
    <xf numFmtId="0" fontId="1" fillId="5" borderId="18" xfId="0" applyFont="1" applyFill="1" applyBorder="1" applyAlignment="1" applyProtection="1">
      <alignment horizontal="left" vertical="top"/>
      <protection locked="0"/>
    </xf>
    <xf numFmtId="0" fontId="6" fillId="2" borderId="1" xfId="0" applyFont="1" applyFill="1" applyBorder="1" applyAlignment="1">
      <alignment horizontal="left" vertical="top"/>
    </xf>
    <xf numFmtId="0" fontId="6" fillId="2" borderId="2" xfId="0" applyFont="1" applyFill="1" applyBorder="1" applyAlignment="1">
      <alignment horizontal="left" vertical="top"/>
    </xf>
    <xf numFmtId="0" fontId="6" fillId="2" borderId="8" xfId="0" applyFont="1" applyFill="1" applyBorder="1" applyAlignment="1">
      <alignment horizontal="left" vertical="top"/>
    </xf>
    <xf numFmtId="0" fontId="6" fillId="2" borderId="4" xfId="0" applyFont="1" applyFill="1" applyBorder="1" applyAlignment="1">
      <alignment horizontal="left" vertical="top"/>
    </xf>
    <xf numFmtId="164" fontId="6" fillId="2" borderId="5" xfId="0" applyNumberFormat="1" applyFont="1" applyFill="1" applyBorder="1" applyAlignment="1">
      <alignment horizontal="left" vertical="top"/>
    </xf>
    <xf numFmtId="10" fontId="1" fillId="0" borderId="11" xfId="0" applyNumberFormat="1" applyFont="1" applyBorder="1" applyAlignment="1">
      <alignment horizontal="center" vertical="top"/>
    </xf>
    <xf numFmtId="0" fontId="6" fillId="2" borderId="6" xfId="0" applyFont="1" applyFill="1" applyBorder="1" applyAlignment="1">
      <alignment horizontal="left" vertical="top"/>
    </xf>
    <xf numFmtId="0" fontId="1" fillId="2" borderId="7" xfId="0" applyFont="1" applyFill="1" applyBorder="1" applyAlignment="1">
      <alignment horizontal="center" vertical="top"/>
    </xf>
    <xf numFmtId="164" fontId="6" fillId="2" borderId="7" xfId="0" applyNumberFormat="1" applyFont="1" applyFill="1" applyBorder="1" applyAlignment="1">
      <alignment horizontal="left" vertical="top"/>
    </xf>
    <xf numFmtId="164" fontId="6" fillId="2" borderId="10" xfId="0" applyNumberFormat="1" applyFont="1" applyFill="1" applyBorder="1" applyAlignment="1">
      <alignment horizontal="left" vertical="top"/>
    </xf>
    <xf numFmtId="165" fontId="4" fillId="0" borderId="11" xfId="0" applyNumberFormat="1" applyFont="1" applyBorder="1" applyAlignment="1">
      <alignment horizontal="center" vertical="top"/>
    </xf>
    <xf numFmtId="0" fontId="2" fillId="3" borderId="15" xfId="0" applyFont="1" applyFill="1" applyBorder="1" applyAlignment="1">
      <alignment vertical="top"/>
    </xf>
    <xf numFmtId="0" fontId="5" fillId="3" borderId="22" xfId="0" applyFont="1" applyFill="1" applyBorder="1" applyAlignment="1">
      <alignment horizontal="left" vertical="top"/>
    </xf>
    <xf numFmtId="0" fontId="1" fillId="3" borderId="23" xfId="0" applyFont="1" applyFill="1" applyBorder="1" applyAlignment="1">
      <alignment horizontal="center" vertical="top"/>
    </xf>
    <xf numFmtId="0" fontId="2" fillId="3" borderId="24" xfId="0" applyFont="1" applyFill="1" applyBorder="1" applyAlignment="1">
      <alignment vertical="top"/>
    </xf>
    <xf numFmtId="0" fontId="2" fillId="3" borderId="25" xfId="0" applyFont="1" applyFill="1" applyBorder="1" applyAlignment="1">
      <alignment vertical="top"/>
    </xf>
    <xf numFmtId="10" fontId="1" fillId="5" borderId="24" xfId="0" applyNumberFormat="1" applyFont="1" applyFill="1" applyBorder="1" applyAlignment="1" applyProtection="1">
      <alignment vertical="top"/>
      <protection locked="0"/>
    </xf>
    <xf numFmtId="10" fontId="1" fillId="5" borderId="29" xfId="0" applyNumberFormat="1" applyFont="1" applyFill="1" applyBorder="1" applyAlignment="1" applyProtection="1">
      <alignment vertical="top"/>
      <protection locked="0"/>
    </xf>
    <xf numFmtId="10" fontId="1" fillId="5" borderId="25" xfId="0" applyNumberFormat="1" applyFont="1" applyFill="1" applyBorder="1" applyAlignment="1" applyProtection="1">
      <alignment vertical="top"/>
      <protection locked="0"/>
    </xf>
    <xf numFmtId="0" fontId="4" fillId="0" borderId="11" xfId="0" applyFont="1" applyBorder="1" applyAlignment="1">
      <alignment horizontal="center" vertical="top"/>
    </xf>
    <xf numFmtId="0" fontId="1" fillId="5" borderId="19" xfId="0" applyFont="1" applyFill="1" applyBorder="1" applyAlignment="1" applyProtection="1">
      <alignment horizontal="left" vertical="top"/>
      <protection locked="0"/>
    </xf>
    <xf numFmtId="0" fontId="1" fillId="5" borderId="20" xfId="0" applyFont="1" applyFill="1" applyBorder="1" applyAlignment="1" applyProtection="1">
      <alignment horizontal="left" vertical="top"/>
      <protection locked="0"/>
    </xf>
    <xf numFmtId="0" fontId="1" fillId="5" borderId="21" xfId="0" applyFont="1" applyFill="1" applyBorder="1" applyAlignment="1" applyProtection="1">
      <alignment horizontal="left" vertical="top"/>
      <protection locked="0"/>
    </xf>
    <xf numFmtId="0" fontId="1" fillId="2" borderId="29" xfId="0" applyFont="1" applyFill="1" applyBorder="1" applyAlignment="1">
      <alignment horizontal="center" vertical="top"/>
    </xf>
    <xf numFmtId="0" fontId="4" fillId="2" borderId="29" xfId="0" applyFont="1" applyFill="1" applyBorder="1" applyAlignment="1">
      <alignment horizontal="right" vertical="top"/>
    </xf>
    <xf numFmtId="165" fontId="1" fillId="0" borderId="0" xfId="0" applyNumberFormat="1" applyFont="1" applyAlignment="1">
      <alignment horizontal="center" vertical="top"/>
    </xf>
    <xf numFmtId="0" fontId="1" fillId="2" borderId="16" xfId="0" applyFont="1" applyFill="1" applyBorder="1" applyAlignment="1">
      <alignment horizontal="center" vertical="center"/>
    </xf>
    <xf numFmtId="165" fontId="1" fillId="2" borderId="16" xfId="0" applyNumberFormat="1" applyFont="1" applyFill="1" applyBorder="1" applyAlignment="1">
      <alignment horizontal="center" vertical="center"/>
    </xf>
    <xf numFmtId="0" fontId="1" fillId="2" borderId="39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40" xfId="0" applyFont="1" applyFill="1" applyBorder="1" applyAlignment="1">
      <alignment horizontal="center" vertical="center"/>
    </xf>
    <xf numFmtId="165" fontId="1" fillId="2" borderId="0" xfId="0" applyNumberFormat="1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right" vertical="top"/>
    </xf>
    <xf numFmtId="0" fontId="2" fillId="3" borderId="0" xfId="0" applyFont="1" applyFill="1" applyAlignment="1">
      <alignment horizontal="left" vertical="top"/>
    </xf>
    <xf numFmtId="0" fontId="1" fillId="0" borderId="0" xfId="0" applyFont="1" applyAlignment="1">
      <alignment horizontal="right" vertical="top"/>
    </xf>
    <xf numFmtId="0" fontId="3" fillId="2" borderId="0" xfId="0" applyFont="1" applyFill="1" applyAlignment="1">
      <alignment vertical="top"/>
    </xf>
    <xf numFmtId="164" fontId="6" fillId="2" borderId="0" xfId="0" applyNumberFormat="1" applyFont="1" applyFill="1" applyAlignment="1">
      <alignment horizontal="left" vertical="top"/>
    </xf>
    <xf numFmtId="0" fontId="7" fillId="2" borderId="0" xfId="0" applyFont="1" applyFill="1" applyAlignment="1">
      <alignment horizontal="right" vertical="top"/>
    </xf>
    <xf numFmtId="0" fontId="4" fillId="0" borderId="0" xfId="0" applyFont="1" applyAlignment="1">
      <alignment horizontal="right" vertical="top"/>
    </xf>
    <xf numFmtId="0" fontId="2" fillId="3" borderId="0" xfId="0" applyFont="1" applyFill="1" applyAlignment="1">
      <alignment vertical="top"/>
    </xf>
    <xf numFmtId="0" fontId="4" fillId="2" borderId="0" xfId="0" applyFont="1" applyFill="1" applyAlignment="1">
      <alignment horizontal="right" vertical="top"/>
    </xf>
    <xf numFmtId="0" fontId="8" fillId="2" borderId="0" xfId="0" applyFont="1" applyFill="1" applyAlignment="1">
      <alignment horizontal="right" vertical="top"/>
    </xf>
    <xf numFmtId="165" fontId="1" fillId="0" borderId="3" xfId="0" applyNumberFormat="1" applyFont="1" applyBorder="1" applyAlignment="1">
      <alignment horizontal="center" vertical="center" wrapText="1"/>
    </xf>
    <xf numFmtId="0" fontId="4" fillId="7" borderId="3" xfId="0" applyFont="1" applyFill="1" applyBorder="1" applyAlignment="1">
      <alignment horizontal="center" vertical="center"/>
    </xf>
    <xf numFmtId="165" fontId="4" fillId="7" borderId="35" xfId="0" applyNumberFormat="1" applyFont="1" applyFill="1" applyBorder="1" applyAlignment="1">
      <alignment horizontal="center" vertical="center" wrapText="1"/>
    </xf>
    <xf numFmtId="165" fontId="1" fillId="0" borderId="30" xfId="0" applyNumberFormat="1" applyFont="1" applyBorder="1" applyAlignment="1">
      <alignment horizontal="center" vertical="top"/>
    </xf>
    <xf numFmtId="165" fontId="1" fillId="0" borderId="11" xfId="0" applyNumberFormat="1" applyFont="1" applyBorder="1" applyAlignment="1">
      <alignment horizontal="center" vertical="top"/>
    </xf>
    <xf numFmtId="0" fontId="4" fillId="0" borderId="34" xfId="0" applyFont="1" applyBorder="1" applyAlignment="1">
      <alignment horizontal="left" vertical="center" wrapText="1"/>
    </xf>
    <xf numFmtId="0" fontId="4" fillId="0" borderId="34" xfId="0" applyFont="1" applyBorder="1" applyAlignment="1">
      <alignment horizontal="left" vertical="center"/>
    </xf>
    <xf numFmtId="0" fontId="2" fillId="3" borderId="12" xfId="0" applyFont="1" applyFill="1" applyBorder="1" applyAlignment="1">
      <alignment horizontal="left" vertical="top"/>
    </xf>
    <xf numFmtId="0" fontId="2" fillId="3" borderId="13" xfId="0" applyFont="1" applyFill="1" applyBorder="1" applyAlignment="1">
      <alignment horizontal="left" vertical="top"/>
    </xf>
    <xf numFmtId="0" fontId="2" fillId="3" borderId="14" xfId="0" applyFont="1" applyFill="1" applyBorder="1" applyAlignment="1">
      <alignment horizontal="left" vertical="top"/>
    </xf>
    <xf numFmtId="165" fontId="1" fillId="0" borderId="41" xfId="0" applyNumberFormat="1" applyFont="1" applyBorder="1" applyAlignment="1">
      <alignment horizontal="center" vertical="center" wrapText="1"/>
    </xf>
    <xf numFmtId="165" fontId="1" fillId="0" borderId="42" xfId="0" applyNumberFormat="1" applyFont="1" applyBorder="1" applyAlignment="1">
      <alignment horizontal="center" vertical="center" wrapText="1"/>
    </xf>
    <xf numFmtId="0" fontId="4" fillId="7" borderId="1" xfId="0" applyFont="1" applyFill="1" applyBorder="1" applyAlignment="1">
      <alignment horizontal="center" vertical="center"/>
    </xf>
    <xf numFmtId="0" fontId="4" fillId="7" borderId="4" xfId="0" applyFont="1" applyFill="1" applyBorder="1" applyAlignment="1">
      <alignment horizontal="center" vertical="center"/>
    </xf>
    <xf numFmtId="0" fontId="4" fillId="7" borderId="6" xfId="0" applyFont="1" applyFill="1" applyBorder="1" applyAlignment="1">
      <alignment horizontal="center" vertical="center"/>
    </xf>
    <xf numFmtId="165" fontId="4" fillId="7" borderId="36" xfId="0" applyNumberFormat="1" applyFont="1" applyFill="1" applyBorder="1" applyAlignment="1">
      <alignment horizontal="center" vertical="center" wrapText="1"/>
    </xf>
    <xf numFmtId="165" fontId="4" fillId="7" borderId="37" xfId="0" applyNumberFormat="1" applyFont="1" applyFill="1" applyBorder="1" applyAlignment="1">
      <alignment horizontal="center" vertical="center" wrapText="1"/>
    </xf>
    <xf numFmtId="165" fontId="4" fillId="7" borderId="38" xfId="0" applyNumberFormat="1" applyFont="1" applyFill="1" applyBorder="1" applyAlignment="1">
      <alignment horizontal="center" vertical="center" wrapText="1"/>
    </xf>
    <xf numFmtId="165" fontId="4" fillId="0" borderId="27" xfId="0" applyNumberFormat="1" applyFont="1" applyBorder="1" applyAlignment="1">
      <alignment horizontal="center" vertical="top"/>
    </xf>
    <xf numFmtId="165" fontId="4" fillId="0" borderId="28" xfId="0" applyNumberFormat="1" applyFont="1" applyBorder="1" applyAlignment="1">
      <alignment horizontal="center" vertical="top"/>
    </xf>
    <xf numFmtId="165" fontId="1" fillId="0" borderId="27" xfId="0" applyNumberFormat="1" applyFont="1" applyBorder="1" applyAlignment="1">
      <alignment horizontal="center" vertical="top"/>
    </xf>
    <xf numFmtId="165" fontId="1" fillId="0" borderId="28" xfId="0" applyNumberFormat="1" applyFont="1" applyBorder="1" applyAlignment="1">
      <alignment horizontal="center" vertical="top"/>
    </xf>
    <xf numFmtId="0" fontId="2" fillId="3" borderId="32" xfId="0" applyFont="1" applyFill="1" applyBorder="1" applyAlignment="1">
      <alignment horizontal="center" vertical="top"/>
    </xf>
    <xf numFmtId="0" fontId="2" fillId="4" borderId="32" xfId="0" applyFont="1" applyFill="1" applyBorder="1" applyAlignment="1">
      <alignment horizontal="center" vertical="top"/>
    </xf>
    <xf numFmtId="0" fontId="2" fillId="4" borderId="33" xfId="0" applyFont="1" applyFill="1" applyBorder="1" applyAlignment="1">
      <alignment horizontal="center" vertical="top"/>
    </xf>
    <xf numFmtId="0" fontId="1" fillId="5" borderId="3" xfId="0" applyFont="1" applyFill="1" applyBorder="1" applyAlignment="1" applyProtection="1">
      <alignment horizontal="center" vertical="top"/>
      <protection locked="0"/>
    </xf>
    <xf numFmtId="0" fontId="3" fillId="5" borderId="3" xfId="0" applyFont="1" applyFill="1" applyBorder="1" applyAlignment="1" applyProtection="1">
      <alignment horizontal="center" vertical="top"/>
      <protection locked="0"/>
    </xf>
    <xf numFmtId="0" fontId="3" fillId="5" borderId="35" xfId="0" applyFont="1" applyFill="1" applyBorder="1" applyAlignment="1" applyProtection="1">
      <alignment horizontal="center" vertical="top"/>
      <protection locked="0"/>
    </xf>
    <xf numFmtId="0" fontId="2" fillId="3" borderId="3" xfId="0" applyFont="1" applyFill="1" applyBorder="1" applyAlignment="1">
      <alignment horizontal="center" vertical="top"/>
    </xf>
    <xf numFmtId="0" fontId="2" fillId="3" borderId="35" xfId="0" applyFont="1" applyFill="1" applyBorder="1" applyAlignment="1">
      <alignment horizontal="center" vertical="top"/>
    </xf>
    <xf numFmtId="166" fontId="1" fillId="5" borderId="3" xfId="0" applyNumberFormat="1" applyFont="1" applyFill="1" applyBorder="1" applyAlignment="1" applyProtection="1">
      <alignment horizontal="center" vertical="top"/>
      <protection locked="0"/>
    </xf>
    <xf numFmtId="15" fontId="1" fillId="5" borderId="3" xfId="0" applyNumberFormat="1" applyFont="1" applyFill="1" applyBorder="1" applyAlignment="1" applyProtection="1">
      <alignment horizontal="center" vertical="top"/>
      <protection locked="0"/>
    </xf>
    <xf numFmtId="0" fontId="1" fillId="5" borderId="35" xfId="0" applyFont="1" applyFill="1" applyBorder="1" applyAlignment="1" applyProtection="1">
      <alignment horizontal="center" vertical="top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116417</xdr:colOff>
      <xdr:row>1</xdr:row>
      <xdr:rowOff>140414</xdr:rowOff>
    </xdr:from>
    <xdr:to>
      <xdr:col>5</xdr:col>
      <xdr:colOff>447675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6603BD1D-2374-4C08-9BB0-9A23E9348ED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0242" y="235664"/>
          <a:ext cx="4579408" cy="133596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116417</xdr:colOff>
      <xdr:row>1</xdr:row>
      <xdr:rowOff>140414</xdr:rowOff>
    </xdr:from>
    <xdr:to>
      <xdr:col>5</xdr:col>
      <xdr:colOff>447675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B74FEE5-2F5B-4B2B-9EAF-251BA33E8ED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417" y="235664"/>
          <a:ext cx="4579408" cy="1335961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116417</xdr:colOff>
      <xdr:row>1</xdr:row>
      <xdr:rowOff>140414</xdr:rowOff>
    </xdr:from>
    <xdr:to>
      <xdr:col>5</xdr:col>
      <xdr:colOff>447675</xdr:colOff>
      <xdr:row>6</xdr:row>
      <xdr:rowOff>28575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136FF55-F660-4575-989B-03C24DC0AE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243417" y="235664"/>
          <a:ext cx="4579408" cy="133596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2470814-42E9-4D51-9C91-2B2CED251E82}">
  <dimension ref="A1:AO125"/>
  <sheetViews>
    <sheetView topLeftCell="F68" workbookViewId="0">
      <selection activeCell="Q75" sqref="Q75"/>
    </sheetView>
  </sheetViews>
  <sheetFormatPr defaultColWidth="8.85546875" defaultRowHeight="19.5" customHeight="1"/>
  <cols>
    <col min="1" max="1" width="1.85546875" style="6" customWidth="1"/>
    <col min="2" max="2" width="29.42578125" style="6" customWidth="1"/>
    <col min="3" max="4" width="8.42578125" style="61" customWidth="1"/>
    <col min="5" max="16" width="14.42578125" style="6" customWidth="1"/>
    <col min="17" max="17" width="8.140625" style="6" customWidth="1"/>
    <col min="18" max="18" width="11.5703125" style="61" customWidth="1"/>
    <col min="19" max="19" width="8.85546875" style="3"/>
    <col min="20" max="20" width="17.5703125" style="5" customWidth="1"/>
    <col min="21" max="41" width="8.85546875" style="3"/>
    <col min="42" max="16384" width="8.85546875" style="6"/>
  </cols>
  <sheetData>
    <row r="1" spans="1:41" ht="7.5" customHeight="1">
      <c r="A1" s="3"/>
      <c r="B1" s="3"/>
      <c r="C1" s="4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41" ht="27" customHeight="1">
      <c r="A2" s="3"/>
      <c r="B2" s="7"/>
      <c r="C2" s="8"/>
      <c r="D2" s="8"/>
      <c r="E2" s="8"/>
      <c r="F2" s="8"/>
      <c r="G2" s="101" t="s">
        <v>0</v>
      </c>
      <c r="H2" s="101"/>
      <c r="I2" s="101"/>
      <c r="J2" s="101"/>
      <c r="K2" s="101"/>
      <c r="L2" s="101"/>
      <c r="M2" s="101"/>
      <c r="N2" s="8"/>
      <c r="O2" s="102" t="s">
        <v>1</v>
      </c>
      <c r="P2" s="102"/>
      <c r="Q2" s="102"/>
      <c r="R2" s="103"/>
    </row>
    <row r="3" spans="1:41" ht="27" customHeight="1">
      <c r="A3" s="3"/>
      <c r="B3" s="10"/>
      <c r="C3" s="3"/>
      <c r="D3" s="3"/>
      <c r="E3" s="3"/>
      <c r="F3" s="3"/>
      <c r="G3" s="104"/>
      <c r="H3" s="104"/>
      <c r="I3" s="104"/>
      <c r="J3" s="104"/>
      <c r="K3" s="104"/>
      <c r="L3" s="104"/>
      <c r="M3" s="104"/>
      <c r="N3" s="3"/>
      <c r="O3" s="105"/>
      <c r="P3" s="105"/>
      <c r="Q3" s="105"/>
      <c r="R3" s="106"/>
    </row>
    <row r="4" spans="1:41" ht="13.35" customHeight="1">
      <c r="A4" s="3"/>
      <c r="B4" s="1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2"/>
    </row>
    <row r="5" spans="1:41" ht="27" customHeight="1">
      <c r="A5" s="3"/>
      <c r="B5" s="10"/>
      <c r="C5" s="3"/>
      <c r="D5" s="3"/>
      <c r="E5" s="3"/>
      <c r="F5" s="3"/>
      <c r="G5" s="5" t="s">
        <v>2</v>
      </c>
      <c r="H5" s="3"/>
      <c r="I5" s="3"/>
      <c r="J5" s="107" t="s">
        <v>3</v>
      </c>
      <c r="K5" s="107"/>
      <c r="L5" s="107" t="s">
        <v>4</v>
      </c>
      <c r="M5" s="107"/>
      <c r="N5" s="3"/>
      <c r="O5" s="107" t="s">
        <v>5</v>
      </c>
      <c r="P5" s="107"/>
      <c r="Q5" s="107"/>
      <c r="R5" s="108"/>
    </row>
    <row r="6" spans="1:41" ht="20.100000000000001">
      <c r="A6" s="3"/>
      <c r="B6" s="10"/>
      <c r="C6" s="3"/>
      <c r="D6" s="3"/>
      <c r="E6" s="3"/>
      <c r="F6" s="3"/>
      <c r="G6" s="5" t="s">
        <v>6</v>
      </c>
      <c r="H6" s="3"/>
      <c r="I6" s="3"/>
      <c r="J6" s="109"/>
      <c r="K6" s="109"/>
      <c r="L6" s="110"/>
      <c r="M6" s="110"/>
      <c r="N6" s="3"/>
      <c r="O6" s="104"/>
      <c r="P6" s="104"/>
      <c r="Q6" s="104"/>
      <c r="R6" s="111"/>
    </row>
    <row r="7" spans="1:41" ht="20.100000000000001">
      <c r="A7" s="3"/>
      <c r="B7" s="1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3"/>
    </row>
    <row r="8" spans="1:41" s="18" customFormat="1" ht="20.100000000000001">
      <c r="A8" s="14"/>
      <c r="B8" s="15" t="s">
        <v>7</v>
      </c>
      <c r="C8" s="16" t="s">
        <v>8</v>
      </c>
      <c r="D8" s="16" t="s">
        <v>9</v>
      </c>
      <c r="E8" s="101" t="s">
        <v>10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9" t="s">
        <v>11</v>
      </c>
      <c r="R8" s="17" t="s">
        <v>12</v>
      </c>
      <c r="S8" s="14"/>
      <c r="T8" s="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20.100000000000001">
      <c r="A9" s="3"/>
      <c r="B9" s="84" t="s">
        <v>13</v>
      </c>
      <c r="C9" s="79">
        <v>16.25</v>
      </c>
      <c r="D9" s="79">
        <v>39</v>
      </c>
      <c r="E9" s="2" t="s">
        <v>14</v>
      </c>
      <c r="F9" s="2" t="s">
        <v>15</v>
      </c>
      <c r="G9" s="2" t="s">
        <v>16</v>
      </c>
      <c r="H9" s="2" t="s">
        <v>17</v>
      </c>
      <c r="I9" s="2" t="s">
        <v>18</v>
      </c>
      <c r="J9" s="2" t="s">
        <v>19</v>
      </c>
      <c r="K9" s="2" t="s">
        <v>20</v>
      </c>
      <c r="L9" s="2" t="s">
        <v>21</v>
      </c>
      <c r="M9" s="2" t="s">
        <v>22</v>
      </c>
      <c r="N9" s="19" t="s">
        <v>23</v>
      </c>
      <c r="O9" s="2" t="s">
        <v>24</v>
      </c>
      <c r="P9" s="2" t="s">
        <v>25</v>
      </c>
      <c r="Q9" s="80">
        <f>SUM(E10:P10,E12:P12,E14:P14)</f>
        <v>0</v>
      </c>
      <c r="R9" s="81">
        <f>IFERROR(SUM(Q9*C9),"Min QTY "&amp;#REF!&amp;" Pces")</f>
        <v>0</v>
      </c>
    </row>
    <row r="10" spans="1:41" ht="18.600000000000001" customHeight="1">
      <c r="A10" s="3"/>
      <c r="B10" s="85"/>
      <c r="C10" s="79"/>
      <c r="D10" s="79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80"/>
      <c r="R10" s="81"/>
    </row>
    <row r="11" spans="1:41" ht="18.600000000000001" customHeight="1">
      <c r="A11" s="3"/>
      <c r="B11" s="85"/>
      <c r="C11" s="79"/>
      <c r="D11" s="79"/>
      <c r="E11" s="2" t="s">
        <v>26</v>
      </c>
      <c r="F11" s="2" t="s">
        <v>27</v>
      </c>
      <c r="G11" s="2" t="s">
        <v>28</v>
      </c>
      <c r="H11" s="19" t="s">
        <v>29</v>
      </c>
      <c r="I11" s="2" t="s">
        <v>30</v>
      </c>
      <c r="J11" s="2" t="s">
        <v>31</v>
      </c>
      <c r="K11" s="2" t="s">
        <v>32</v>
      </c>
      <c r="L11" s="19" t="s">
        <v>33</v>
      </c>
      <c r="M11" s="19" t="s">
        <v>34</v>
      </c>
      <c r="N11" s="2" t="s">
        <v>35</v>
      </c>
      <c r="O11" s="2" t="s">
        <v>36</v>
      </c>
      <c r="P11" s="2" t="s">
        <v>37</v>
      </c>
      <c r="Q11" s="80"/>
      <c r="R11" s="81"/>
    </row>
    <row r="12" spans="1:41" ht="18.600000000000001" customHeight="1">
      <c r="A12" s="3"/>
      <c r="B12" s="85"/>
      <c r="C12" s="79"/>
      <c r="D12" s="79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80"/>
      <c r="R12" s="81"/>
    </row>
    <row r="13" spans="1:41" ht="18.600000000000001" customHeight="1">
      <c r="A13" s="3"/>
      <c r="B13" s="85"/>
      <c r="C13" s="79"/>
      <c r="D13" s="79"/>
      <c r="E13" s="2" t="s">
        <v>38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80"/>
      <c r="R13" s="81"/>
    </row>
    <row r="14" spans="1:41" ht="18.600000000000001" customHeight="1">
      <c r="A14" s="3"/>
      <c r="B14" s="85"/>
      <c r="C14" s="79"/>
      <c r="D14" s="79"/>
      <c r="E14" s="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80"/>
      <c r="R14" s="81"/>
    </row>
    <row r="15" spans="1:41" ht="18.600000000000001" customHeight="1">
      <c r="A15" s="3"/>
      <c r="B15" s="1"/>
      <c r="C15" s="67"/>
      <c r="D15" s="6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68"/>
      <c r="R15" s="63"/>
    </row>
    <row r="16" spans="1:41" ht="18.600000000000001" customHeight="1">
      <c r="A16" s="3"/>
      <c r="B16" s="84" t="s">
        <v>39</v>
      </c>
      <c r="C16" s="79">
        <v>10.42</v>
      </c>
      <c r="D16" s="79">
        <v>25</v>
      </c>
      <c r="E16" s="2" t="s">
        <v>14</v>
      </c>
      <c r="F16" s="2" t="s">
        <v>15</v>
      </c>
      <c r="G16" s="2" t="s">
        <v>16</v>
      </c>
      <c r="H16" s="2" t="s">
        <v>17</v>
      </c>
      <c r="I16" s="2" t="s">
        <v>18</v>
      </c>
      <c r="J16" s="2" t="s">
        <v>19</v>
      </c>
      <c r="K16" s="2" t="s">
        <v>20</v>
      </c>
      <c r="L16" s="2" t="s">
        <v>22</v>
      </c>
      <c r="M16" s="19" t="s">
        <v>23</v>
      </c>
      <c r="N16" s="2" t="s">
        <v>28</v>
      </c>
      <c r="O16" s="2" t="s">
        <v>31</v>
      </c>
      <c r="P16" s="2"/>
      <c r="Q16" s="80">
        <f>SUM(E17:P17)</f>
        <v>0</v>
      </c>
      <c r="R16" s="81">
        <f>IFERROR(SUM(Q16*C16),"Min QTY "&amp;#REF!&amp;" Pces")</f>
        <v>0</v>
      </c>
    </row>
    <row r="17" spans="1:18" ht="18.600000000000001" customHeight="1">
      <c r="A17" s="3"/>
      <c r="B17" s="85"/>
      <c r="C17" s="79"/>
      <c r="D17" s="79"/>
      <c r="E17" s="11"/>
      <c r="F17" s="11"/>
      <c r="G17" s="11"/>
      <c r="H17" s="11"/>
      <c r="I17" s="11"/>
      <c r="J17" s="11"/>
      <c r="K17" s="11"/>
      <c r="L17" s="11"/>
      <c r="M17" s="11"/>
      <c r="N17" s="11"/>
      <c r="O17" s="11"/>
      <c r="P17" s="2"/>
      <c r="Q17" s="80"/>
      <c r="R17" s="81"/>
    </row>
    <row r="18" spans="1:18" ht="18.600000000000001" customHeight="1">
      <c r="A18" s="3"/>
      <c r="B18" s="1"/>
      <c r="C18" s="67"/>
      <c r="D18" s="6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8"/>
      <c r="R18" s="63"/>
    </row>
    <row r="19" spans="1:18" ht="18.600000000000001" customHeight="1">
      <c r="A19" s="3"/>
      <c r="B19" s="84" t="s">
        <v>40</v>
      </c>
      <c r="C19" s="79">
        <v>16.25</v>
      </c>
      <c r="D19" s="79">
        <v>39</v>
      </c>
      <c r="E19" s="2" t="s">
        <v>41</v>
      </c>
      <c r="F19" s="2" t="s">
        <v>42</v>
      </c>
      <c r="G19" s="2" t="s">
        <v>43</v>
      </c>
      <c r="H19" s="2"/>
      <c r="I19" s="2"/>
      <c r="J19" s="2"/>
      <c r="K19" s="2"/>
      <c r="L19" s="2"/>
      <c r="M19" s="2"/>
      <c r="N19" s="2"/>
      <c r="O19" s="2"/>
      <c r="P19" s="2"/>
      <c r="Q19" s="80">
        <f>SUM(E20:P20)</f>
        <v>0</v>
      </c>
      <c r="R19" s="81">
        <f>IFERROR(SUM(Q19*C19),"Min QTY "&amp;#REF!&amp;" Pces")</f>
        <v>0</v>
      </c>
    </row>
    <row r="20" spans="1:18" ht="18.600000000000001" customHeight="1">
      <c r="A20" s="3"/>
      <c r="B20" s="85"/>
      <c r="C20" s="79"/>
      <c r="D20" s="79"/>
      <c r="E20" s="11"/>
      <c r="F20" s="11"/>
      <c r="G20" s="11"/>
      <c r="H20" s="2"/>
      <c r="I20" s="2"/>
      <c r="J20" s="2"/>
      <c r="K20" s="2"/>
      <c r="L20" s="2"/>
      <c r="M20" s="2"/>
      <c r="N20" s="2"/>
      <c r="O20" s="2"/>
      <c r="P20" s="2"/>
      <c r="Q20" s="80"/>
      <c r="R20" s="81"/>
    </row>
    <row r="21" spans="1:18" ht="18.600000000000001" customHeight="1">
      <c r="A21" s="3"/>
      <c r="B21" s="1"/>
      <c r="C21" s="67"/>
      <c r="D21" s="6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68"/>
      <c r="R21" s="62"/>
    </row>
    <row r="22" spans="1:18" ht="18.600000000000001" customHeight="1">
      <c r="A22" s="3"/>
      <c r="B22" s="84" t="s">
        <v>44</v>
      </c>
      <c r="C22" s="79">
        <v>16.25</v>
      </c>
      <c r="D22" s="79">
        <v>39</v>
      </c>
      <c r="E22" s="2" t="s">
        <v>45</v>
      </c>
      <c r="F22" s="2" t="s">
        <v>46</v>
      </c>
      <c r="G22" s="2" t="s">
        <v>47</v>
      </c>
      <c r="H22" s="2" t="s">
        <v>48</v>
      </c>
      <c r="I22" s="2"/>
      <c r="J22" s="2"/>
      <c r="K22" s="2"/>
      <c r="L22" s="2"/>
      <c r="M22" s="2"/>
      <c r="N22" s="2"/>
      <c r="O22" s="2"/>
      <c r="P22" s="2"/>
      <c r="Q22" s="80">
        <f>SUM(E23:P23)</f>
        <v>0</v>
      </c>
      <c r="R22" s="81">
        <f>IFERROR(SUM(Q22*C22),"Min QTY "&amp;#REF!&amp;" Pces")</f>
        <v>0</v>
      </c>
    </row>
    <row r="23" spans="1:18" ht="18.600000000000001" customHeight="1">
      <c r="A23" s="3"/>
      <c r="B23" s="85"/>
      <c r="C23" s="79"/>
      <c r="D23" s="79"/>
      <c r="E23" s="11"/>
      <c r="F23" s="11"/>
      <c r="G23" s="11"/>
      <c r="H23" s="11"/>
      <c r="I23" s="2"/>
      <c r="J23" s="2"/>
      <c r="K23" s="2"/>
      <c r="L23" s="2"/>
      <c r="M23" s="2"/>
      <c r="N23" s="2"/>
      <c r="O23" s="2"/>
      <c r="P23" s="2"/>
      <c r="Q23" s="80"/>
      <c r="R23" s="81"/>
    </row>
    <row r="24" spans="1:18" ht="18.600000000000001" customHeight="1">
      <c r="A24" s="3"/>
      <c r="B24" s="1"/>
      <c r="C24" s="67"/>
      <c r="D24" s="6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8"/>
      <c r="R24" s="62"/>
    </row>
    <row r="25" spans="1:18" ht="18.600000000000001" customHeight="1">
      <c r="A25" s="3"/>
      <c r="B25" s="84" t="s">
        <v>40</v>
      </c>
      <c r="C25" s="79">
        <v>16.25</v>
      </c>
      <c r="D25" s="79">
        <v>39</v>
      </c>
      <c r="E25" s="2" t="s">
        <v>41</v>
      </c>
      <c r="F25" s="2" t="s">
        <v>42</v>
      </c>
      <c r="G25" s="2" t="s">
        <v>43</v>
      </c>
      <c r="H25" s="2"/>
      <c r="I25" s="2"/>
      <c r="J25" s="2"/>
      <c r="K25" s="2"/>
      <c r="L25" s="2"/>
      <c r="M25" s="2"/>
      <c r="N25" s="2"/>
      <c r="O25" s="2"/>
      <c r="P25" s="2"/>
      <c r="Q25" s="80">
        <f>SUM(E26:P26)</f>
        <v>0</v>
      </c>
      <c r="R25" s="81">
        <f>IFERROR(SUM(Q25*C25),"Min QTY "&amp;#REF!&amp;" Pces")</f>
        <v>0</v>
      </c>
    </row>
    <row r="26" spans="1:18" ht="18.600000000000001" customHeight="1">
      <c r="A26" s="3"/>
      <c r="B26" s="85"/>
      <c r="C26" s="79"/>
      <c r="D26" s="79"/>
      <c r="E26" s="11"/>
      <c r="F26" s="11"/>
      <c r="G26" s="11"/>
      <c r="H26" s="2"/>
      <c r="I26" s="2"/>
      <c r="J26" s="2"/>
      <c r="K26" s="2"/>
      <c r="L26" s="2"/>
      <c r="M26" s="2"/>
      <c r="N26" s="2"/>
      <c r="O26" s="2"/>
      <c r="P26" s="2"/>
      <c r="Q26" s="80"/>
      <c r="R26" s="81"/>
    </row>
    <row r="27" spans="1:18" ht="18.600000000000001" customHeight="1">
      <c r="A27" s="3"/>
      <c r="B27" s="1"/>
      <c r="C27" s="67"/>
      <c r="D27" s="6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68"/>
      <c r="R27" s="62"/>
    </row>
    <row r="28" spans="1:18" ht="18.600000000000001" customHeight="1">
      <c r="A28" s="3"/>
      <c r="B28" s="84" t="s">
        <v>49</v>
      </c>
      <c r="C28" s="79">
        <v>16.25</v>
      </c>
      <c r="D28" s="79">
        <v>39</v>
      </c>
      <c r="E28" s="2" t="s">
        <v>50</v>
      </c>
      <c r="F28" s="2" t="s">
        <v>15</v>
      </c>
      <c r="G28" s="2" t="s">
        <v>51</v>
      </c>
      <c r="H28" s="2" t="s">
        <v>52</v>
      </c>
      <c r="I28" s="2" t="s">
        <v>53</v>
      </c>
      <c r="J28" s="2"/>
      <c r="K28" s="2"/>
      <c r="L28" s="2"/>
      <c r="M28" s="2"/>
      <c r="N28" s="2"/>
      <c r="O28" s="2"/>
      <c r="P28" s="2"/>
      <c r="Q28" s="80">
        <f>SUM(E29:P29)</f>
        <v>0</v>
      </c>
      <c r="R28" s="81">
        <f>IFERROR(SUM(Q28*C28),"Min QTY "&amp;#REF!&amp;" Pces")</f>
        <v>0</v>
      </c>
    </row>
    <row r="29" spans="1:18" ht="18.600000000000001" customHeight="1">
      <c r="A29" s="3"/>
      <c r="B29" s="85"/>
      <c r="C29" s="79"/>
      <c r="D29" s="79"/>
      <c r="E29" s="11"/>
      <c r="F29" s="11"/>
      <c r="G29" s="11"/>
      <c r="H29" s="11"/>
      <c r="I29" s="11"/>
      <c r="J29" s="2"/>
      <c r="K29" s="2"/>
      <c r="L29" s="2"/>
      <c r="M29" s="2"/>
      <c r="N29" s="2"/>
      <c r="O29" s="2"/>
      <c r="P29" s="2"/>
      <c r="Q29" s="80"/>
      <c r="R29" s="81"/>
    </row>
    <row r="30" spans="1:18" ht="18.600000000000001" customHeight="1">
      <c r="A30" s="3"/>
      <c r="B30" s="1"/>
      <c r="C30" s="67"/>
      <c r="D30" s="6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8"/>
      <c r="R30" s="62"/>
    </row>
    <row r="31" spans="1:18" ht="18.600000000000001" customHeight="1">
      <c r="A31" s="3"/>
      <c r="B31" s="84" t="s">
        <v>54</v>
      </c>
      <c r="C31" s="79">
        <v>12.5</v>
      </c>
      <c r="D31" s="79">
        <v>30</v>
      </c>
      <c r="E31" s="2" t="s">
        <v>50</v>
      </c>
      <c r="F31" s="2" t="s">
        <v>15</v>
      </c>
      <c r="G31" s="2" t="s">
        <v>51</v>
      </c>
      <c r="H31" s="2" t="s">
        <v>52</v>
      </c>
      <c r="I31" s="2" t="s">
        <v>53</v>
      </c>
      <c r="J31" s="2"/>
      <c r="K31" s="2"/>
      <c r="L31" s="2"/>
      <c r="M31" s="2"/>
      <c r="N31" s="2"/>
      <c r="O31" s="2"/>
      <c r="P31" s="2"/>
      <c r="Q31" s="80">
        <f>SUM(E32:P32)</f>
        <v>0</v>
      </c>
      <c r="R31" s="81">
        <f>IFERROR(SUM(Q31*C31),"Min QTY "&amp;#REF!&amp;" Pces")</f>
        <v>0</v>
      </c>
    </row>
    <row r="32" spans="1:18" ht="18.600000000000001" customHeight="1">
      <c r="A32" s="3"/>
      <c r="B32" s="85"/>
      <c r="C32" s="79"/>
      <c r="D32" s="79"/>
      <c r="E32" s="11"/>
      <c r="F32" s="11"/>
      <c r="G32" s="11"/>
      <c r="H32" s="11"/>
      <c r="I32" s="11"/>
      <c r="J32" s="2"/>
      <c r="K32" s="2"/>
      <c r="L32" s="2"/>
      <c r="M32" s="2"/>
      <c r="N32" s="2"/>
      <c r="O32" s="2"/>
      <c r="P32" s="2"/>
      <c r="Q32" s="80"/>
      <c r="R32" s="81"/>
    </row>
    <row r="33" spans="1:18" ht="18.600000000000001" customHeight="1">
      <c r="A33" s="3"/>
      <c r="B33" s="1"/>
      <c r="C33" s="67"/>
      <c r="D33" s="6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68"/>
      <c r="R33" s="62"/>
    </row>
    <row r="34" spans="1:18" ht="18.600000000000001" customHeight="1">
      <c r="A34" s="3"/>
      <c r="B34" s="84" t="s">
        <v>55</v>
      </c>
      <c r="C34" s="79">
        <v>12.5</v>
      </c>
      <c r="D34" s="79">
        <v>30</v>
      </c>
      <c r="E34" s="2" t="s">
        <v>56</v>
      </c>
      <c r="F34" s="2" t="s">
        <v>57</v>
      </c>
      <c r="G34" s="2" t="s">
        <v>58</v>
      </c>
      <c r="H34" s="2" t="s">
        <v>59</v>
      </c>
      <c r="I34" s="2" t="s">
        <v>60</v>
      </c>
      <c r="J34" s="2" t="s">
        <v>61</v>
      </c>
      <c r="K34" s="2" t="s">
        <v>62</v>
      </c>
      <c r="L34" s="2" t="s">
        <v>63</v>
      </c>
      <c r="M34" s="2" t="s">
        <v>64</v>
      </c>
      <c r="N34" s="19" t="s">
        <v>65</v>
      </c>
      <c r="O34" s="2" t="s">
        <v>66</v>
      </c>
      <c r="P34" s="2" t="s">
        <v>67</v>
      </c>
      <c r="Q34" s="91">
        <f>SUM(E35:P35)</f>
        <v>0</v>
      </c>
      <c r="R34" s="94">
        <f>IFERROR(SUM(Q34*C34),"Min QTY "&amp;#REF!&amp;" Pces")</f>
        <v>0</v>
      </c>
    </row>
    <row r="35" spans="1:18" ht="18.600000000000001" customHeight="1">
      <c r="A35" s="3"/>
      <c r="B35" s="84"/>
      <c r="C35" s="79"/>
      <c r="D35" s="79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92"/>
      <c r="R35" s="95"/>
    </row>
    <row r="36" spans="1:18" ht="18.600000000000001" customHeight="1">
      <c r="A36" s="3"/>
      <c r="B36" s="84"/>
      <c r="C36" s="79"/>
      <c r="D36" s="79"/>
      <c r="E36" s="2" t="s">
        <v>68</v>
      </c>
      <c r="F36" s="2" t="s">
        <v>69</v>
      </c>
      <c r="G36" s="2" t="s">
        <v>70</v>
      </c>
      <c r="H36" s="19" t="s">
        <v>71</v>
      </c>
      <c r="I36" s="2" t="s">
        <v>72</v>
      </c>
      <c r="J36" s="2"/>
      <c r="K36" s="2"/>
      <c r="L36" s="2"/>
      <c r="M36" s="2"/>
      <c r="N36" s="2"/>
      <c r="O36" s="2"/>
      <c r="P36" s="2"/>
      <c r="Q36" s="92"/>
      <c r="R36" s="95"/>
    </row>
    <row r="37" spans="1:18" ht="18.600000000000001" customHeight="1">
      <c r="A37" s="3"/>
      <c r="B37" s="84"/>
      <c r="C37" s="79"/>
      <c r="D37" s="79"/>
      <c r="E37" s="11"/>
      <c r="F37" s="11"/>
      <c r="G37" s="11"/>
      <c r="H37" s="11"/>
      <c r="I37" s="11"/>
      <c r="J37" s="2"/>
      <c r="K37" s="2"/>
      <c r="L37" s="2"/>
      <c r="M37" s="2"/>
      <c r="N37" s="2"/>
      <c r="O37" s="2"/>
      <c r="P37" s="2"/>
      <c r="Q37" s="93"/>
      <c r="R37" s="96"/>
    </row>
    <row r="38" spans="1:18" ht="18.600000000000001" customHeight="1">
      <c r="A38" s="3"/>
      <c r="B38" s="1"/>
      <c r="C38" s="67"/>
      <c r="D38" s="6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68"/>
      <c r="R38" s="62"/>
    </row>
    <row r="39" spans="1:18" ht="18.600000000000001" customHeight="1">
      <c r="A39" s="3"/>
      <c r="B39" s="84" t="s">
        <v>73</v>
      </c>
      <c r="C39" s="79">
        <v>12.5</v>
      </c>
      <c r="D39" s="79">
        <v>30</v>
      </c>
      <c r="E39" s="2" t="s">
        <v>74</v>
      </c>
      <c r="F39" s="2" t="s">
        <v>75</v>
      </c>
      <c r="G39" s="2" t="s">
        <v>76</v>
      </c>
      <c r="H39" s="2" t="s">
        <v>77</v>
      </c>
      <c r="I39" s="2" t="s">
        <v>78</v>
      </c>
      <c r="J39" s="2" t="s">
        <v>79</v>
      </c>
      <c r="K39" s="2"/>
      <c r="L39" s="2"/>
      <c r="M39" s="2"/>
      <c r="N39" s="2"/>
      <c r="O39" s="2"/>
      <c r="P39" s="2"/>
      <c r="Q39" s="80">
        <f>SUM(E40:P40)</f>
        <v>0</v>
      </c>
      <c r="R39" s="81">
        <f>IFERROR(SUM(Q39*C39),"Min QTY "&amp;#REF!&amp;" Pces")</f>
        <v>0</v>
      </c>
    </row>
    <row r="40" spans="1:18" ht="18.600000000000001" customHeight="1">
      <c r="A40" s="3"/>
      <c r="B40" s="85"/>
      <c r="C40" s="79"/>
      <c r="D40" s="79"/>
      <c r="E40" s="11"/>
      <c r="F40" s="11"/>
      <c r="G40" s="11"/>
      <c r="H40" s="11"/>
      <c r="I40" s="11"/>
      <c r="J40" s="11"/>
      <c r="K40" s="2"/>
      <c r="L40" s="2"/>
      <c r="M40" s="2"/>
      <c r="N40" s="2"/>
      <c r="O40" s="2"/>
      <c r="P40" s="2"/>
      <c r="Q40" s="80"/>
      <c r="R40" s="81"/>
    </row>
    <row r="41" spans="1:18" ht="18.600000000000001" customHeight="1">
      <c r="A41" s="3"/>
      <c r="B41" s="1"/>
      <c r="C41" s="67"/>
      <c r="D41" s="6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68"/>
      <c r="R41" s="62"/>
    </row>
    <row r="42" spans="1:18" ht="18.600000000000001" customHeight="1">
      <c r="A42" s="3"/>
      <c r="B42" s="84" t="s">
        <v>80</v>
      </c>
      <c r="C42" s="79">
        <v>10.42</v>
      </c>
      <c r="D42" s="79">
        <v>25</v>
      </c>
      <c r="E42" s="2" t="s">
        <v>74</v>
      </c>
      <c r="F42" s="2" t="s">
        <v>75</v>
      </c>
      <c r="G42" s="2" t="s">
        <v>76</v>
      </c>
      <c r="H42" s="2" t="s">
        <v>77</v>
      </c>
      <c r="I42" s="2" t="s">
        <v>78</v>
      </c>
      <c r="J42" s="2" t="s">
        <v>79</v>
      </c>
      <c r="K42" s="2"/>
      <c r="L42" s="2"/>
      <c r="M42" s="2"/>
      <c r="N42" s="2"/>
      <c r="O42" s="2"/>
      <c r="P42" s="2"/>
      <c r="Q42" s="80">
        <f>SUM(E43:P43)</f>
        <v>0</v>
      </c>
      <c r="R42" s="81">
        <f>IFERROR(SUM(Q42*C42),"Min QTY "&amp;#REF!&amp;" Pces")</f>
        <v>0</v>
      </c>
    </row>
    <row r="43" spans="1:18" ht="18.600000000000001" customHeight="1">
      <c r="A43" s="3"/>
      <c r="B43" s="85"/>
      <c r="C43" s="79"/>
      <c r="D43" s="79"/>
      <c r="E43" s="11"/>
      <c r="F43" s="11"/>
      <c r="G43" s="11"/>
      <c r="H43" s="11"/>
      <c r="I43" s="11"/>
      <c r="J43" s="11"/>
      <c r="K43" s="2"/>
      <c r="L43" s="2"/>
      <c r="M43" s="2"/>
      <c r="N43" s="2"/>
      <c r="O43" s="2"/>
      <c r="P43" s="2"/>
      <c r="Q43" s="80"/>
      <c r="R43" s="81"/>
    </row>
    <row r="44" spans="1:18" ht="18.600000000000001" customHeight="1">
      <c r="A44" s="3"/>
      <c r="B44" s="1"/>
      <c r="C44" s="67"/>
      <c r="D44" s="6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68"/>
      <c r="R44" s="62"/>
    </row>
    <row r="45" spans="1:18" ht="18.600000000000001" customHeight="1">
      <c r="A45" s="3"/>
      <c r="B45" s="84" t="s">
        <v>81</v>
      </c>
      <c r="C45" s="89">
        <v>12.5</v>
      </c>
      <c r="D45" s="89">
        <v>30</v>
      </c>
      <c r="E45" s="2" t="s">
        <v>82</v>
      </c>
      <c r="F45" s="2" t="s">
        <v>83</v>
      </c>
      <c r="G45" s="2" t="s">
        <v>84</v>
      </c>
      <c r="H45" s="2" t="s">
        <v>59</v>
      </c>
      <c r="I45" s="2" t="s">
        <v>85</v>
      </c>
      <c r="J45" s="2"/>
      <c r="K45" s="2"/>
      <c r="L45" s="2"/>
      <c r="M45" s="2"/>
      <c r="N45" s="2"/>
      <c r="O45" s="2"/>
      <c r="P45" s="2"/>
      <c r="Q45" s="80">
        <f>SUM(E46:P46)</f>
        <v>0</v>
      </c>
      <c r="R45" s="81">
        <f>IFERROR(SUM(Q45*C45),"Min QTY "&amp;#REF!&amp;" Pces")</f>
        <v>0</v>
      </c>
    </row>
    <row r="46" spans="1:18" ht="18.600000000000001" customHeight="1">
      <c r="A46" s="3"/>
      <c r="B46" s="85"/>
      <c r="C46" s="90"/>
      <c r="D46" s="90"/>
      <c r="E46" s="11"/>
      <c r="F46" s="11"/>
      <c r="G46" s="11"/>
      <c r="H46" s="11"/>
      <c r="I46" s="11"/>
      <c r="J46" s="2"/>
      <c r="K46" s="2"/>
      <c r="L46" s="2"/>
      <c r="M46" s="2"/>
      <c r="N46" s="2"/>
      <c r="O46" s="2"/>
      <c r="P46" s="2"/>
      <c r="Q46" s="80"/>
      <c r="R46" s="81"/>
    </row>
    <row r="47" spans="1:18" ht="18.600000000000001" customHeight="1">
      <c r="A47" s="3"/>
      <c r="B47" s="1"/>
      <c r="C47" s="67"/>
      <c r="D47" s="6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68"/>
      <c r="R47" s="62"/>
    </row>
    <row r="48" spans="1:18" ht="18.600000000000001" customHeight="1">
      <c r="A48" s="3"/>
      <c r="B48" s="84" t="s">
        <v>86</v>
      </c>
      <c r="C48" s="89">
        <v>10.42</v>
      </c>
      <c r="D48" s="89">
        <v>25</v>
      </c>
      <c r="E48" s="2" t="s">
        <v>82</v>
      </c>
      <c r="F48" s="2" t="s">
        <v>83</v>
      </c>
      <c r="G48" s="2" t="s">
        <v>84</v>
      </c>
      <c r="H48" s="2" t="s">
        <v>59</v>
      </c>
      <c r="I48" s="2" t="s">
        <v>85</v>
      </c>
      <c r="J48" s="2"/>
      <c r="K48" s="2"/>
      <c r="L48" s="2"/>
      <c r="M48" s="2"/>
      <c r="N48" s="2"/>
      <c r="O48" s="2"/>
      <c r="P48" s="2"/>
      <c r="Q48" s="80">
        <f>SUM(E49:P49)</f>
        <v>0</v>
      </c>
      <c r="R48" s="81">
        <f>IFERROR(SUM(Q48*C48),"Min QTY "&amp;#REF!&amp;" Pces")</f>
        <v>0</v>
      </c>
    </row>
    <row r="49" spans="1:18" ht="18.600000000000001" customHeight="1">
      <c r="A49" s="3"/>
      <c r="B49" s="85"/>
      <c r="C49" s="90"/>
      <c r="D49" s="90"/>
      <c r="E49" s="11"/>
      <c r="F49" s="11"/>
      <c r="G49" s="11"/>
      <c r="H49" s="11"/>
      <c r="I49" s="11"/>
      <c r="J49" s="2"/>
      <c r="K49" s="2"/>
      <c r="L49" s="2"/>
      <c r="M49" s="2"/>
      <c r="N49" s="2"/>
      <c r="O49" s="2"/>
      <c r="P49" s="2"/>
      <c r="Q49" s="80"/>
      <c r="R49" s="81"/>
    </row>
    <row r="50" spans="1:18" ht="18.600000000000001" customHeight="1">
      <c r="A50" s="3"/>
      <c r="B50" s="1"/>
      <c r="C50" s="67"/>
      <c r="D50" s="6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68"/>
      <c r="R50" s="62"/>
    </row>
    <row r="51" spans="1:18" ht="18.600000000000001" customHeight="1">
      <c r="A51" s="3"/>
      <c r="B51" s="84" t="s">
        <v>87</v>
      </c>
      <c r="C51" s="79">
        <v>10.42</v>
      </c>
      <c r="D51" s="79">
        <v>22</v>
      </c>
      <c r="E51" s="2" t="s">
        <v>82</v>
      </c>
      <c r="F51" s="2" t="s">
        <v>83</v>
      </c>
      <c r="G51" s="2" t="s">
        <v>84</v>
      </c>
      <c r="H51" s="2" t="s">
        <v>88</v>
      </c>
      <c r="I51" s="2" t="s">
        <v>85</v>
      </c>
      <c r="J51" s="2" t="s">
        <v>89</v>
      </c>
      <c r="K51" s="2"/>
      <c r="L51" s="2"/>
      <c r="M51" s="2"/>
      <c r="N51" s="2"/>
      <c r="O51" s="2"/>
      <c r="P51" s="2"/>
      <c r="Q51" s="80">
        <f>SUM(E52:P52)</f>
        <v>0</v>
      </c>
      <c r="R51" s="81">
        <f>IFERROR(SUM(Q51*C51),"Min QTY "&amp;#REF!&amp;" Pces")</f>
        <v>0</v>
      </c>
    </row>
    <row r="52" spans="1:18" ht="18.600000000000001" customHeight="1">
      <c r="A52" s="3"/>
      <c r="B52" s="85"/>
      <c r="C52" s="79"/>
      <c r="D52" s="79"/>
      <c r="E52" s="11"/>
      <c r="F52" s="11"/>
      <c r="G52" s="11"/>
      <c r="H52" s="11"/>
      <c r="I52" s="11"/>
      <c r="J52" s="11"/>
      <c r="K52" s="2"/>
      <c r="L52" s="2"/>
      <c r="M52" s="2"/>
      <c r="N52" s="2"/>
      <c r="O52" s="2"/>
      <c r="P52" s="2"/>
      <c r="Q52" s="80"/>
      <c r="R52" s="81"/>
    </row>
    <row r="53" spans="1:18" ht="18.600000000000001" customHeight="1">
      <c r="A53" s="3"/>
      <c r="B53" s="1"/>
      <c r="C53" s="67"/>
      <c r="D53" s="6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68"/>
      <c r="R53" s="62"/>
    </row>
    <row r="54" spans="1:18" ht="18.600000000000001" customHeight="1">
      <c r="A54" s="3"/>
      <c r="B54" s="84" t="s">
        <v>90</v>
      </c>
      <c r="C54" s="79">
        <v>14.58</v>
      </c>
      <c r="D54" s="79">
        <v>35</v>
      </c>
      <c r="E54" s="2" t="s">
        <v>82</v>
      </c>
      <c r="F54" s="2" t="s">
        <v>83</v>
      </c>
      <c r="G54" s="2" t="s">
        <v>84</v>
      </c>
      <c r="H54" s="2" t="s">
        <v>88</v>
      </c>
      <c r="I54" s="2" t="s">
        <v>85</v>
      </c>
      <c r="J54" s="2" t="s">
        <v>89</v>
      </c>
      <c r="K54" s="2"/>
      <c r="L54" s="2"/>
      <c r="M54" s="2"/>
      <c r="N54" s="2"/>
      <c r="O54" s="2"/>
      <c r="P54" s="2"/>
      <c r="Q54" s="80">
        <f>SUM(E55:P55)</f>
        <v>0</v>
      </c>
      <c r="R54" s="81">
        <f>IFERROR(SUM(Q54*C54),"Min QTY "&amp;#REF!&amp;" Pces")</f>
        <v>0</v>
      </c>
    </row>
    <row r="55" spans="1:18" ht="18.600000000000001" customHeight="1">
      <c r="A55" s="3"/>
      <c r="B55" s="85"/>
      <c r="C55" s="79"/>
      <c r="D55" s="79"/>
      <c r="E55" s="11"/>
      <c r="F55" s="11"/>
      <c r="G55" s="11"/>
      <c r="H55" s="11"/>
      <c r="I55" s="11"/>
      <c r="J55" s="11"/>
      <c r="K55" s="2"/>
      <c r="L55" s="2"/>
      <c r="M55" s="2"/>
      <c r="N55" s="2"/>
      <c r="O55" s="2"/>
      <c r="P55" s="2"/>
      <c r="Q55" s="80"/>
      <c r="R55" s="81"/>
    </row>
    <row r="56" spans="1:18" ht="18.600000000000001" customHeight="1">
      <c r="A56" s="3"/>
      <c r="B56" s="1"/>
      <c r="C56" s="67"/>
      <c r="D56" s="6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68"/>
      <c r="R56" s="62"/>
    </row>
    <row r="57" spans="1:18" ht="18.600000000000001" customHeight="1">
      <c r="A57" s="3"/>
      <c r="B57" s="84" t="s">
        <v>91</v>
      </c>
      <c r="C57" s="79">
        <v>10.42</v>
      </c>
      <c r="D57" s="79">
        <v>25</v>
      </c>
      <c r="E57" s="2" t="s">
        <v>82</v>
      </c>
      <c r="F57" s="2" t="s">
        <v>83</v>
      </c>
      <c r="G57" s="2" t="s">
        <v>84</v>
      </c>
      <c r="H57" s="2" t="s">
        <v>88</v>
      </c>
      <c r="I57" s="2" t="s">
        <v>85</v>
      </c>
      <c r="J57" s="2" t="s">
        <v>89</v>
      </c>
      <c r="K57" s="2"/>
      <c r="L57" s="2"/>
      <c r="M57" s="2"/>
      <c r="N57" s="2"/>
      <c r="O57" s="2"/>
      <c r="P57" s="2"/>
      <c r="Q57" s="80">
        <f>SUM(E58:P58)</f>
        <v>0</v>
      </c>
      <c r="R57" s="81">
        <f>IFERROR(SUM(Q57*C57),"Min QTY "&amp;#REF!&amp;" Pces")</f>
        <v>0</v>
      </c>
    </row>
    <row r="58" spans="1:18" ht="18.600000000000001" customHeight="1">
      <c r="A58" s="3"/>
      <c r="B58" s="85"/>
      <c r="C58" s="79"/>
      <c r="D58" s="79"/>
      <c r="E58" s="11"/>
      <c r="F58" s="11"/>
      <c r="G58" s="11"/>
      <c r="H58" s="11"/>
      <c r="I58" s="11"/>
      <c r="J58" s="11"/>
      <c r="K58" s="2"/>
      <c r="L58" s="2"/>
      <c r="M58" s="2"/>
      <c r="N58" s="2"/>
      <c r="O58" s="2"/>
      <c r="P58" s="2"/>
      <c r="Q58" s="80"/>
      <c r="R58" s="81"/>
    </row>
    <row r="59" spans="1:18" ht="18.600000000000001" customHeight="1">
      <c r="A59" s="3"/>
      <c r="B59" s="64"/>
      <c r="C59" s="65"/>
      <c r="D59" s="65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65"/>
      <c r="R59" s="66"/>
    </row>
    <row r="60" spans="1:18" ht="18.600000000000001" customHeight="1">
      <c r="A60" s="3"/>
      <c r="B60" s="84" t="s">
        <v>92</v>
      </c>
      <c r="C60" s="79">
        <v>14.58</v>
      </c>
      <c r="D60" s="79">
        <v>35</v>
      </c>
      <c r="E60" s="2" t="s">
        <v>82</v>
      </c>
      <c r="F60" s="2" t="s">
        <v>93</v>
      </c>
      <c r="G60" s="2" t="s">
        <v>94</v>
      </c>
      <c r="H60" s="2" t="s">
        <v>47</v>
      </c>
      <c r="I60" s="2" t="s">
        <v>95</v>
      </c>
      <c r="J60" s="2" t="s">
        <v>96</v>
      </c>
      <c r="K60" s="2"/>
      <c r="L60" s="2"/>
      <c r="M60" s="2"/>
      <c r="N60" s="2"/>
      <c r="O60" s="2"/>
      <c r="P60" s="2"/>
      <c r="Q60" s="80">
        <f>SUM(E61:P61)</f>
        <v>0</v>
      </c>
      <c r="R60" s="81">
        <f>IFERROR(SUM(Q60*C60),"Min QTY "&amp;#REF!&amp;" Pces")</f>
        <v>0</v>
      </c>
    </row>
    <row r="61" spans="1:18" ht="18.600000000000001" customHeight="1">
      <c r="A61" s="3"/>
      <c r="B61" s="85"/>
      <c r="C61" s="79"/>
      <c r="D61" s="79"/>
      <c r="E61" s="11"/>
      <c r="F61" s="11"/>
      <c r="G61" s="11"/>
      <c r="H61" s="11"/>
      <c r="I61" s="11"/>
      <c r="J61" s="11"/>
      <c r="K61" s="2"/>
      <c r="L61" s="2"/>
      <c r="M61" s="2"/>
      <c r="N61" s="2"/>
      <c r="O61" s="2"/>
      <c r="P61" s="2"/>
      <c r="Q61" s="80"/>
      <c r="R61" s="81"/>
    </row>
    <row r="62" spans="1:18" ht="18.600000000000001" customHeight="1">
      <c r="A62" s="3"/>
      <c r="B62" s="1"/>
      <c r="C62" s="67"/>
      <c r="D62" s="6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68"/>
      <c r="R62" s="62"/>
    </row>
    <row r="63" spans="1:18" ht="18.600000000000001" customHeight="1">
      <c r="A63" s="3"/>
      <c r="B63" s="84" t="s">
        <v>97</v>
      </c>
      <c r="C63" s="79">
        <v>10.42</v>
      </c>
      <c r="D63" s="79">
        <v>25</v>
      </c>
      <c r="E63" s="2" t="s">
        <v>82</v>
      </c>
      <c r="F63" s="2" t="s">
        <v>93</v>
      </c>
      <c r="G63" s="2" t="s">
        <v>94</v>
      </c>
      <c r="H63" s="2" t="s">
        <v>47</v>
      </c>
      <c r="I63" s="2" t="s">
        <v>95</v>
      </c>
      <c r="J63" s="2" t="s">
        <v>96</v>
      </c>
      <c r="K63" s="2"/>
      <c r="L63" s="2"/>
      <c r="M63" s="2"/>
      <c r="N63" s="2"/>
      <c r="O63" s="2"/>
      <c r="P63" s="2"/>
      <c r="Q63" s="80">
        <f>SUM(E64:P64)</f>
        <v>0</v>
      </c>
      <c r="R63" s="81">
        <f>IFERROR(SUM(Q63*C63),"Min QTY "&amp;#REF!&amp;" Pces")</f>
        <v>0</v>
      </c>
    </row>
    <row r="64" spans="1:18" ht="18.600000000000001" customHeight="1">
      <c r="A64" s="3"/>
      <c r="B64" s="85"/>
      <c r="C64" s="79"/>
      <c r="D64" s="79"/>
      <c r="E64" s="11"/>
      <c r="F64" s="11"/>
      <c r="G64" s="11"/>
      <c r="H64" s="11"/>
      <c r="I64" s="11"/>
      <c r="J64" s="11"/>
      <c r="K64" s="2"/>
      <c r="L64" s="2"/>
      <c r="M64" s="2"/>
      <c r="N64" s="2"/>
      <c r="O64" s="2"/>
      <c r="P64" s="2"/>
      <c r="Q64" s="80"/>
      <c r="R64" s="81"/>
    </row>
    <row r="65" spans="1:18" ht="18.600000000000001" customHeight="1">
      <c r="A65" s="3"/>
      <c r="B65" s="64"/>
      <c r="C65" s="65"/>
      <c r="D65" s="65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65"/>
      <c r="R65" s="66"/>
    </row>
    <row r="66" spans="1:18" ht="18.600000000000001" customHeight="1">
      <c r="A66" s="3"/>
      <c r="B66" s="84" t="s">
        <v>98</v>
      </c>
      <c r="C66" s="79">
        <v>16</v>
      </c>
      <c r="D66" s="79">
        <v>32</v>
      </c>
      <c r="E66" s="2" t="s">
        <v>14</v>
      </c>
      <c r="F66" s="2" t="s">
        <v>15</v>
      </c>
      <c r="G66" s="2" t="s">
        <v>58</v>
      </c>
      <c r="H66" s="2" t="s">
        <v>99</v>
      </c>
      <c r="I66" s="2" t="s">
        <v>60</v>
      </c>
      <c r="J66" s="2" t="s">
        <v>100</v>
      </c>
      <c r="K66" s="2" t="s">
        <v>101</v>
      </c>
      <c r="L66" s="2"/>
      <c r="M66" s="2"/>
      <c r="N66" s="2"/>
      <c r="O66" s="2"/>
      <c r="P66" s="2"/>
      <c r="Q66" s="80">
        <f>SUM(E67:P67)</f>
        <v>0</v>
      </c>
      <c r="R66" s="81">
        <f>IFERROR(SUM(Q66*C66),"Min QTY "&amp;#REF!&amp;" Pces")</f>
        <v>0</v>
      </c>
    </row>
    <row r="67" spans="1:18" ht="18.600000000000001" customHeight="1">
      <c r="A67" s="3"/>
      <c r="B67" s="85"/>
      <c r="C67" s="79"/>
      <c r="D67" s="79"/>
      <c r="E67" s="11"/>
      <c r="F67" s="11"/>
      <c r="G67" s="11"/>
      <c r="H67" s="11"/>
      <c r="I67" s="11"/>
      <c r="J67" s="11"/>
      <c r="K67" s="23"/>
      <c r="L67" s="2"/>
      <c r="M67" s="2"/>
      <c r="N67" s="2"/>
      <c r="O67" s="2"/>
      <c r="P67" s="2"/>
      <c r="Q67" s="80"/>
      <c r="R67" s="81"/>
    </row>
    <row r="68" spans="1:18" ht="18.600000000000001" customHeight="1">
      <c r="A68" s="3"/>
      <c r="B68" s="1"/>
      <c r="C68" s="67"/>
      <c r="D68" s="6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68"/>
      <c r="R68" s="62"/>
    </row>
    <row r="69" spans="1:18" ht="18.600000000000001" customHeight="1">
      <c r="A69" s="3"/>
      <c r="B69" s="84" t="s">
        <v>102</v>
      </c>
      <c r="C69" s="79">
        <v>11</v>
      </c>
      <c r="D69" s="79">
        <v>22</v>
      </c>
      <c r="E69" s="2" t="s">
        <v>82</v>
      </c>
      <c r="F69" s="2" t="s">
        <v>103</v>
      </c>
      <c r="G69" s="2" t="s">
        <v>104</v>
      </c>
      <c r="H69" s="2" t="s">
        <v>105</v>
      </c>
      <c r="I69" s="2" t="s">
        <v>106</v>
      </c>
      <c r="J69" s="2"/>
      <c r="K69" s="2"/>
      <c r="L69" s="2"/>
      <c r="M69" s="2"/>
      <c r="N69" s="2"/>
      <c r="O69" s="2"/>
      <c r="P69" s="2"/>
      <c r="Q69" s="80">
        <f>SUM(E70:P70)</f>
        <v>0</v>
      </c>
      <c r="R69" s="81">
        <f>IFERROR(SUM(Q69*C69),"Min QTY "&amp;#REF!&amp;" Pces")</f>
        <v>0</v>
      </c>
    </row>
    <row r="70" spans="1:18" ht="18.600000000000001" customHeight="1">
      <c r="A70" s="3"/>
      <c r="B70" s="85"/>
      <c r="C70" s="79"/>
      <c r="D70" s="79"/>
      <c r="E70" s="11"/>
      <c r="F70" s="11"/>
      <c r="G70" s="11"/>
      <c r="H70" s="11"/>
      <c r="I70" s="11"/>
      <c r="J70" s="2"/>
      <c r="K70" s="2"/>
      <c r="L70" s="2"/>
      <c r="M70" s="2"/>
      <c r="N70" s="2"/>
      <c r="O70" s="2"/>
      <c r="P70" s="2"/>
      <c r="Q70" s="80"/>
      <c r="R70" s="81"/>
    </row>
    <row r="71" spans="1:18" ht="18.600000000000001" customHeight="1">
      <c r="A71" s="3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2"/>
    </row>
    <row r="72" spans="1:18" ht="18.600000000000001" customHeight="1">
      <c r="A72" s="3"/>
      <c r="B72" s="86" t="s">
        <v>107</v>
      </c>
      <c r="C72" s="87"/>
      <c r="D72" s="87"/>
      <c r="E72" s="87"/>
      <c r="F72" s="88"/>
      <c r="G72" s="3"/>
      <c r="H72" s="24" t="s">
        <v>108</v>
      </c>
      <c r="I72" s="25"/>
      <c r="J72" s="26"/>
      <c r="K72" s="27"/>
      <c r="L72" s="3"/>
      <c r="M72" s="3"/>
      <c r="N72" s="3"/>
      <c r="O72" s="3"/>
      <c r="P72" s="69"/>
      <c r="Q72" s="28" t="str">
        <f>Q8</f>
        <v>QTY</v>
      </c>
      <c r="R72" s="29" t="str">
        <f>R8</f>
        <v>TOTAL £</v>
      </c>
    </row>
    <row r="73" spans="1:18" ht="18.600000000000001" customHeight="1">
      <c r="A73" s="3"/>
      <c r="B73" s="30"/>
      <c r="C73" s="70"/>
      <c r="D73" s="70"/>
      <c r="E73" s="70"/>
      <c r="F73" s="31"/>
      <c r="G73" s="3"/>
      <c r="H73" s="24" t="s">
        <v>109</v>
      </c>
      <c r="I73" s="25"/>
      <c r="J73" s="26"/>
      <c r="K73" s="27"/>
      <c r="L73" s="3"/>
      <c r="M73" s="3"/>
      <c r="N73" s="3"/>
      <c r="O73" s="3"/>
      <c r="P73" s="71" t="s">
        <v>110</v>
      </c>
      <c r="Q73" s="32">
        <f>SUM(Q69+Q66+Q63+Q57+Q60+Q54+Q51+Q48+Q45+Q42+Q39+Q34+Q31+Q28+Q25+Q22+Q19+Q16+Q9)</f>
        <v>0</v>
      </c>
      <c r="R73" s="29">
        <f>SUM(R69+R66+R63+R57+R60+R54+R51+R48+R45+R42+R39+R34+R31+R28+R25+R22+R19+R16+R9)</f>
        <v>0</v>
      </c>
    </row>
    <row r="74" spans="1:18" ht="18.600000000000001" customHeight="1">
      <c r="A74" s="3"/>
      <c r="B74" s="33" t="s">
        <v>111</v>
      </c>
      <c r="C74" s="34"/>
      <c r="D74" s="34"/>
      <c r="E74" s="34"/>
      <c r="F74" s="35"/>
      <c r="G74" s="3"/>
      <c r="H74" s="36" t="s">
        <v>112</v>
      </c>
      <c r="I74" s="21"/>
      <c r="J74" s="37" t="s">
        <v>113</v>
      </c>
      <c r="K74" s="38" t="s">
        <v>114</v>
      </c>
      <c r="L74" s="3"/>
      <c r="M74" s="3"/>
      <c r="N74" s="72"/>
      <c r="O74" s="3"/>
      <c r="P74" s="69" t="s">
        <v>115</v>
      </c>
      <c r="Q74" s="32">
        <f>SUM(Q63+Q57+Q60+Q54+Q51+Q48+Q45+Q42+Q39+Q34+Q31+Q28+Q25+Q22+Q19+Q16+Q9)</f>
        <v>0</v>
      </c>
      <c r="R74" s="29">
        <f>SUM(R63+R57+R60+R54+R51+R48+R45+R42+R39+R34+R31+R28+R25+R22+R19+R16+R9)</f>
        <v>0</v>
      </c>
    </row>
    <row r="75" spans="1:18" ht="18.600000000000001" customHeight="1">
      <c r="A75" s="3"/>
      <c r="B75" s="33"/>
      <c r="C75" s="34"/>
      <c r="D75" s="34"/>
      <c r="E75" s="34"/>
      <c r="F75" s="35"/>
      <c r="G75" s="3"/>
      <c r="H75" s="39" t="s">
        <v>116</v>
      </c>
      <c r="I75" s="3"/>
      <c r="J75" s="73">
        <v>6</v>
      </c>
      <c r="K75" s="40">
        <v>12</v>
      </c>
      <c r="L75" s="3"/>
      <c r="M75" s="3"/>
      <c r="N75" s="72"/>
      <c r="O75" s="3"/>
      <c r="P75" s="69" t="s">
        <v>117</v>
      </c>
      <c r="Q75" s="41">
        <v>-0.05</v>
      </c>
      <c r="R75" s="29">
        <f>R74*Q75</f>
        <v>0</v>
      </c>
    </row>
    <row r="76" spans="1:18" ht="18.600000000000001" customHeight="1">
      <c r="A76" s="3"/>
      <c r="B76" s="33"/>
      <c r="C76" s="34"/>
      <c r="D76" s="34"/>
      <c r="E76" s="34"/>
      <c r="F76" s="35"/>
      <c r="G76" s="3"/>
      <c r="H76" s="39" t="s">
        <v>118</v>
      </c>
      <c r="I76" s="3"/>
      <c r="J76" s="73">
        <v>25</v>
      </c>
      <c r="K76" s="40">
        <v>25</v>
      </c>
      <c r="L76" s="3"/>
      <c r="M76" s="3"/>
      <c r="N76" s="72"/>
      <c r="O76" s="3"/>
      <c r="P76" s="69" t="s">
        <v>119</v>
      </c>
      <c r="Q76" s="41">
        <f>K82</f>
        <v>-2.5000000000000001E-2</v>
      </c>
      <c r="R76" s="29">
        <f>R74*Q76</f>
        <v>0</v>
      </c>
    </row>
    <row r="77" spans="1:18" ht="18.600000000000001" customHeight="1">
      <c r="A77" s="3"/>
      <c r="B77" s="33"/>
      <c r="C77" s="34"/>
      <c r="D77" s="34"/>
      <c r="E77" s="34"/>
      <c r="F77" s="35"/>
      <c r="G77" s="3"/>
      <c r="H77" s="42" t="s">
        <v>120</v>
      </c>
      <c r="I77" s="43"/>
      <c r="J77" s="44">
        <v>25</v>
      </c>
      <c r="K77" s="45">
        <v>25</v>
      </c>
      <c r="L77" s="3"/>
      <c r="M77" s="3"/>
      <c r="N77" s="72"/>
      <c r="O77" s="3"/>
      <c r="P77" s="69" t="s">
        <v>121</v>
      </c>
      <c r="Q77" s="99">
        <f>SUM(R74:R76)</f>
        <v>0</v>
      </c>
      <c r="R77" s="100"/>
    </row>
    <row r="78" spans="1:18" ht="18.600000000000001" customHeight="1">
      <c r="A78" s="3"/>
      <c r="B78" s="33"/>
      <c r="C78" s="34"/>
      <c r="D78" s="34"/>
      <c r="E78" s="34"/>
      <c r="F78" s="35"/>
      <c r="G78" s="3"/>
      <c r="H78" s="3"/>
      <c r="I78" s="3"/>
      <c r="J78" s="3"/>
      <c r="K78" s="3"/>
      <c r="L78" s="3"/>
      <c r="M78" s="3"/>
      <c r="N78" s="72"/>
      <c r="P78" s="74" t="s">
        <v>122</v>
      </c>
      <c r="Q78" s="82">
        <f>(Q77)*0.2</f>
        <v>0</v>
      </c>
      <c r="R78" s="82"/>
    </row>
    <row r="79" spans="1:18" ht="18.600000000000001" customHeight="1">
      <c r="A79" s="3"/>
      <c r="B79" s="33"/>
      <c r="C79" s="34"/>
      <c r="D79" s="34"/>
      <c r="E79" s="34"/>
      <c r="F79" s="35"/>
      <c r="G79" s="3"/>
      <c r="H79" s="3"/>
      <c r="I79" s="3"/>
      <c r="J79" s="3"/>
      <c r="K79" s="3"/>
      <c r="L79" s="3"/>
      <c r="M79" s="3"/>
      <c r="N79" s="72"/>
      <c r="O79" s="3"/>
      <c r="P79" s="75" t="s">
        <v>123</v>
      </c>
      <c r="Q79" s="28"/>
      <c r="R79" s="46">
        <f>SUM(Q78+Q77)</f>
        <v>0</v>
      </c>
    </row>
    <row r="80" spans="1:18" ht="18.600000000000001" customHeight="1">
      <c r="A80" s="3"/>
      <c r="B80" s="33"/>
      <c r="C80" s="34"/>
      <c r="D80" s="34"/>
      <c r="E80" s="34"/>
      <c r="F80" s="35"/>
      <c r="G80" s="3"/>
      <c r="H80" s="47" t="s">
        <v>124</v>
      </c>
      <c r="I80" s="76"/>
      <c r="J80" s="76"/>
      <c r="K80" s="48" t="s">
        <v>119</v>
      </c>
      <c r="L80" s="49"/>
      <c r="M80" s="3"/>
      <c r="N80" s="72"/>
      <c r="O80" s="3"/>
      <c r="P80" s="69" t="s">
        <v>125</v>
      </c>
      <c r="Q80" s="32">
        <f>SUM(Q66+Q69)</f>
        <v>0</v>
      </c>
      <c r="R80" s="29">
        <f>SUM(R66+R69)</f>
        <v>0</v>
      </c>
    </row>
    <row r="81" spans="1:41" ht="18.600000000000001" customHeight="1">
      <c r="A81" s="3"/>
      <c r="B81" s="33"/>
      <c r="C81" s="34"/>
      <c r="D81" s="34"/>
      <c r="E81" s="34"/>
      <c r="F81" s="35"/>
      <c r="G81" s="3"/>
      <c r="H81" s="47" t="s">
        <v>126</v>
      </c>
      <c r="I81" s="76"/>
      <c r="J81" s="76"/>
      <c r="K81" s="50" t="s">
        <v>127</v>
      </c>
      <c r="L81" s="51"/>
      <c r="M81" s="3"/>
      <c r="N81" s="72"/>
      <c r="O81" s="3"/>
      <c r="P81" s="69" t="s">
        <v>117</v>
      </c>
      <c r="Q81" s="41">
        <f>H82</f>
        <v>-0.05</v>
      </c>
      <c r="R81" s="29">
        <f>R80*Q81</f>
        <v>0</v>
      </c>
      <c r="S81" s="6"/>
    </row>
    <row r="82" spans="1:41" ht="18.600000000000001" customHeight="1">
      <c r="A82" s="3"/>
      <c r="B82" s="33"/>
      <c r="C82" s="34"/>
      <c r="D82" s="34"/>
      <c r="E82" s="34"/>
      <c r="F82" s="35"/>
      <c r="G82" s="3"/>
      <c r="H82" s="52">
        <v>-0.05</v>
      </c>
      <c r="I82" s="53"/>
      <c r="J82" s="53"/>
      <c r="K82" s="52">
        <v>-2.5000000000000001E-2</v>
      </c>
      <c r="L82" s="54"/>
      <c r="M82" s="3"/>
      <c r="N82" s="72"/>
      <c r="O82" s="3"/>
      <c r="P82" s="69" t="s">
        <v>119</v>
      </c>
      <c r="Q82" s="41">
        <f>K82</f>
        <v>-2.5000000000000001E-2</v>
      </c>
      <c r="R82" s="29">
        <f>R80*Q82</f>
        <v>0</v>
      </c>
      <c r="S82" s="6"/>
    </row>
    <row r="83" spans="1:41" ht="18.600000000000001" customHeight="1">
      <c r="A83" s="3"/>
      <c r="B83" s="33"/>
      <c r="C83" s="34"/>
      <c r="D83" s="34"/>
      <c r="E83" s="34"/>
      <c r="F83" s="35"/>
      <c r="G83" s="3"/>
      <c r="H83" s="5" t="s">
        <v>128</v>
      </c>
      <c r="I83" s="3"/>
      <c r="J83" s="3"/>
      <c r="K83" s="3"/>
      <c r="L83" s="3"/>
      <c r="M83" s="3"/>
      <c r="N83" s="3"/>
      <c r="O83" s="3"/>
      <c r="P83" s="77" t="s">
        <v>129</v>
      </c>
      <c r="Q83" s="55"/>
      <c r="R83" s="46">
        <f>SUM(R80:R82)</f>
        <v>0</v>
      </c>
    </row>
    <row r="84" spans="1:41" ht="18.600000000000001" customHeight="1">
      <c r="A84" s="3"/>
      <c r="B84" s="33"/>
      <c r="C84" s="34"/>
      <c r="D84" s="34"/>
      <c r="E84" s="34"/>
      <c r="F84" s="35"/>
      <c r="G84" s="3"/>
      <c r="H84" s="5" t="s">
        <v>130</v>
      </c>
      <c r="I84" s="3"/>
      <c r="J84" s="3"/>
      <c r="K84" s="3"/>
      <c r="L84" s="3"/>
      <c r="M84" s="3"/>
      <c r="N84" s="3"/>
      <c r="O84" s="3"/>
      <c r="P84" s="78" t="s">
        <v>131</v>
      </c>
      <c r="Q84" s="83">
        <v>12</v>
      </c>
      <c r="R84" s="83"/>
      <c r="S84" s="5"/>
    </row>
    <row r="85" spans="1:41" ht="18.600000000000001" customHeight="1">
      <c r="A85" s="3"/>
      <c r="B85" s="56"/>
      <c r="C85" s="57"/>
      <c r="D85" s="57"/>
      <c r="E85" s="57"/>
      <c r="F85" s="58"/>
      <c r="G85" s="59"/>
      <c r="H85" s="59"/>
      <c r="I85" s="59"/>
      <c r="J85" s="59"/>
      <c r="K85" s="59"/>
      <c r="L85" s="59"/>
      <c r="M85" s="59"/>
      <c r="N85" s="59"/>
      <c r="O85" s="59"/>
      <c r="P85" s="60" t="s">
        <v>132</v>
      </c>
      <c r="Q85" s="97">
        <f>SUM(R79+R83+Q84)</f>
        <v>12</v>
      </c>
      <c r="R85" s="98"/>
    </row>
    <row r="86" spans="1:41" ht="18.60000000000000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T86" s="3"/>
      <c r="AL86" s="6"/>
      <c r="AM86" s="6"/>
      <c r="AN86" s="6"/>
      <c r="AO86" s="6"/>
    </row>
    <row r="87" spans="1:41" ht="18.60000000000000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T87" s="3"/>
      <c r="AL87" s="6"/>
      <c r="AM87" s="6"/>
      <c r="AN87" s="6"/>
      <c r="AO87" s="6"/>
    </row>
    <row r="88" spans="1:41" ht="18.60000000000000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T88" s="3"/>
      <c r="AL88" s="6"/>
      <c r="AM88" s="6"/>
      <c r="AN88" s="6"/>
      <c r="AO88" s="6"/>
    </row>
    <row r="89" spans="1:41" ht="20.100000000000001">
      <c r="A89" s="3"/>
      <c r="B89" s="3"/>
      <c r="C89" s="4"/>
      <c r="D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5"/>
      <c r="Q89" s="3"/>
      <c r="R89" s="3"/>
      <c r="T89" s="3"/>
      <c r="AL89" s="6"/>
      <c r="AM89" s="6"/>
      <c r="AN89" s="6"/>
      <c r="AO89" s="6"/>
    </row>
    <row r="90" spans="1:41" ht="20.100000000000001">
      <c r="A90" s="3"/>
      <c r="B90" s="3"/>
      <c r="C90" s="4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5"/>
      <c r="Q90" s="3"/>
      <c r="R90" s="3"/>
      <c r="T90" s="3"/>
      <c r="AL90" s="6"/>
      <c r="AM90" s="6"/>
      <c r="AN90" s="6"/>
      <c r="AO90" s="6"/>
    </row>
    <row r="91" spans="1:41" ht="20.100000000000001">
      <c r="A91" s="3"/>
      <c r="B91" s="3"/>
      <c r="C91" s="4"/>
      <c r="D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5"/>
      <c r="Q91" s="3"/>
      <c r="R91" s="3"/>
      <c r="T91" s="3"/>
      <c r="AL91" s="6"/>
      <c r="AM91" s="6"/>
      <c r="AN91" s="6"/>
      <c r="AO91" s="6"/>
    </row>
    <row r="92" spans="1:41" ht="20.100000000000001">
      <c r="A92" s="3"/>
      <c r="B92" s="3"/>
      <c r="C92" s="4"/>
      <c r="D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5"/>
      <c r="Q92" s="3"/>
      <c r="R92" s="3"/>
      <c r="T92" s="3"/>
      <c r="AL92" s="6"/>
      <c r="AM92" s="6"/>
      <c r="AN92" s="6"/>
      <c r="AO92" s="6"/>
    </row>
    <row r="93" spans="1:41" ht="20.100000000000001">
      <c r="A93" s="3"/>
      <c r="B93" s="3"/>
      <c r="C93" s="4"/>
      <c r="D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5"/>
      <c r="Q93" s="3"/>
      <c r="R93" s="3"/>
      <c r="T93" s="3"/>
      <c r="AL93" s="6"/>
      <c r="AM93" s="6"/>
      <c r="AN93" s="6"/>
      <c r="AO93" s="6"/>
    </row>
    <row r="94" spans="1:41" ht="20.100000000000001">
      <c r="A94" s="3"/>
      <c r="B94" s="3"/>
      <c r="C94" s="4"/>
      <c r="D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4"/>
    </row>
    <row r="95" spans="1:41" ht="20.100000000000001">
      <c r="A95" s="3"/>
      <c r="B95" s="3"/>
      <c r="C95" s="4"/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/>
    </row>
    <row r="96" spans="1:41" ht="20.100000000000001">
      <c r="A96" s="3"/>
      <c r="B96" s="3"/>
      <c r="C96" s="4"/>
      <c r="D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4"/>
    </row>
    <row r="97" spans="1:18" ht="20.100000000000001">
      <c r="A97" s="3"/>
      <c r="B97" s="3"/>
      <c r="C97" s="4"/>
      <c r="D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"/>
    </row>
    <row r="98" spans="1:18" ht="20.100000000000001">
      <c r="A98" s="3"/>
      <c r="B98" s="3"/>
      <c r="C98" s="4"/>
      <c r="D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"/>
    </row>
    <row r="99" spans="1:18" ht="20.100000000000001">
      <c r="A99" s="3"/>
      <c r="B99" s="3"/>
      <c r="C99" s="4"/>
      <c r="D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/>
    </row>
    <row r="100" spans="1:18" ht="20.100000000000001">
      <c r="A100" s="3"/>
      <c r="B100" s="3"/>
      <c r="C100" s="4"/>
      <c r="D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4"/>
    </row>
    <row r="101" spans="1:18" ht="20.100000000000001">
      <c r="A101" s="3"/>
      <c r="B101" s="3"/>
      <c r="C101" s="4"/>
      <c r="D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/>
    </row>
    <row r="102" spans="1:18" ht="20.100000000000001">
      <c r="A102" s="3"/>
      <c r="B102" s="3"/>
      <c r="C102" s="4"/>
      <c r="D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4"/>
    </row>
    <row r="103" spans="1:18" ht="20.100000000000001">
      <c r="A103" s="3"/>
      <c r="B103" s="3"/>
      <c r="C103" s="4"/>
      <c r="D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"/>
    </row>
    <row r="104" spans="1:18" ht="20.100000000000001">
      <c r="A104" s="3"/>
      <c r="B104" s="3"/>
      <c r="C104" s="4"/>
      <c r="D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"/>
    </row>
    <row r="105" spans="1:18" ht="20.100000000000001">
      <c r="A105" s="3"/>
      <c r="B105" s="3"/>
      <c r="C105" s="4"/>
      <c r="D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"/>
    </row>
    <row r="106" spans="1:18" ht="20.100000000000001">
      <c r="A106" s="3"/>
      <c r="B106" s="3"/>
      <c r="C106" s="4"/>
      <c r="D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"/>
    </row>
    <row r="107" spans="1:18" ht="20.100000000000001">
      <c r="A107" s="3"/>
      <c r="B107" s="3"/>
      <c r="C107" s="4"/>
      <c r="D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"/>
    </row>
    <row r="108" spans="1:18" ht="20.100000000000001">
      <c r="A108" s="3"/>
      <c r="B108" s="3"/>
      <c r="C108" s="4"/>
      <c r="D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/>
    </row>
    <row r="109" spans="1:18" ht="20.100000000000001">
      <c r="A109" s="3"/>
      <c r="B109" s="3"/>
      <c r="C109" s="4"/>
      <c r="D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"/>
    </row>
    <row r="110" spans="1:18" ht="20.100000000000001">
      <c r="A110" s="3"/>
      <c r="B110" s="3"/>
      <c r="C110" s="4"/>
      <c r="D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/>
    </row>
    <row r="111" spans="1:18" ht="20.100000000000001">
      <c r="A111" s="3"/>
      <c r="B111" s="3"/>
      <c r="C111" s="4"/>
      <c r="D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4"/>
    </row>
    <row r="112" spans="1:18" ht="20.100000000000001">
      <c r="A112" s="3"/>
      <c r="B112" s="3"/>
      <c r="C112" s="4"/>
      <c r="D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4"/>
    </row>
    <row r="113" spans="1:18" ht="20.100000000000001">
      <c r="A113" s="3"/>
      <c r="B113" s="3"/>
      <c r="C113" s="4"/>
      <c r="D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"/>
    </row>
    <row r="114" spans="1:18" ht="20.100000000000001">
      <c r="A114" s="3"/>
      <c r="B114" s="3"/>
      <c r="C114" s="4"/>
      <c r="D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"/>
    </row>
    <row r="115" spans="1:18" ht="20.100000000000001">
      <c r="A115" s="3"/>
      <c r="B115" s="3"/>
      <c r="C115" s="4"/>
      <c r="D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"/>
    </row>
    <row r="116" spans="1:18" ht="20.100000000000001">
      <c r="A116" s="3"/>
      <c r="B116" s="3"/>
      <c r="C116" s="4"/>
      <c r="D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"/>
    </row>
    <row r="117" spans="1:18" ht="20.100000000000001">
      <c r="A117" s="3"/>
      <c r="B117" s="3"/>
      <c r="C117" s="4"/>
      <c r="D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/>
    </row>
    <row r="118" spans="1:18" ht="20.100000000000001">
      <c r="A118" s="3"/>
      <c r="B118" s="3"/>
      <c r="C118" s="4"/>
      <c r="D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4"/>
    </row>
    <row r="119" spans="1:18" ht="20.100000000000001">
      <c r="A119" s="3"/>
      <c r="B119" s="3"/>
      <c r="C119" s="4"/>
      <c r="D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/>
    </row>
    <row r="120" spans="1:18" ht="20.100000000000001">
      <c r="A120" s="3"/>
      <c r="B120" s="3"/>
      <c r="C120" s="4"/>
      <c r="D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4"/>
    </row>
    <row r="121" spans="1:18" ht="20.100000000000001">
      <c r="A121" s="3"/>
      <c r="B121" s="3"/>
      <c r="C121" s="4"/>
      <c r="D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/>
    </row>
    <row r="122" spans="1:18" ht="20.100000000000001">
      <c r="A122" s="3"/>
      <c r="B122" s="3"/>
      <c r="C122" s="4"/>
      <c r="D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4"/>
    </row>
    <row r="123" spans="1:18" ht="20.100000000000001">
      <c r="A123" s="3"/>
      <c r="B123" s="3"/>
      <c r="C123" s="4"/>
      <c r="D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4"/>
    </row>
    <row r="124" spans="1:18" ht="20.100000000000001">
      <c r="A124" s="3"/>
      <c r="B124" s="3"/>
      <c r="C124" s="4"/>
      <c r="D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4"/>
    </row>
    <row r="125" spans="1:18" ht="20.100000000000001">
      <c r="P125" s="3"/>
      <c r="Q125" s="3"/>
      <c r="R125" s="4"/>
    </row>
  </sheetData>
  <mergeCells count="111">
    <mergeCell ref="Q85:R85"/>
    <mergeCell ref="Q77:R77"/>
    <mergeCell ref="B69:B70"/>
    <mergeCell ref="C69:C70"/>
    <mergeCell ref="D69:D70"/>
    <mergeCell ref="Q69:Q70"/>
    <mergeCell ref="R69:R70"/>
    <mergeCell ref="R9:R14"/>
    <mergeCell ref="G2:M2"/>
    <mergeCell ref="O2:R2"/>
    <mergeCell ref="G3:M3"/>
    <mergeCell ref="O3:R3"/>
    <mergeCell ref="J5:K5"/>
    <mergeCell ref="E8:P8"/>
    <mergeCell ref="B9:B14"/>
    <mergeCell ref="C9:C14"/>
    <mergeCell ref="D9:D14"/>
    <mergeCell ref="Q9:Q14"/>
    <mergeCell ref="L5:M5"/>
    <mergeCell ref="O5:R5"/>
    <mergeCell ref="J6:K6"/>
    <mergeCell ref="L6:M6"/>
    <mergeCell ref="O6:R6"/>
    <mergeCell ref="B16:B17"/>
    <mergeCell ref="C16:C17"/>
    <mergeCell ref="D16:D17"/>
    <mergeCell ref="Q16:Q17"/>
    <mergeCell ref="R16:R17"/>
    <mergeCell ref="B19:B20"/>
    <mergeCell ref="C19:C20"/>
    <mergeCell ref="D19:D20"/>
    <mergeCell ref="Q19:Q20"/>
    <mergeCell ref="R19:R20"/>
    <mergeCell ref="B22:B23"/>
    <mergeCell ref="C22:C23"/>
    <mergeCell ref="D22:D23"/>
    <mergeCell ref="Q22:Q23"/>
    <mergeCell ref="R22:R23"/>
    <mergeCell ref="B25:B26"/>
    <mergeCell ref="C25:C26"/>
    <mergeCell ref="D25:D26"/>
    <mergeCell ref="Q25:Q26"/>
    <mergeCell ref="R25:R26"/>
    <mergeCell ref="B28:B29"/>
    <mergeCell ref="C28:C29"/>
    <mergeCell ref="D28:D29"/>
    <mergeCell ref="Q28:Q29"/>
    <mergeCell ref="R28:R29"/>
    <mergeCell ref="B31:B32"/>
    <mergeCell ref="C31:C32"/>
    <mergeCell ref="D31:D32"/>
    <mergeCell ref="Q31:Q32"/>
    <mergeCell ref="R31:R32"/>
    <mergeCell ref="B34:B37"/>
    <mergeCell ref="C34:C37"/>
    <mergeCell ref="D34:D37"/>
    <mergeCell ref="Q34:Q37"/>
    <mergeCell ref="R34:R37"/>
    <mergeCell ref="B39:B40"/>
    <mergeCell ref="C39:C40"/>
    <mergeCell ref="D39:D40"/>
    <mergeCell ref="Q39:Q40"/>
    <mergeCell ref="R39:R40"/>
    <mergeCell ref="B42:B43"/>
    <mergeCell ref="C42:C43"/>
    <mergeCell ref="D42:D43"/>
    <mergeCell ref="Q42:Q43"/>
    <mergeCell ref="R42:R43"/>
    <mergeCell ref="B45:B46"/>
    <mergeCell ref="C45:C46"/>
    <mergeCell ref="D45:D46"/>
    <mergeCell ref="Q45:Q46"/>
    <mergeCell ref="R45:R46"/>
    <mergeCell ref="B54:B55"/>
    <mergeCell ref="C54:C55"/>
    <mergeCell ref="D54:D55"/>
    <mergeCell ref="Q54:Q55"/>
    <mergeCell ref="R54:R55"/>
    <mergeCell ref="B48:B49"/>
    <mergeCell ref="C48:C49"/>
    <mergeCell ref="D48:D49"/>
    <mergeCell ref="Q48:Q49"/>
    <mergeCell ref="R48:R49"/>
    <mergeCell ref="B51:B52"/>
    <mergeCell ref="C51:C52"/>
    <mergeCell ref="D51:D52"/>
    <mergeCell ref="Q51:Q52"/>
    <mergeCell ref="R51:R52"/>
    <mergeCell ref="D63:D64"/>
    <mergeCell ref="Q63:Q64"/>
    <mergeCell ref="R63:R64"/>
    <mergeCell ref="Q78:R78"/>
    <mergeCell ref="Q84:R84"/>
    <mergeCell ref="B57:B58"/>
    <mergeCell ref="C57:C58"/>
    <mergeCell ref="D57:D58"/>
    <mergeCell ref="Q57:Q58"/>
    <mergeCell ref="R57:R58"/>
    <mergeCell ref="B72:F72"/>
    <mergeCell ref="B60:B61"/>
    <mergeCell ref="C60:C61"/>
    <mergeCell ref="D60:D61"/>
    <mergeCell ref="Q60:Q61"/>
    <mergeCell ref="R60:R61"/>
    <mergeCell ref="B63:B64"/>
    <mergeCell ref="C63:C64"/>
    <mergeCell ref="B66:B67"/>
    <mergeCell ref="C66:C67"/>
    <mergeCell ref="D66:D67"/>
    <mergeCell ref="Q66:Q67"/>
    <mergeCell ref="R66:R67"/>
  </mergeCells>
  <phoneticPr fontId="9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55F0BD-399E-4DA0-9CBD-2222C64E4308}">
  <dimension ref="A1:AO125"/>
  <sheetViews>
    <sheetView topLeftCell="H71" workbookViewId="0">
      <selection activeCell="Q76" sqref="Q76"/>
    </sheetView>
  </sheetViews>
  <sheetFormatPr defaultColWidth="8.85546875" defaultRowHeight="19.5" customHeight="1"/>
  <cols>
    <col min="1" max="1" width="1.85546875" style="6" customWidth="1"/>
    <col min="2" max="2" width="29.42578125" style="6" customWidth="1"/>
    <col min="3" max="4" width="8.42578125" style="61" customWidth="1"/>
    <col min="5" max="16" width="14.42578125" style="6" customWidth="1"/>
    <col min="17" max="17" width="8.140625" style="6" customWidth="1"/>
    <col min="18" max="18" width="11.5703125" style="61" customWidth="1"/>
    <col min="19" max="19" width="8.85546875" style="3"/>
    <col min="20" max="20" width="17.5703125" style="5" customWidth="1"/>
    <col min="21" max="41" width="8.85546875" style="3"/>
    <col min="42" max="16384" width="8.85546875" style="6"/>
  </cols>
  <sheetData>
    <row r="1" spans="1:41" ht="7.5" customHeight="1">
      <c r="A1" s="3"/>
      <c r="B1" s="3"/>
      <c r="C1" s="4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41" ht="27" customHeight="1">
      <c r="A2" s="3"/>
      <c r="B2" s="7"/>
      <c r="C2" s="8"/>
      <c r="D2" s="8"/>
      <c r="E2" s="8"/>
      <c r="F2" s="8"/>
      <c r="G2" s="101" t="s">
        <v>0</v>
      </c>
      <c r="H2" s="101"/>
      <c r="I2" s="101"/>
      <c r="J2" s="101"/>
      <c r="K2" s="101"/>
      <c r="L2" s="101"/>
      <c r="M2" s="101"/>
      <c r="N2" s="8"/>
      <c r="O2" s="102" t="s">
        <v>1</v>
      </c>
      <c r="P2" s="102"/>
      <c r="Q2" s="102"/>
      <c r="R2" s="103"/>
    </row>
    <row r="3" spans="1:41" ht="27" customHeight="1">
      <c r="A3" s="3"/>
      <c r="B3" s="10"/>
      <c r="C3" s="3"/>
      <c r="D3" s="3"/>
      <c r="E3" s="3"/>
      <c r="F3" s="3"/>
      <c r="G3" s="104"/>
      <c r="H3" s="104"/>
      <c r="I3" s="104"/>
      <c r="J3" s="104"/>
      <c r="K3" s="104"/>
      <c r="L3" s="104"/>
      <c r="M3" s="104"/>
      <c r="N3" s="3"/>
      <c r="O3" s="105"/>
      <c r="P3" s="105"/>
      <c r="Q3" s="105"/>
      <c r="R3" s="106"/>
    </row>
    <row r="4" spans="1:41" ht="13.35" customHeight="1">
      <c r="A4" s="3"/>
      <c r="B4" s="1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2"/>
    </row>
    <row r="5" spans="1:41" ht="27" customHeight="1">
      <c r="A5" s="3"/>
      <c r="B5" s="10"/>
      <c r="C5" s="3"/>
      <c r="D5" s="3"/>
      <c r="E5" s="3"/>
      <c r="F5" s="3"/>
      <c r="G5" s="5" t="s">
        <v>2</v>
      </c>
      <c r="H5" s="3"/>
      <c r="I5" s="3"/>
      <c r="J5" s="107" t="s">
        <v>3</v>
      </c>
      <c r="K5" s="107"/>
      <c r="L5" s="107" t="s">
        <v>4</v>
      </c>
      <c r="M5" s="107"/>
      <c r="N5" s="3"/>
      <c r="O5" s="107" t="s">
        <v>5</v>
      </c>
      <c r="P5" s="107"/>
      <c r="Q5" s="107"/>
      <c r="R5" s="108"/>
    </row>
    <row r="6" spans="1:41" ht="20.100000000000001">
      <c r="A6" s="3"/>
      <c r="B6" s="10"/>
      <c r="C6" s="3"/>
      <c r="D6" s="3"/>
      <c r="E6" s="3"/>
      <c r="F6" s="3"/>
      <c r="G6" s="5" t="s">
        <v>6</v>
      </c>
      <c r="H6" s="3"/>
      <c r="I6" s="3"/>
      <c r="J6" s="109"/>
      <c r="K6" s="109"/>
      <c r="L6" s="110"/>
      <c r="M6" s="110"/>
      <c r="N6" s="3"/>
      <c r="O6" s="104"/>
      <c r="P6" s="104"/>
      <c r="Q6" s="104"/>
      <c r="R6" s="111"/>
    </row>
    <row r="7" spans="1:41" ht="20.100000000000001">
      <c r="A7" s="3"/>
      <c r="B7" s="1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3"/>
    </row>
    <row r="8" spans="1:41" s="18" customFormat="1" ht="20.100000000000001">
      <c r="A8" s="14"/>
      <c r="B8" s="15" t="s">
        <v>7</v>
      </c>
      <c r="C8" s="16" t="s">
        <v>8</v>
      </c>
      <c r="D8" s="16" t="s">
        <v>9</v>
      </c>
      <c r="E8" s="101" t="s">
        <v>10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9" t="s">
        <v>11</v>
      </c>
      <c r="R8" s="17" t="s">
        <v>12</v>
      </c>
      <c r="S8" s="14"/>
      <c r="T8" s="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20.100000000000001">
      <c r="A9" s="3"/>
      <c r="B9" s="84" t="s">
        <v>13</v>
      </c>
      <c r="C9" s="79">
        <v>16.25</v>
      </c>
      <c r="D9" s="79">
        <v>39</v>
      </c>
      <c r="E9" s="2" t="s">
        <v>14</v>
      </c>
      <c r="F9" s="2" t="s">
        <v>15</v>
      </c>
      <c r="G9" s="2" t="s">
        <v>16</v>
      </c>
      <c r="H9" s="2" t="s">
        <v>17</v>
      </c>
      <c r="I9" s="2" t="s">
        <v>18</v>
      </c>
      <c r="J9" s="2" t="s">
        <v>19</v>
      </c>
      <c r="K9" s="2" t="s">
        <v>20</v>
      </c>
      <c r="L9" s="2" t="s">
        <v>21</v>
      </c>
      <c r="M9" s="2" t="s">
        <v>22</v>
      </c>
      <c r="N9" s="19" t="s">
        <v>23</v>
      </c>
      <c r="O9" s="2" t="s">
        <v>24</v>
      </c>
      <c r="P9" s="2" t="s">
        <v>25</v>
      </c>
      <c r="Q9" s="80">
        <f>SUM(E10:P10,E12:P12,E14:P14)</f>
        <v>6</v>
      </c>
      <c r="R9" s="81">
        <f>IFERROR(SUM(Q9*C9),"Min QTY "&amp;#REF!&amp;" Pces")</f>
        <v>97.5</v>
      </c>
    </row>
    <row r="10" spans="1:41" ht="18.600000000000001" customHeight="1">
      <c r="A10" s="3"/>
      <c r="B10" s="85"/>
      <c r="C10" s="79"/>
      <c r="D10" s="79"/>
      <c r="E10" s="11">
        <v>1</v>
      </c>
      <c r="F10" s="11">
        <v>1</v>
      </c>
      <c r="G10" s="11"/>
      <c r="H10" s="11">
        <v>1</v>
      </c>
      <c r="I10" s="11"/>
      <c r="J10" s="11">
        <v>1</v>
      </c>
      <c r="K10" s="11">
        <v>1</v>
      </c>
      <c r="L10" s="11"/>
      <c r="M10" s="11"/>
      <c r="N10" s="11"/>
      <c r="O10" s="11"/>
      <c r="P10" s="11"/>
      <c r="Q10" s="80"/>
      <c r="R10" s="81"/>
    </row>
    <row r="11" spans="1:41" ht="18.600000000000001" customHeight="1">
      <c r="A11" s="3"/>
      <c r="B11" s="85"/>
      <c r="C11" s="79"/>
      <c r="D11" s="79"/>
      <c r="E11" s="2" t="s">
        <v>26</v>
      </c>
      <c r="F11" s="2" t="s">
        <v>27</v>
      </c>
      <c r="G11" s="2" t="s">
        <v>28</v>
      </c>
      <c r="H11" s="19" t="s">
        <v>29</v>
      </c>
      <c r="I11" s="2" t="s">
        <v>30</v>
      </c>
      <c r="J11" s="2" t="s">
        <v>31</v>
      </c>
      <c r="K11" s="2" t="s">
        <v>32</v>
      </c>
      <c r="L11" s="19" t="s">
        <v>33</v>
      </c>
      <c r="M11" s="19" t="s">
        <v>34</v>
      </c>
      <c r="N11" s="2" t="s">
        <v>35</v>
      </c>
      <c r="O11" s="2" t="s">
        <v>36</v>
      </c>
      <c r="P11" s="2" t="s">
        <v>37</v>
      </c>
      <c r="Q11" s="80"/>
      <c r="R11" s="81"/>
    </row>
    <row r="12" spans="1:41" ht="18.600000000000001" customHeight="1">
      <c r="A12" s="3"/>
      <c r="B12" s="85"/>
      <c r="C12" s="79"/>
      <c r="D12" s="79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80"/>
      <c r="R12" s="81"/>
    </row>
    <row r="13" spans="1:41" ht="18.600000000000001" customHeight="1">
      <c r="A13" s="3"/>
      <c r="B13" s="85"/>
      <c r="C13" s="79"/>
      <c r="D13" s="79"/>
      <c r="E13" s="2" t="s">
        <v>38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80"/>
      <c r="R13" s="81"/>
    </row>
    <row r="14" spans="1:41" ht="18.600000000000001" customHeight="1">
      <c r="A14" s="3"/>
      <c r="B14" s="85"/>
      <c r="C14" s="79"/>
      <c r="D14" s="79"/>
      <c r="E14" s="11">
        <v>1</v>
      </c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80"/>
      <c r="R14" s="81"/>
    </row>
    <row r="15" spans="1:41" ht="18.600000000000001" customHeight="1">
      <c r="A15" s="3"/>
      <c r="B15" s="1"/>
      <c r="C15" s="67"/>
      <c r="D15" s="6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68"/>
      <c r="R15" s="63"/>
    </row>
    <row r="16" spans="1:41" ht="18.600000000000001" customHeight="1">
      <c r="A16" s="3"/>
      <c r="B16" s="84" t="s">
        <v>39</v>
      </c>
      <c r="C16" s="79">
        <v>10.42</v>
      </c>
      <c r="D16" s="79">
        <v>25</v>
      </c>
      <c r="E16" s="2" t="s">
        <v>14</v>
      </c>
      <c r="F16" s="2" t="s">
        <v>15</v>
      </c>
      <c r="G16" s="2" t="s">
        <v>16</v>
      </c>
      <c r="H16" s="2" t="s">
        <v>17</v>
      </c>
      <c r="I16" s="2" t="s">
        <v>18</v>
      </c>
      <c r="J16" s="2" t="s">
        <v>19</v>
      </c>
      <c r="K16" s="2" t="s">
        <v>20</v>
      </c>
      <c r="L16" s="2" t="s">
        <v>22</v>
      </c>
      <c r="M16" s="19" t="s">
        <v>23</v>
      </c>
      <c r="N16" s="2" t="s">
        <v>28</v>
      </c>
      <c r="O16" s="2" t="s">
        <v>31</v>
      </c>
      <c r="P16" s="2"/>
      <c r="Q16" s="80">
        <f>SUM(E17:P17)</f>
        <v>5</v>
      </c>
      <c r="R16" s="81">
        <f>IFERROR(SUM(Q16*C16),"Min QTY "&amp;#REF!&amp;" Pces")</f>
        <v>52.1</v>
      </c>
    </row>
    <row r="17" spans="1:18" ht="18.600000000000001" customHeight="1">
      <c r="A17" s="3"/>
      <c r="B17" s="85"/>
      <c r="C17" s="79"/>
      <c r="D17" s="79"/>
      <c r="E17" s="11">
        <v>1</v>
      </c>
      <c r="F17" s="11">
        <v>1</v>
      </c>
      <c r="G17" s="11"/>
      <c r="H17" s="11">
        <v>1</v>
      </c>
      <c r="I17" s="11"/>
      <c r="J17" s="11">
        <v>1</v>
      </c>
      <c r="K17" s="11">
        <v>1</v>
      </c>
      <c r="L17" s="11"/>
      <c r="M17" s="11"/>
      <c r="N17" s="11"/>
      <c r="O17" s="11"/>
      <c r="P17" s="2"/>
      <c r="Q17" s="80"/>
      <c r="R17" s="81"/>
    </row>
    <row r="18" spans="1:18" ht="18.600000000000001" customHeight="1">
      <c r="A18" s="3"/>
      <c r="B18" s="1"/>
      <c r="C18" s="67"/>
      <c r="D18" s="6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8"/>
      <c r="R18" s="63"/>
    </row>
    <row r="19" spans="1:18" ht="18.600000000000001" customHeight="1">
      <c r="A19" s="3"/>
      <c r="B19" s="84" t="s">
        <v>40</v>
      </c>
      <c r="C19" s="79">
        <v>16.25</v>
      </c>
      <c r="D19" s="79">
        <v>39</v>
      </c>
      <c r="E19" s="2" t="s">
        <v>41</v>
      </c>
      <c r="F19" s="2" t="s">
        <v>42</v>
      </c>
      <c r="G19" s="2" t="s">
        <v>43</v>
      </c>
      <c r="H19" s="2"/>
      <c r="I19" s="2"/>
      <c r="J19" s="2"/>
      <c r="K19" s="2"/>
      <c r="L19" s="2"/>
      <c r="M19" s="2"/>
      <c r="N19" s="2"/>
      <c r="O19" s="2"/>
      <c r="P19" s="2"/>
      <c r="Q19" s="80">
        <f>SUM(E20:P20)</f>
        <v>0</v>
      </c>
      <c r="R19" s="81">
        <f>IFERROR(SUM(Q19*C19),"Min QTY "&amp;#REF!&amp;" Pces")</f>
        <v>0</v>
      </c>
    </row>
    <row r="20" spans="1:18" ht="18.600000000000001" customHeight="1">
      <c r="A20" s="3"/>
      <c r="B20" s="85"/>
      <c r="C20" s="79"/>
      <c r="D20" s="79"/>
      <c r="E20" s="11"/>
      <c r="F20" s="11"/>
      <c r="G20" s="11"/>
      <c r="H20" s="2"/>
      <c r="I20" s="2"/>
      <c r="J20" s="2"/>
      <c r="K20" s="2"/>
      <c r="L20" s="2"/>
      <c r="M20" s="2"/>
      <c r="N20" s="2"/>
      <c r="O20" s="2"/>
      <c r="P20" s="2"/>
      <c r="Q20" s="80"/>
      <c r="R20" s="81"/>
    </row>
    <row r="21" spans="1:18" ht="18.600000000000001" customHeight="1">
      <c r="A21" s="3"/>
      <c r="B21" s="1"/>
      <c r="C21" s="67"/>
      <c r="D21" s="6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68"/>
      <c r="R21" s="62"/>
    </row>
    <row r="22" spans="1:18" ht="18.600000000000001" customHeight="1">
      <c r="A22" s="3"/>
      <c r="B22" s="84" t="s">
        <v>44</v>
      </c>
      <c r="C22" s="79">
        <v>16.25</v>
      </c>
      <c r="D22" s="79">
        <v>39</v>
      </c>
      <c r="E22" s="2" t="s">
        <v>45</v>
      </c>
      <c r="F22" s="2" t="s">
        <v>46</v>
      </c>
      <c r="G22" s="2" t="s">
        <v>47</v>
      </c>
      <c r="H22" s="2" t="s">
        <v>48</v>
      </c>
      <c r="I22" s="2"/>
      <c r="J22" s="2"/>
      <c r="K22" s="2"/>
      <c r="L22" s="2"/>
      <c r="M22" s="2"/>
      <c r="N22" s="2"/>
      <c r="O22" s="2"/>
      <c r="P22" s="2"/>
      <c r="Q22" s="80">
        <f>SUM(E23:P23)</f>
        <v>0</v>
      </c>
      <c r="R22" s="81">
        <f>IFERROR(SUM(Q22*C22),"Min QTY "&amp;#REF!&amp;" Pces")</f>
        <v>0</v>
      </c>
    </row>
    <row r="23" spans="1:18" ht="18.600000000000001" customHeight="1">
      <c r="A23" s="3"/>
      <c r="B23" s="85"/>
      <c r="C23" s="79"/>
      <c r="D23" s="79"/>
      <c r="E23" s="11"/>
      <c r="F23" s="11"/>
      <c r="G23" s="11"/>
      <c r="H23" s="11"/>
      <c r="I23" s="2"/>
      <c r="J23" s="2"/>
      <c r="K23" s="2"/>
      <c r="L23" s="2"/>
      <c r="M23" s="2"/>
      <c r="N23" s="2"/>
      <c r="O23" s="2"/>
      <c r="P23" s="2"/>
      <c r="Q23" s="80"/>
      <c r="R23" s="81"/>
    </row>
    <row r="24" spans="1:18" ht="18.600000000000001" customHeight="1">
      <c r="A24" s="3"/>
      <c r="B24" s="1"/>
      <c r="C24" s="67"/>
      <c r="D24" s="6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8"/>
      <c r="R24" s="62"/>
    </row>
    <row r="25" spans="1:18" ht="18.600000000000001" customHeight="1">
      <c r="A25" s="3"/>
      <c r="B25" s="84" t="s">
        <v>40</v>
      </c>
      <c r="C25" s="79">
        <v>16.25</v>
      </c>
      <c r="D25" s="79">
        <v>39</v>
      </c>
      <c r="E25" s="2" t="s">
        <v>41</v>
      </c>
      <c r="F25" s="2" t="s">
        <v>42</v>
      </c>
      <c r="G25" s="2" t="s">
        <v>43</v>
      </c>
      <c r="H25" s="2"/>
      <c r="I25" s="2"/>
      <c r="J25" s="2"/>
      <c r="K25" s="2"/>
      <c r="L25" s="2"/>
      <c r="M25" s="2"/>
      <c r="N25" s="2"/>
      <c r="O25" s="2"/>
      <c r="P25" s="2"/>
      <c r="Q25" s="80">
        <f>SUM(E26:P26)</f>
        <v>0</v>
      </c>
      <c r="R25" s="81">
        <f>IFERROR(SUM(Q25*C25),"Min QTY "&amp;#REF!&amp;" Pces")</f>
        <v>0</v>
      </c>
    </row>
    <row r="26" spans="1:18" ht="18.600000000000001" customHeight="1">
      <c r="A26" s="3"/>
      <c r="B26" s="85"/>
      <c r="C26" s="79"/>
      <c r="D26" s="79"/>
      <c r="E26" s="11"/>
      <c r="F26" s="11"/>
      <c r="G26" s="11"/>
      <c r="H26" s="2"/>
      <c r="I26" s="2"/>
      <c r="J26" s="2"/>
      <c r="K26" s="2"/>
      <c r="L26" s="2"/>
      <c r="M26" s="2"/>
      <c r="N26" s="2"/>
      <c r="O26" s="2"/>
      <c r="P26" s="2"/>
      <c r="Q26" s="80"/>
      <c r="R26" s="81"/>
    </row>
    <row r="27" spans="1:18" ht="18.600000000000001" customHeight="1">
      <c r="A27" s="3"/>
      <c r="B27" s="1"/>
      <c r="C27" s="67"/>
      <c r="D27" s="6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68"/>
      <c r="R27" s="62"/>
    </row>
    <row r="28" spans="1:18" ht="18.600000000000001" customHeight="1">
      <c r="A28" s="3"/>
      <c r="B28" s="84" t="s">
        <v>49</v>
      </c>
      <c r="C28" s="79">
        <v>16.25</v>
      </c>
      <c r="D28" s="79">
        <v>39</v>
      </c>
      <c r="E28" s="2" t="s">
        <v>50</v>
      </c>
      <c r="F28" s="2" t="s">
        <v>15</v>
      </c>
      <c r="G28" s="2" t="s">
        <v>51</v>
      </c>
      <c r="H28" s="2" t="s">
        <v>52</v>
      </c>
      <c r="I28" s="2" t="s">
        <v>53</v>
      </c>
      <c r="J28" s="2"/>
      <c r="K28" s="2"/>
      <c r="L28" s="2"/>
      <c r="M28" s="2"/>
      <c r="N28" s="2"/>
      <c r="O28" s="2"/>
      <c r="P28" s="2"/>
      <c r="Q28" s="80">
        <f>SUM(E29:P29)</f>
        <v>0</v>
      </c>
      <c r="R28" s="81">
        <f>IFERROR(SUM(Q28*C28),"Min QTY "&amp;#REF!&amp;" Pces")</f>
        <v>0</v>
      </c>
    </row>
    <row r="29" spans="1:18" ht="18.600000000000001" customHeight="1">
      <c r="A29" s="3"/>
      <c r="B29" s="85"/>
      <c r="C29" s="79"/>
      <c r="D29" s="79"/>
      <c r="E29" s="11"/>
      <c r="F29" s="11"/>
      <c r="G29" s="11"/>
      <c r="H29" s="11"/>
      <c r="I29" s="11"/>
      <c r="J29" s="2"/>
      <c r="K29" s="2"/>
      <c r="L29" s="2"/>
      <c r="M29" s="2"/>
      <c r="N29" s="2"/>
      <c r="O29" s="2"/>
      <c r="P29" s="2"/>
      <c r="Q29" s="80"/>
      <c r="R29" s="81"/>
    </row>
    <row r="30" spans="1:18" ht="18.600000000000001" customHeight="1">
      <c r="A30" s="3"/>
      <c r="B30" s="1"/>
      <c r="C30" s="67"/>
      <c r="D30" s="6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8"/>
      <c r="R30" s="62"/>
    </row>
    <row r="31" spans="1:18" ht="18.600000000000001" customHeight="1">
      <c r="A31" s="3"/>
      <c r="B31" s="84" t="s">
        <v>54</v>
      </c>
      <c r="C31" s="79">
        <v>12.5</v>
      </c>
      <c r="D31" s="79">
        <v>30</v>
      </c>
      <c r="E31" s="2" t="s">
        <v>50</v>
      </c>
      <c r="F31" s="2" t="s">
        <v>15</v>
      </c>
      <c r="G31" s="2" t="s">
        <v>51</v>
      </c>
      <c r="H31" s="2" t="s">
        <v>52</v>
      </c>
      <c r="I31" s="2" t="s">
        <v>53</v>
      </c>
      <c r="J31" s="2"/>
      <c r="K31" s="2"/>
      <c r="L31" s="2"/>
      <c r="M31" s="2"/>
      <c r="N31" s="2"/>
      <c r="O31" s="2"/>
      <c r="P31" s="2"/>
      <c r="Q31" s="80">
        <f>SUM(E32:P32)</f>
        <v>5</v>
      </c>
      <c r="R31" s="81">
        <f>IFERROR(SUM(Q31*C31),"Min QTY "&amp;#REF!&amp;" Pces")</f>
        <v>62.5</v>
      </c>
    </row>
    <row r="32" spans="1:18" ht="18.600000000000001" customHeight="1">
      <c r="A32" s="3"/>
      <c r="B32" s="85"/>
      <c r="C32" s="79"/>
      <c r="D32" s="79"/>
      <c r="E32" s="11">
        <v>1</v>
      </c>
      <c r="F32" s="11">
        <v>1</v>
      </c>
      <c r="G32" s="11">
        <v>1</v>
      </c>
      <c r="H32" s="11">
        <v>1</v>
      </c>
      <c r="I32" s="11">
        <v>1</v>
      </c>
      <c r="J32" s="2"/>
      <c r="K32" s="2"/>
      <c r="L32" s="2"/>
      <c r="M32" s="2"/>
      <c r="N32" s="2"/>
      <c r="O32" s="2"/>
      <c r="P32" s="2"/>
      <c r="Q32" s="80"/>
      <c r="R32" s="81"/>
    </row>
    <row r="33" spans="1:18" ht="18.600000000000001" customHeight="1">
      <c r="A33" s="3"/>
      <c r="B33" s="1"/>
      <c r="C33" s="67"/>
      <c r="D33" s="6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68"/>
      <c r="R33" s="62"/>
    </row>
    <row r="34" spans="1:18" ht="18.600000000000001" customHeight="1">
      <c r="A34" s="3"/>
      <c r="B34" s="84" t="s">
        <v>55</v>
      </c>
      <c r="C34" s="79">
        <v>12.5</v>
      </c>
      <c r="D34" s="79">
        <v>30</v>
      </c>
      <c r="E34" s="2" t="s">
        <v>56</v>
      </c>
      <c r="F34" s="2" t="s">
        <v>57</v>
      </c>
      <c r="G34" s="2" t="s">
        <v>58</v>
      </c>
      <c r="H34" s="2" t="s">
        <v>59</v>
      </c>
      <c r="I34" s="2" t="s">
        <v>60</v>
      </c>
      <c r="J34" s="2" t="s">
        <v>61</v>
      </c>
      <c r="K34" s="2" t="s">
        <v>62</v>
      </c>
      <c r="L34" s="2" t="s">
        <v>63</v>
      </c>
      <c r="M34" s="2" t="s">
        <v>64</v>
      </c>
      <c r="N34" s="19" t="s">
        <v>65</v>
      </c>
      <c r="O34" s="2" t="s">
        <v>66</v>
      </c>
      <c r="P34" s="2" t="s">
        <v>67</v>
      </c>
      <c r="Q34" s="91">
        <f>SUM(E35:P35)</f>
        <v>4</v>
      </c>
      <c r="R34" s="94">
        <f>IFERROR(SUM(Q34*C34),"Min QTY "&amp;#REF!&amp;" Pces")</f>
        <v>50</v>
      </c>
    </row>
    <row r="35" spans="1:18" ht="18.600000000000001" customHeight="1">
      <c r="A35" s="3"/>
      <c r="B35" s="84"/>
      <c r="C35" s="79"/>
      <c r="D35" s="79"/>
      <c r="E35" s="11">
        <v>1</v>
      </c>
      <c r="F35" s="11">
        <v>1</v>
      </c>
      <c r="G35" s="11">
        <v>1</v>
      </c>
      <c r="H35" s="11">
        <v>1</v>
      </c>
      <c r="I35" s="11"/>
      <c r="J35" s="11"/>
      <c r="K35" s="11"/>
      <c r="L35" s="11"/>
      <c r="M35" s="11"/>
      <c r="N35" s="11"/>
      <c r="O35" s="11"/>
      <c r="P35" s="11"/>
      <c r="Q35" s="92"/>
      <c r="R35" s="95"/>
    </row>
    <row r="36" spans="1:18" ht="18.600000000000001" customHeight="1">
      <c r="A36" s="3"/>
      <c r="B36" s="84"/>
      <c r="C36" s="79"/>
      <c r="D36" s="79"/>
      <c r="E36" s="2" t="s">
        <v>68</v>
      </c>
      <c r="F36" s="2" t="s">
        <v>69</v>
      </c>
      <c r="G36" s="2" t="s">
        <v>70</v>
      </c>
      <c r="H36" s="19" t="s">
        <v>71</v>
      </c>
      <c r="I36" s="2" t="s">
        <v>72</v>
      </c>
      <c r="J36" s="2"/>
      <c r="K36" s="2"/>
      <c r="L36" s="2"/>
      <c r="M36" s="2"/>
      <c r="N36" s="2"/>
      <c r="O36" s="2"/>
      <c r="P36" s="2"/>
      <c r="Q36" s="92"/>
      <c r="R36" s="95"/>
    </row>
    <row r="37" spans="1:18" ht="18.600000000000001" customHeight="1">
      <c r="A37" s="3"/>
      <c r="B37" s="84"/>
      <c r="C37" s="79"/>
      <c r="D37" s="79"/>
      <c r="E37" s="11"/>
      <c r="F37" s="11"/>
      <c r="G37" s="11"/>
      <c r="H37" s="11"/>
      <c r="I37" s="11"/>
      <c r="J37" s="2"/>
      <c r="K37" s="2"/>
      <c r="L37" s="2"/>
      <c r="M37" s="2"/>
      <c r="N37" s="2"/>
      <c r="O37" s="2"/>
      <c r="P37" s="2"/>
      <c r="Q37" s="93"/>
      <c r="R37" s="96"/>
    </row>
    <row r="38" spans="1:18" ht="18.600000000000001" customHeight="1">
      <c r="A38" s="3"/>
      <c r="B38" s="1"/>
      <c r="C38" s="67"/>
      <c r="D38" s="6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68"/>
      <c r="R38" s="62"/>
    </row>
    <row r="39" spans="1:18" ht="18.600000000000001" customHeight="1">
      <c r="A39" s="3"/>
      <c r="B39" s="84" t="s">
        <v>73</v>
      </c>
      <c r="C39" s="79">
        <v>12.5</v>
      </c>
      <c r="D39" s="79">
        <v>30</v>
      </c>
      <c r="E39" s="2" t="s">
        <v>74</v>
      </c>
      <c r="F39" s="2" t="s">
        <v>75</v>
      </c>
      <c r="G39" s="2" t="s">
        <v>76</v>
      </c>
      <c r="H39" s="2" t="s">
        <v>77</v>
      </c>
      <c r="I39" s="2" t="s">
        <v>78</v>
      </c>
      <c r="J39" s="2" t="s">
        <v>79</v>
      </c>
      <c r="K39" s="2"/>
      <c r="L39" s="2"/>
      <c r="M39" s="2"/>
      <c r="N39" s="2"/>
      <c r="O39" s="2"/>
      <c r="P39" s="2"/>
      <c r="Q39" s="80">
        <f>SUM(E40:P40)</f>
        <v>0</v>
      </c>
      <c r="R39" s="81">
        <f>IFERROR(SUM(Q39*C39),"Min QTY "&amp;#REF!&amp;" Pces")</f>
        <v>0</v>
      </c>
    </row>
    <row r="40" spans="1:18" ht="18.600000000000001" customHeight="1">
      <c r="A40" s="3"/>
      <c r="B40" s="85"/>
      <c r="C40" s="79"/>
      <c r="D40" s="79"/>
      <c r="E40" s="11"/>
      <c r="F40" s="11"/>
      <c r="G40" s="11"/>
      <c r="H40" s="11"/>
      <c r="I40" s="11"/>
      <c r="J40" s="11"/>
      <c r="K40" s="2"/>
      <c r="L40" s="2"/>
      <c r="M40" s="2"/>
      <c r="N40" s="2"/>
      <c r="O40" s="2"/>
      <c r="P40" s="2"/>
      <c r="Q40" s="80"/>
      <c r="R40" s="81"/>
    </row>
    <row r="41" spans="1:18" ht="18.600000000000001" customHeight="1">
      <c r="A41" s="3"/>
      <c r="B41" s="1"/>
      <c r="C41" s="67"/>
      <c r="D41" s="6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68"/>
      <c r="R41" s="62"/>
    </row>
    <row r="42" spans="1:18" ht="18.600000000000001" customHeight="1">
      <c r="A42" s="3"/>
      <c r="B42" s="84" t="s">
        <v>80</v>
      </c>
      <c r="C42" s="79">
        <v>10.42</v>
      </c>
      <c r="D42" s="79">
        <v>25</v>
      </c>
      <c r="E42" s="2" t="s">
        <v>74</v>
      </c>
      <c r="F42" s="2" t="s">
        <v>75</v>
      </c>
      <c r="G42" s="2" t="s">
        <v>76</v>
      </c>
      <c r="H42" s="2" t="s">
        <v>77</v>
      </c>
      <c r="I42" s="2" t="s">
        <v>78</v>
      </c>
      <c r="J42" s="2" t="s">
        <v>79</v>
      </c>
      <c r="K42" s="2"/>
      <c r="L42" s="2"/>
      <c r="M42" s="2"/>
      <c r="N42" s="2"/>
      <c r="O42" s="2"/>
      <c r="P42" s="2"/>
      <c r="Q42" s="80">
        <f>SUM(E43:P43)</f>
        <v>0</v>
      </c>
      <c r="R42" s="81">
        <f>IFERROR(SUM(Q42*C42),"Min QTY "&amp;#REF!&amp;" Pces")</f>
        <v>0</v>
      </c>
    </row>
    <row r="43" spans="1:18" ht="18.600000000000001" customHeight="1">
      <c r="A43" s="3"/>
      <c r="B43" s="85"/>
      <c r="C43" s="79"/>
      <c r="D43" s="79"/>
      <c r="E43" s="11"/>
      <c r="F43" s="11"/>
      <c r="G43" s="11"/>
      <c r="H43" s="11"/>
      <c r="I43" s="11"/>
      <c r="J43" s="11"/>
      <c r="K43" s="2"/>
      <c r="L43" s="2"/>
      <c r="M43" s="2"/>
      <c r="N43" s="2"/>
      <c r="O43" s="2"/>
      <c r="P43" s="2"/>
      <c r="Q43" s="80"/>
      <c r="R43" s="81"/>
    </row>
    <row r="44" spans="1:18" ht="18.600000000000001" customHeight="1">
      <c r="A44" s="3"/>
      <c r="B44" s="1"/>
      <c r="C44" s="67"/>
      <c r="D44" s="6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68"/>
      <c r="R44" s="62"/>
    </row>
    <row r="45" spans="1:18" ht="18.600000000000001" customHeight="1">
      <c r="A45" s="3"/>
      <c r="B45" s="84" t="s">
        <v>81</v>
      </c>
      <c r="C45" s="89">
        <v>12.5</v>
      </c>
      <c r="D45" s="89">
        <v>30</v>
      </c>
      <c r="E45" s="2" t="s">
        <v>82</v>
      </c>
      <c r="F45" s="2" t="s">
        <v>83</v>
      </c>
      <c r="G45" s="2" t="s">
        <v>84</v>
      </c>
      <c r="H45" s="2" t="s">
        <v>59</v>
      </c>
      <c r="I45" s="2" t="s">
        <v>85</v>
      </c>
      <c r="J45" s="2"/>
      <c r="K45" s="2"/>
      <c r="L45" s="2"/>
      <c r="M45" s="2"/>
      <c r="N45" s="2"/>
      <c r="O45" s="2"/>
      <c r="P45" s="2"/>
      <c r="Q45" s="80">
        <f>SUM(E46:P46)</f>
        <v>0</v>
      </c>
      <c r="R45" s="81">
        <f>IFERROR(SUM(Q45*C45),"Min QTY "&amp;#REF!&amp;" Pces")</f>
        <v>0</v>
      </c>
    </row>
    <row r="46" spans="1:18" ht="18.600000000000001" customHeight="1">
      <c r="A46" s="3"/>
      <c r="B46" s="85"/>
      <c r="C46" s="90"/>
      <c r="D46" s="90"/>
      <c r="E46" s="11"/>
      <c r="F46" s="11"/>
      <c r="G46" s="11"/>
      <c r="H46" s="11"/>
      <c r="I46" s="11"/>
      <c r="J46" s="2"/>
      <c r="K46" s="2"/>
      <c r="L46" s="2"/>
      <c r="M46" s="2"/>
      <c r="N46" s="2"/>
      <c r="O46" s="2"/>
      <c r="P46" s="2"/>
      <c r="Q46" s="80"/>
      <c r="R46" s="81"/>
    </row>
    <row r="47" spans="1:18" ht="18.600000000000001" customHeight="1">
      <c r="A47" s="3"/>
      <c r="B47" s="1"/>
      <c r="C47" s="67"/>
      <c r="D47" s="6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68"/>
      <c r="R47" s="62"/>
    </row>
    <row r="48" spans="1:18" ht="18.600000000000001" customHeight="1">
      <c r="A48" s="3"/>
      <c r="B48" s="84" t="s">
        <v>86</v>
      </c>
      <c r="C48" s="89">
        <v>10.42</v>
      </c>
      <c r="D48" s="89">
        <v>25</v>
      </c>
      <c r="E48" s="2" t="s">
        <v>82</v>
      </c>
      <c r="F48" s="2" t="s">
        <v>83</v>
      </c>
      <c r="G48" s="2" t="s">
        <v>84</v>
      </c>
      <c r="H48" s="2" t="s">
        <v>59</v>
      </c>
      <c r="I48" s="2" t="s">
        <v>85</v>
      </c>
      <c r="J48" s="2"/>
      <c r="K48" s="2"/>
      <c r="L48" s="2"/>
      <c r="M48" s="2"/>
      <c r="N48" s="2"/>
      <c r="O48" s="2"/>
      <c r="P48" s="2"/>
      <c r="Q48" s="80">
        <f>SUM(E49:P49)</f>
        <v>0</v>
      </c>
      <c r="R48" s="81">
        <f>IFERROR(SUM(Q48*C48),"Min QTY "&amp;#REF!&amp;" Pces")</f>
        <v>0</v>
      </c>
    </row>
    <row r="49" spans="1:18" ht="18.600000000000001" customHeight="1">
      <c r="A49" s="3"/>
      <c r="B49" s="85"/>
      <c r="C49" s="90"/>
      <c r="D49" s="90"/>
      <c r="E49" s="11"/>
      <c r="F49" s="11"/>
      <c r="G49" s="11"/>
      <c r="H49" s="11"/>
      <c r="I49" s="11"/>
      <c r="J49" s="2"/>
      <c r="K49" s="2"/>
      <c r="L49" s="2"/>
      <c r="M49" s="2"/>
      <c r="N49" s="2"/>
      <c r="O49" s="2"/>
      <c r="P49" s="2"/>
      <c r="Q49" s="80"/>
      <c r="R49" s="81"/>
    </row>
    <row r="50" spans="1:18" ht="18.600000000000001" customHeight="1">
      <c r="A50" s="3"/>
      <c r="B50" s="1"/>
      <c r="C50" s="67"/>
      <c r="D50" s="6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68"/>
      <c r="R50" s="62"/>
    </row>
    <row r="51" spans="1:18" ht="18.600000000000001" customHeight="1">
      <c r="A51" s="3"/>
      <c r="B51" s="84" t="s">
        <v>87</v>
      </c>
      <c r="C51" s="79">
        <v>10.42</v>
      </c>
      <c r="D51" s="79">
        <v>22</v>
      </c>
      <c r="E51" s="2" t="s">
        <v>82</v>
      </c>
      <c r="F51" s="2" t="s">
        <v>83</v>
      </c>
      <c r="G51" s="2" t="s">
        <v>84</v>
      </c>
      <c r="H51" s="2" t="s">
        <v>88</v>
      </c>
      <c r="I51" s="2" t="s">
        <v>85</v>
      </c>
      <c r="J51" s="2" t="s">
        <v>89</v>
      </c>
      <c r="K51" s="2"/>
      <c r="L51" s="2"/>
      <c r="M51" s="2"/>
      <c r="N51" s="2"/>
      <c r="O51" s="2"/>
      <c r="P51" s="2"/>
      <c r="Q51" s="80">
        <f>SUM(E52:P52)</f>
        <v>0</v>
      </c>
      <c r="R51" s="81">
        <f>IFERROR(SUM(Q51*C51),"Min QTY "&amp;#REF!&amp;" Pces")</f>
        <v>0</v>
      </c>
    </row>
    <row r="52" spans="1:18" ht="18.600000000000001" customHeight="1">
      <c r="A52" s="3"/>
      <c r="B52" s="85"/>
      <c r="C52" s="79"/>
      <c r="D52" s="79"/>
      <c r="E52" s="11"/>
      <c r="F52" s="11"/>
      <c r="G52" s="11"/>
      <c r="H52" s="11"/>
      <c r="I52" s="11"/>
      <c r="J52" s="11"/>
      <c r="K52" s="2"/>
      <c r="L52" s="2"/>
      <c r="M52" s="2"/>
      <c r="N52" s="2"/>
      <c r="O52" s="2"/>
      <c r="P52" s="2"/>
      <c r="Q52" s="80"/>
      <c r="R52" s="81"/>
    </row>
    <row r="53" spans="1:18" ht="18.600000000000001" customHeight="1">
      <c r="A53" s="3"/>
      <c r="B53" s="1"/>
      <c r="C53" s="67"/>
      <c r="D53" s="6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68"/>
      <c r="R53" s="62"/>
    </row>
    <row r="54" spans="1:18" ht="18.600000000000001" customHeight="1">
      <c r="A54" s="3"/>
      <c r="B54" s="84" t="s">
        <v>90</v>
      </c>
      <c r="C54" s="79">
        <v>14.58</v>
      </c>
      <c r="D54" s="79">
        <v>35</v>
      </c>
      <c r="E54" s="2" t="s">
        <v>82</v>
      </c>
      <c r="F54" s="2" t="s">
        <v>83</v>
      </c>
      <c r="G54" s="2" t="s">
        <v>84</v>
      </c>
      <c r="H54" s="2" t="s">
        <v>88</v>
      </c>
      <c r="I54" s="2" t="s">
        <v>85</v>
      </c>
      <c r="J54" s="2" t="s">
        <v>89</v>
      </c>
      <c r="K54" s="2"/>
      <c r="L54" s="2"/>
      <c r="M54" s="2"/>
      <c r="N54" s="2"/>
      <c r="O54" s="2"/>
      <c r="P54" s="2"/>
      <c r="Q54" s="80">
        <f>SUM(E55:P55)</f>
        <v>0</v>
      </c>
      <c r="R54" s="81">
        <f>IFERROR(SUM(Q54*C54),"Min QTY "&amp;#REF!&amp;" Pces")</f>
        <v>0</v>
      </c>
    </row>
    <row r="55" spans="1:18" ht="18.600000000000001" customHeight="1">
      <c r="A55" s="3"/>
      <c r="B55" s="85"/>
      <c r="C55" s="79"/>
      <c r="D55" s="79"/>
      <c r="E55" s="11"/>
      <c r="F55" s="11"/>
      <c r="G55" s="11"/>
      <c r="H55" s="11"/>
      <c r="I55" s="11"/>
      <c r="J55" s="11"/>
      <c r="K55" s="2"/>
      <c r="L55" s="2"/>
      <c r="M55" s="2"/>
      <c r="N55" s="2"/>
      <c r="O55" s="2"/>
      <c r="P55" s="2"/>
      <c r="Q55" s="80"/>
      <c r="R55" s="81"/>
    </row>
    <row r="56" spans="1:18" ht="18.600000000000001" customHeight="1">
      <c r="A56" s="3"/>
      <c r="B56" s="1"/>
      <c r="C56" s="67"/>
      <c r="D56" s="6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68"/>
      <c r="R56" s="62"/>
    </row>
    <row r="57" spans="1:18" ht="18.600000000000001" customHeight="1">
      <c r="A57" s="3"/>
      <c r="B57" s="84" t="s">
        <v>91</v>
      </c>
      <c r="C57" s="79">
        <v>10.42</v>
      </c>
      <c r="D57" s="79">
        <v>25</v>
      </c>
      <c r="E57" s="2" t="s">
        <v>82</v>
      </c>
      <c r="F57" s="2" t="s">
        <v>83</v>
      </c>
      <c r="G57" s="2" t="s">
        <v>84</v>
      </c>
      <c r="H57" s="2" t="s">
        <v>88</v>
      </c>
      <c r="I57" s="2" t="s">
        <v>85</v>
      </c>
      <c r="J57" s="2" t="s">
        <v>89</v>
      </c>
      <c r="K57" s="2"/>
      <c r="L57" s="2"/>
      <c r="M57" s="2"/>
      <c r="N57" s="2"/>
      <c r="O57" s="2"/>
      <c r="P57" s="2"/>
      <c r="Q57" s="80">
        <f>SUM(E58:P58)</f>
        <v>0</v>
      </c>
      <c r="R57" s="81">
        <f>IFERROR(SUM(Q57*C57),"Min QTY "&amp;#REF!&amp;" Pces")</f>
        <v>0</v>
      </c>
    </row>
    <row r="58" spans="1:18" ht="18.600000000000001" customHeight="1">
      <c r="A58" s="3"/>
      <c r="B58" s="85"/>
      <c r="C58" s="79"/>
      <c r="D58" s="79"/>
      <c r="E58" s="11"/>
      <c r="F58" s="11"/>
      <c r="G58" s="11"/>
      <c r="H58" s="11"/>
      <c r="I58" s="11"/>
      <c r="J58" s="11"/>
      <c r="K58" s="2"/>
      <c r="L58" s="2"/>
      <c r="M58" s="2"/>
      <c r="N58" s="2"/>
      <c r="O58" s="2"/>
      <c r="P58" s="2"/>
      <c r="Q58" s="80"/>
      <c r="R58" s="81"/>
    </row>
    <row r="59" spans="1:18" ht="18.600000000000001" customHeight="1">
      <c r="A59" s="3"/>
      <c r="B59" s="64"/>
      <c r="C59" s="65"/>
      <c r="D59" s="65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65"/>
      <c r="R59" s="66"/>
    </row>
    <row r="60" spans="1:18" ht="18.600000000000001" customHeight="1">
      <c r="A60" s="3"/>
      <c r="B60" s="84" t="s">
        <v>92</v>
      </c>
      <c r="C60" s="79">
        <v>14.58</v>
      </c>
      <c r="D60" s="79">
        <v>35</v>
      </c>
      <c r="E60" s="2" t="s">
        <v>82</v>
      </c>
      <c r="F60" s="2" t="s">
        <v>93</v>
      </c>
      <c r="G60" s="2" t="s">
        <v>94</v>
      </c>
      <c r="H60" s="2" t="s">
        <v>47</v>
      </c>
      <c r="I60" s="2" t="s">
        <v>95</v>
      </c>
      <c r="J60" s="2" t="s">
        <v>96</v>
      </c>
      <c r="K60" s="2"/>
      <c r="L60" s="2"/>
      <c r="M60" s="2"/>
      <c r="N60" s="2"/>
      <c r="O60" s="2"/>
      <c r="P60" s="2"/>
      <c r="Q60" s="80">
        <f>SUM(E61:P61)</f>
        <v>0</v>
      </c>
      <c r="R60" s="81">
        <f>IFERROR(SUM(Q60*C60),"Min QTY "&amp;#REF!&amp;" Pces")</f>
        <v>0</v>
      </c>
    </row>
    <row r="61" spans="1:18" ht="18.600000000000001" customHeight="1">
      <c r="A61" s="3"/>
      <c r="B61" s="85"/>
      <c r="C61" s="79"/>
      <c r="D61" s="79"/>
      <c r="E61" s="11"/>
      <c r="F61" s="11"/>
      <c r="G61" s="11"/>
      <c r="H61" s="11"/>
      <c r="I61" s="11"/>
      <c r="J61" s="11"/>
      <c r="K61" s="2"/>
      <c r="L61" s="2"/>
      <c r="M61" s="2"/>
      <c r="N61" s="2"/>
      <c r="O61" s="2"/>
      <c r="P61" s="2"/>
      <c r="Q61" s="80"/>
      <c r="R61" s="81"/>
    </row>
    <row r="62" spans="1:18" ht="18.600000000000001" customHeight="1">
      <c r="A62" s="3"/>
      <c r="B62" s="1"/>
      <c r="C62" s="67"/>
      <c r="D62" s="6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68"/>
      <c r="R62" s="62"/>
    </row>
    <row r="63" spans="1:18" ht="18.600000000000001" customHeight="1">
      <c r="A63" s="3"/>
      <c r="B63" s="84" t="s">
        <v>97</v>
      </c>
      <c r="C63" s="79">
        <v>10.42</v>
      </c>
      <c r="D63" s="79">
        <v>25</v>
      </c>
      <c r="E63" s="2" t="s">
        <v>82</v>
      </c>
      <c r="F63" s="2" t="s">
        <v>93</v>
      </c>
      <c r="G63" s="2" t="s">
        <v>94</v>
      </c>
      <c r="H63" s="2" t="s">
        <v>47</v>
      </c>
      <c r="I63" s="2" t="s">
        <v>95</v>
      </c>
      <c r="J63" s="2" t="s">
        <v>96</v>
      </c>
      <c r="K63" s="2"/>
      <c r="L63" s="2"/>
      <c r="M63" s="2"/>
      <c r="N63" s="2"/>
      <c r="O63" s="2"/>
      <c r="P63" s="2"/>
      <c r="Q63" s="80">
        <f>SUM(E64:P64)</f>
        <v>0</v>
      </c>
      <c r="R63" s="81">
        <f>IFERROR(SUM(Q63*C63),"Min QTY "&amp;#REF!&amp;" Pces")</f>
        <v>0</v>
      </c>
    </row>
    <row r="64" spans="1:18" ht="18.600000000000001" customHeight="1">
      <c r="A64" s="3"/>
      <c r="B64" s="85"/>
      <c r="C64" s="79"/>
      <c r="D64" s="79"/>
      <c r="E64" s="11"/>
      <c r="F64" s="11"/>
      <c r="G64" s="11"/>
      <c r="H64" s="11"/>
      <c r="I64" s="11"/>
      <c r="J64" s="11"/>
      <c r="K64" s="2"/>
      <c r="L64" s="2"/>
      <c r="M64" s="2"/>
      <c r="N64" s="2"/>
      <c r="O64" s="2"/>
      <c r="P64" s="2"/>
      <c r="Q64" s="80"/>
      <c r="R64" s="81"/>
    </row>
    <row r="65" spans="1:18" ht="18.600000000000001" customHeight="1">
      <c r="A65" s="3"/>
      <c r="B65" s="64"/>
      <c r="C65" s="65"/>
      <c r="D65" s="65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65"/>
      <c r="R65" s="66"/>
    </row>
    <row r="66" spans="1:18" ht="18.600000000000001" customHeight="1">
      <c r="A66" s="3"/>
      <c r="B66" s="84" t="s">
        <v>98</v>
      </c>
      <c r="C66" s="79">
        <v>16</v>
      </c>
      <c r="D66" s="79">
        <v>32</v>
      </c>
      <c r="E66" s="2" t="s">
        <v>14</v>
      </c>
      <c r="F66" s="2" t="s">
        <v>15</v>
      </c>
      <c r="G66" s="2" t="s">
        <v>58</v>
      </c>
      <c r="H66" s="2" t="s">
        <v>99</v>
      </c>
      <c r="I66" s="2" t="s">
        <v>60</v>
      </c>
      <c r="J66" s="2" t="s">
        <v>100</v>
      </c>
      <c r="K66" s="2" t="s">
        <v>101</v>
      </c>
      <c r="L66" s="2"/>
      <c r="M66" s="2"/>
      <c r="N66" s="2"/>
      <c r="O66" s="2"/>
      <c r="P66" s="2"/>
      <c r="Q66" s="80">
        <f>SUM(E67:P67)</f>
        <v>0</v>
      </c>
      <c r="R66" s="81">
        <f>IFERROR(SUM(Q66*C66),"Min QTY "&amp;#REF!&amp;" Pces")</f>
        <v>0</v>
      </c>
    </row>
    <row r="67" spans="1:18" ht="18.600000000000001" customHeight="1">
      <c r="A67" s="3"/>
      <c r="B67" s="85"/>
      <c r="C67" s="79"/>
      <c r="D67" s="79"/>
      <c r="E67" s="11"/>
      <c r="F67" s="11"/>
      <c r="G67" s="11"/>
      <c r="H67" s="11"/>
      <c r="I67" s="11"/>
      <c r="J67" s="11"/>
      <c r="K67" s="23"/>
      <c r="L67" s="2"/>
      <c r="M67" s="2"/>
      <c r="N67" s="2"/>
      <c r="O67" s="2"/>
      <c r="P67" s="2"/>
      <c r="Q67" s="80"/>
      <c r="R67" s="81"/>
    </row>
    <row r="68" spans="1:18" ht="18.600000000000001" customHeight="1">
      <c r="A68" s="3"/>
      <c r="B68" s="1"/>
      <c r="C68" s="67"/>
      <c r="D68" s="6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68"/>
      <c r="R68" s="62"/>
    </row>
    <row r="69" spans="1:18" ht="18.600000000000001" customHeight="1">
      <c r="A69" s="3"/>
      <c r="B69" s="84" t="s">
        <v>102</v>
      </c>
      <c r="C69" s="79">
        <v>11</v>
      </c>
      <c r="D69" s="79">
        <v>22</v>
      </c>
      <c r="E69" s="2" t="s">
        <v>82</v>
      </c>
      <c r="F69" s="2" t="s">
        <v>103</v>
      </c>
      <c r="G69" s="2" t="s">
        <v>104</v>
      </c>
      <c r="H69" s="2" t="s">
        <v>105</v>
      </c>
      <c r="I69" s="2" t="s">
        <v>106</v>
      </c>
      <c r="J69" s="2"/>
      <c r="K69" s="2"/>
      <c r="L69" s="2"/>
      <c r="M69" s="2"/>
      <c r="N69" s="2"/>
      <c r="O69" s="2"/>
      <c r="P69" s="2"/>
      <c r="Q69" s="80">
        <f>SUM(E70:P70)</f>
        <v>0</v>
      </c>
      <c r="R69" s="81">
        <f>IFERROR(SUM(Q69*C69),"Min QTY "&amp;#REF!&amp;" Pces")</f>
        <v>0</v>
      </c>
    </row>
    <row r="70" spans="1:18" ht="18.600000000000001" customHeight="1">
      <c r="A70" s="3"/>
      <c r="B70" s="85"/>
      <c r="C70" s="79"/>
      <c r="D70" s="79"/>
      <c r="E70" s="11"/>
      <c r="F70" s="11"/>
      <c r="G70" s="11"/>
      <c r="H70" s="11"/>
      <c r="I70" s="11"/>
      <c r="J70" s="2"/>
      <c r="K70" s="2"/>
      <c r="L70" s="2"/>
      <c r="M70" s="2"/>
      <c r="N70" s="2"/>
      <c r="O70" s="2"/>
      <c r="P70" s="2"/>
      <c r="Q70" s="80"/>
      <c r="R70" s="81"/>
    </row>
    <row r="71" spans="1:18" ht="18.600000000000001" customHeight="1">
      <c r="A71" s="3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2"/>
    </row>
    <row r="72" spans="1:18" ht="18.600000000000001" customHeight="1">
      <c r="A72" s="3"/>
      <c r="B72" s="86" t="s">
        <v>107</v>
      </c>
      <c r="C72" s="87"/>
      <c r="D72" s="87"/>
      <c r="E72" s="87"/>
      <c r="F72" s="88"/>
      <c r="G72" s="3"/>
      <c r="H72" s="24" t="s">
        <v>108</v>
      </c>
      <c r="I72" s="25"/>
      <c r="J72" s="26"/>
      <c r="K72" s="27"/>
      <c r="L72" s="3"/>
      <c r="M72" s="3"/>
      <c r="N72" s="3"/>
      <c r="O72" s="3"/>
      <c r="P72" s="69"/>
      <c r="Q72" s="28" t="str">
        <f>Q8</f>
        <v>QTY</v>
      </c>
      <c r="R72" s="29" t="str">
        <f>R8</f>
        <v>TOTAL £</v>
      </c>
    </row>
    <row r="73" spans="1:18" ht="18.600000000000001" customHeight="1">
      <c r="A73" s="3"/>
      <c r="B73" s="30"/>
      <c r="C73" s="70"/>
      <c r="D73" s="70"/>
      <c r="E73" s="70"/>
      <c r="F73" s="31"/>
      <c r="G73" s="3"/>
      <c r="H73" s="24" t="s">
        <v>109</v>
      </c>
      <c r="I73" s="25"/>
      <c r="J73" s="26"/>
      <c r="K73" s="27"/>
      <c r="L73" s="3"/>
      <c r="M73" s="3"/>
      <c r="N73" s="3"/>
      <c r="O73" s="3"/>
      <c r="P73" s="71" t="s">
        <v>110</v>
      </c>
      <c r="Q73" s="32">
        <f>SUM(Q69+Q66+Q63+Q57+Q60+Q54+Q51+Q48+Q45+Q42+Q39+Q34+Q31+Q28+Q25+Q22+Q19+Q16+Q9)</f>
        <v>20</v>
      </c>
      <c r="R73" s="29">
        <f>SUM(R69+R66+R63+R57+R60+R54+R51+R48+R45+R42+R39+R34+R31+R28+R25+R22+R19+R16+R9)</f>
        <v>262.10000000000002</v>
      </c>
    </row>
    <row r="74" spans="1:18" ht="18.600000000000001" customHeight="1">
      <c r="A74" s="3"/>
      <c r="B74" s="33" t="s">
        <v>111</v>
      </c>
      <c r="C74" s="34"/>
      <c r="D74" s="34"/>
      <c r="E74" s="34"/>
      <c r="F74" s="35"/>
      <c r="G74" s="3"/>
      <c r="H74" s="36" t="s">
        <v>112</v>
      </c>
      <c r="I74" s="21"/>
      <c r="J74" s="37" t="s">
        <v>113</v>
      </c>
      <c r="K74" s="38" t="s">
        <v>114</v>
      </c>
      <c r="L74" s="3"/>
      <c r="M74" s="3"/>
      <c r="N74" s="72"/>
      <c r="O74" s="3"/>
      <c r="P74" s="69" t="s">
        <v>115</v>
      </c>
      <c r="Q74" s="32">
        <f>SUM(Q63+Q57+Q60+Q54+Q51+Q48+Q45+Q42+Q39+Q34+Q31+Q28+Q25+Q22+Q19+Q16+Q9)</f>
        <v>20</v>
      </c>
      <c r="R74" s="29">
        <f>SUM(R63+R57+R60+R54+R51+R48+R45+R42+R39+R34+R31+R28+R25+R22+R19+R16+R9)</f>
        <v>262.10000000000002</v>
      </c>
    </row>
    <row r="75" spans="1:18" ht="18.600000000000001" customHeight="1">
      <c r="A75" s="3"/>
      <c r="B75" s="33"/>
      <c r="C75" s="34"/>
      <c r="D75" s="34"/>
      <c r="E75" s="34"/>
      <c r="F75" s="35"/>
      <c r="G75" s="3"/>
      <c r="H75" s="39" t="s">
        <v>116</v>
      </c>
      <c r="I75" s="3"/>
      <c r="J75" s="73">
        <v>6</v>
      </c>
      <c r="K75" s="40">
        <v>12</v>
      </c>
      <c r="L75" s="3"/>
      <c r="M75" s="3"/>
      <c r="N75" s="72"/>
      <c r="O75" s="3"/>
      <c r="P75" s="69" t="s">
        <v>117</v>
      </c>
      <c r="Q75" s="41">
        <v>-2.5000000000000001E-2</v>
      </c>
      <c r="R75" s="29">
        <f>R74*Q75</f>
        <v>-6.5525000000000011</v>
      </c>
    </row>
    <row r="76" spans="1:18" ht="18.600000000000001" customHeight="1">
      <c r="A76" s="3"/>
      <c r="B76" s="33"/>
      <c r="C76" s="34"/>
      <c r="D76" s="34"/>
      <c r="E76" s="34"/>
      <c r="F76" s="35"/>
      <c r="G76" s="3"/>
      <c r="H76" s="39" t="s">
        <v>118</v>
      </c>
      <c r="I76" s="3"/>
      <c r="J76" s="73">
        <v>25</v>
      </c>
      <c r="K76" s="40">
        <v>25</v>
      </c>
      <c r="L76" s="3"/>
      <c r="M76" s="3"/>
      <c r="N76" s="72"/>
      <c r="O76" s="3"/>
      <c r="P76" s="69" t="s">
        <v>119</v>
      </c>
      <c r="Q76" s="41">
        <f>K82</f>
        <v>-2.5000000000000001E-2</v>
      </c>
      <c r="R76" s="29">
        <f>R74*Q76</f>
        <v>-6.5525000000000011</v>
      </c>
    </row>
    <row r="77" spans="1:18" ht="18.600000000000001" customHeight="1">
      <c r="A77" s="3"/>
      <c r="B77" s="33"/>
      <c r="C77" s="34"/>
      <c r="D77" s="34"/>
      <c r="E77" s="34"/>
      <c r="F77" s="35"/>
      <c r="G77" s="3"/>
      <c r="H77" s="42" t="s">
        <v>120</v>
      </c>
      <c r="I77" s="43"/>
      <c r="J77" s="44">
        <v>25</v>
      </c>
      <c r="K77" s="45">
        <v>25</v>
      </c>
      <c r="L77" s="3"/>
      <c r="M77" s="3"/>
      <c r="N77" s="72"/>
      <c r="O77" s="3"/>
      <c r="P77" s="69" t="s">
        <v>121</v>
      </c>
      <c r="Q77" s="99">
        <f>SUM(R74:R76)</f>
        <v>248.995</v>
      </c>
      <c r="R77" s="100"/>
    </row>
    <row r="78" spans="1:18" ht="18.600000000000001" customHeight="1">
      <c r="A78" s="3"/>
      <c r="B78" s="33"/>
      <c r="C78" s="34"/>
      <c r="D78" s="34"/>
      <c r="E78" s="34"/>
      <c r="F78" s="35"/>
      <c r="G78" s="3"/>
      <c r="H78" s="3"/>
      <c r="I78" s="3"/>
      <c r="J78" s="3"/>
      <c r="K78" s="3"/>
      <c r="L78" s="3"/>
      <c r="M78" s="3"/>
      <c r="N78" s="72"/>
      <c r="P78" s="74" t="s">
        <v>122</v>
      </c>
      <c r="Q78" s="82">
        <f>(Q77)*0.2</f>
        <v>49.799000000000007</v>
      </c>
      <c r="R78" s="82"/>
    </row>
    <row r="79" spans="1:18" ht="18.600000000000001" customHeight="1">
      <c r="A79" s="3"/>
      <c r="B79" s="33"/>
      <c r="C79" s="34"/>
      <c r="D79" s="34"/>
      <c r="E79" s="34"/>
      <c r="F79" s="35"/>
      <c r="G79" s="3"/>
      <c r="H79" s="3"/>
      <c r="I79" s="3"/>
      <c r="J79" s="3"/>
      <c r="K79" s="3"/>
      <c r="L79" s="3"/>
      <c r="M79" s="3"/>
      <c r="N79" s="72"/>
      <c r="O79" s="3"/>
      <c r="P79" s="75" t="s">
        <v>123</v>
      </c>
      <c r="Q79" s="28"/>
      <c r="R79" s="46">
        <f>SUM(Q78+Q77)</f>
        <v>298.79399999999998</v>
      </c>
    </row>
    <row r="80" spans="1:18" ht="18.600000000000001" customHeight="1">
      <c r="A80" s="3"/>
      <c r="B80" s="33"/>
      <c r="C80" s="34"/>
      <c r="D80" s="34"/>
      <c r="E80" s="34"/>
      <c r="F80" s="35"/>
      <c r="G80" s="3"/>
      <c r="H80" s="47" t="s">
        <v>124</v>
      </c>
      <c r="I80" s="76"/>
      <c r="J80" s="76"/>
      <c r="K80" s="48" t="s">
        <v>119</v>
      </c>
      <c r="L80" s="49"/>
      <c r="M80" s="3"/>
      <c r="N80" s="72"/>
      <c r="O80" s="3"/>
      <c r="P80" s="69" t="s">
        <v>125</v>
      </c>
      <c r="Q80" s="32">
        <f>SUM(Q66+Q69)</f>
        <v>0</v>
      </c>
      <c r="R80" s="29">
        <f>SUM(R66+R69)</f>
        <v>0</v>
      </c>
    </row>
    <row r="81" spans="1:41" ht="18.600000000000001" customHeight="1">
      <c r="A81" s="3"/>
      <c r="B81" s="33"/>
      <c r="C81" s="34"/>
      <c r="D81" s="34"/>
      <c r="E81" s="34"/>
      <c r="F81" s="35"/>
      <c r="G81" s="3"/>
      <c r="H81" s="47" t="s">
        <v>126</v>
      </c>
      <c r="I81" s="76"/>
      <c r="J81" s="76"/>
      <c r="K81" s="50" t="s">
        <v>127</v>
      </c>
      <c r="L81" s="51"/>
      <c r="M81" s="3"/>
      <c r="N81" s="72"/>
      <c r="O81" s="3"/>
      <c r="P81" s="69" t="s">
        <v>117</v>
      </c>
      <c r="Q81" s="41">
        <v>0</v>
      </c>
      <c r="R81" s="29">
        <f>R80*Q81</f>
        <v>0</v>
      </c>
      <c r="S81" s="6"/>
    </row>
    <row r="82" spans="1:41" ht="18.600000000000001" customHeight="1">
      <c r="A82" s="3"/>
      <c r="B82" s="33"/>
      <c r="C82" s="34"/>
      <c r="D82" s="34"/>
      <c r="E82" s="34"/>
      <c r="F82" s="35"/>
      <c r="G82" s="3"/>
      <c r="H82" s="52">
        <v>-0.05</v>
      </c>
      <c r="I82" s="53"/>
      <c r="J82" s="53"/>
      <c r="K82" s="52">
        <v>-2.5000000000000001E-2</v>
      </c>
      <c r="L82" s="54"/>
      <c r="M82" s="3"/>
      <c r="N82" s="72"/>
      <c r="O82" s="3"/>
      <c r="P82" s="69" t="s">
        <v>119</v>
      </c>
      <c r="Q82" s="41">
        <v>0</v>
      </c>
      <c r="R82" s="29">
        <f>R80*Q82</f>
        <v>0</v>
      </c>
      <c r="S82" s="6"/>
    </row>
    <row r="83" spans="1:41" ht="18.600000000000001" customHeight="1">
      <c r="A83" s="3"/>
      <c r="B83" s="33"/>
      <c r="C83" s="34"/>
      <c r="D83" s="34"/>
      <c r="E83" s="34"/>
      <c r="F83" s="35"/>
      <c r="G83" s="3"/>
      <c r="H83" s="5" t="s">
        <v>128</v>
      </c>
      <c r="I83" s="3"/>
      <c r="J83" s="3"/>
      <c r="K83" s="3"/>
      <c r="L83" s="3"/>
      <c r="M83" s="3"/>
      <c r="N83" s="3"/>
      <c r="O83" s="3"/>
      <c r="P83" s="77" t="s">
        <v>129</v>
      </c>
      <c r="Q83" s="55"/>
      <c r="R83" s="46">
        <f>SUM(R80:R82)</f>
        <v>0</v>
      </c>
    </row>
    <row r="84" spans="1:41" ht="18.600000000000001" customHeight="1">
      <c r="A84" s="3"/>
      <c r="B84" s="33"/>
      <c r="C84" s="34"/>
      <c r="D84" s="34"/>
      <c r="E84" s="34"/>
      <c r="F84" s="35"/>
      <c r="G84" s="3"/>
      <c r="H84" s="5" t="s">
        <v>130</v>
      </c>
      <c r="I84" s="3"/>
      <c r="J84" s="3"/>
      <c r="K84" s="3"/>
      <c r="L84" s="3"/>
      <c r="M84" s="3"/>
      <c r="N84" s="3"/>
      <c r="O84" s="3"/>
      <c r="P84" s="78" t="s">
        <v>131</v>
      </c>
      <c r="Q84" s="83">
        <v>12</v>
      </c>
      <c r="R84" s="83"/>
      <c r="S84" s="5"/>
    </row>
    <row r="85" spans="1:41" ht="18.600000000000001" customHeight="1">
      <c r="A85" s="3"/>
      <c r="B85" s="56"/>
      <c r="C85" s="57"/>
      <c r="D85" s="57"/>
      <c r="E85" s="57"/>
      <c r="F85" s="58"/>
      <c r="G85" s="59"/>
      <c r="H85" s="59"/>
      <c r="I85" s="59"/>
      <c r="J85" s="59"/>
      <c r="K85" s="59"/>
      <c r="L85" s="59"/>
      <c r="M85" s="59"/>
      <c r="N85" s="59"/>
      <c r="O85" s="59"/>
      <c r="P85" s="60" t="s">
        <v>132</v>
      </c>
      <c r="Q85" s="97">
        <f>SUM(R79+R83+Q84)</f>
        <v>310.79399999999998</v>
      </c>
      <c r="R85" s="98"/>
    </row>
    <row r="86" spans="1:41" ht="18.60000000000000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T86" s="3"/>
      <c r="AL86" s="6"/>
      <c r="AM86" s="6"/>
      <c r="AN86" s="6"/>
      <c r="AO86" s="6"/>
    </row>
    <row r="87" spans="1:41" ht="18.60000000000000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T87" s="3"/>
      <c r="AL87" s="6"/>
      <c r="AM87" s="6"/>
      <c r="AN87" s="6"/>
      <c r="AO87" s="6"/>
    </row>
    <row r="88" spans="1:41" ht="18.60000000000000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T88" s="3"/>
      <c r="AL88" s="6"/>
      <c r="AM88" s="6"/>
      <c r="AN88" s="6"/>
      <c r="AO88" s="6"/>
    </row>
    <row r="89" spans="1:41" ht="20.100000000000001">
      <c r="A89" s="3"/>
      <c r="B89" s="3"/>
      <c r="C89" s="4"/>
      <c r="D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5"/>
      <c r="Q89" s="3"/>
      <c r="R89" s="3"/>
      <c r="T89" s="3"/>
      <c r="AL89" s="6"/>
      <c r="AM89" s="6"/>
      <c r="AN89" s="6"/>
      <c r="AO89" s="6"/>
    </row>
    <row r="90" spans="1:41" ht="20.100000000000001">
      <c r="A90" s="3"/>
      <c r="B90" s="3"/>
      <c r="C90" s="4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5"/>
      <c r="Q90" s="3"/>
      <c r="R90" s="3"/>
      <c r="T90" s="3"/>
      <c r="AL90" s="6"/>
      <c r="AM90" s="6"/>
      <c r="AN90" s="6"/>
      <c r="AO90" s="6"/>
    </row>
    <row r="91" spans="1:41" ht="20.100000000000001">
      <c r="A91" s="3"/>
      <c r="B91" s="3"/>
      <c r="C91" s="4"/>
      <c r="D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5"/>
      <c r="Q91" s="3"/>
      <c r="R91" s="3"/>
      <c r="T91" s="3"/>
      <c r="AL91" s="6"/>
      <c r="AM91" s="6"/>
      <c r="AN91" s="6"/>
      <c r="AO91" s="6"/>
    </row>
    <row r="92" spans="1:41" ht="20.100000000000001">
      <c r="A92" s="3"/>
      <c r="B92" s="3"/>
      <c r="C92" s="4"/>
      <c r="D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5"/>
      <c r="Q92" s="3"/>
      <c r="R92" s="3"/>
      <c r="T92" s="3"/>
      <c r="AL92" s="6"/>
      <c r="AM92" s="6"/>
      <c r="AN92" s="6"/>
      <c r="AO92" s="6"/>
    </row>
    <row r="93" spans="1:41" ht="20.100000000000001">
      <c r="A93" s="3"/>
      <c r="B93" s="3"/>
      <c r="C93" s="4"/>
      <c r="D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5"/>
      <c r="Q93" s="3"/>
      <c r="R93" s="3"/>
      <c r="T93" s="3"/>
      <c r="AL93" s="6"/>
      <c r="AM93" s="6"/>
      <c r="AN93" s="6"/>
      <c r="AO93" s="6"/>
    </row>
    <row r="94" spans="1:41" ht="20.100000000000001">
      <c r="A94" s="3"/>
      <c r="B94" s="3"/>
      <c r="C94" s="4"/>
      <c r="D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4"/>
    </row>
    <row r="95" spans="1:41" ht="20.100000000000001">
      <c r="A95" s="3"/>
      <c r="B95" s="3"/>
      <c r="C95" s="4"/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/>
    </row>
    <row r="96" spans="1:41" ht="20.100000000000001">
      <c r="A96" s="3"/>
      <c r="B96" s="3"/>
      <c r="C96" s="4"/>
      <c r="D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4"/>
    </row>
    <row r="97" spans="1:18" ht="20.100000000000001">
      <c r="A97" s="3"/>
      <c r="B97" s="3"/>
      <c r="C97" s="4"/>
      <c r="D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"/>
    </row>
    <row r="98" spans="1:18" ht="20.100000000000001">
      <c r="A98" s="3"/>
      <c r="B98" s="3"/>
      <c r="C98" s="4"/>
      <c r="D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"/>
    </row>
    <row r="99" spans="1:18" ht="20.100000000000001">
      <c r="A99" s="3"/>
      <c r="B99" s="3"/>
      <c r="C99" s="4"/>
      <c r="D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/>
    </row>
    <row r="100" spans="1:18" ht="20.100000000000001">
      <c r="A100" s="3"/>
      <c r="B100" s="3"/>
      <c r="C100" s="4"/>
      <c r="D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4"/>
    </row>
    <row r="101" spans="1:18" ht="20.100000000000001">
      <c r="A101" s="3"/>
      <c r="B101" s="3"/>
      <c r="C101" s="4"/>
      <c r="D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/>
    </row>
    <row r="102" spans="1:18" ht="20.100000000000001">
      <c r="A102" s="3"/>
      <c r="B102" s="3"/>
      <c r="C102" s="4"/>
      <c r="D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4"/>
    </row>
    <row r="103" spans="1:18" ht="20.100000000000001">
      <c r="A103" s="3"/>
      <c r="B103" s="3"/>
      <c r="C103" s="4"/>
      <c r="D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"/>
    </row>
    <row r="104" spans="1:18" ht="20.100000000000001">
      <c r="A104" s="3"/>
      <c r="B104" s="3"/>
      <c r="C104" s="4"/>
      <c r="D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"/>
    </row>
    <row r="105" spans="1:18" ht="20.100000000000001">
      <c r="A105" s="3"/>
      <c r="B105" s="3"/>
      <c r="C105" s="4"/>
      <c r="D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"/>
    </row>
    <row r="106" spans="1:18" ht="20.100000000000001">
      <c r="A106" s="3"/>
      <c r="B106" s="3"/>
      <c r="C106" s="4"/>
      <c r="D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"/>
    </row>
    <row r="107" spans="1:18" ht="20.100000000000001">
      <c r="A107" s="3"/>
      <c r="B107" s="3"/>
      <c r="C107" s="4"/>
      <c r="D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"/>
    </row>
    <row r="108" spans="1:18" ht="20.100000000000001">
      <c r="A108" s="3"/>
      <c r="B108" s="3"/>
      <c r="C108" s="4"/>
      <c r="D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/>
    </row>
    <row r="109" spans="1:18" ht="20.100000000000001">
      <c r="A109" s="3"/>
      <c r="B109" s="3"/>
      <c r="C109" s="4"/>
      <c r="D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"/>
    </row>
    <row r="110" spans="1:18" ht="20.100000000000001">
      <c r="A110" s="3"/>
      <c r="B110" s="3"/>
      <c r="C110" s="4"/>
      <c r="D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/>
    </row>
    <row r="111" spans="1:18" ht="20.100000000000001">
      <c r="A111" s="3"/>
      <c r="B111" s="3"/>
      <c r="C111" s="4"/>
      <c r="D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4"/>
    </row>
    <row r="112" spans="1:18" ht="20.100000000000001">
      <c r="A112" s="3"/>
      <c r="B112" s="3"/>
      <c r="C112" s="4"/>
      <c r="D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4"/>
    </row>
    <row r="113" spans="1:18" ht="20.100000000000001">
      <c r="A113" s="3"/>
      <c r="B113" s="3"/>
      <c r="C113" s="4"/>
      <c r="D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"/>
    </row>
    <row r="114" spans="1:18" ht="20.100000000000001">
      <c r="A114" s="3"/>
      <c r="B114" s="3"/>
      <c r="C114" s="4"/>
      <c r="D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"/>
    </row>
    <row r="115" spans="1:18" ht="20.100000000000001">
      <c r="A115" s="3"/>
      <c r="B115" s="3"/>
      <c r="C115" s="4"/>
      <c r="D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"/>
    </row>
    <row r="116" spans="1:18" ht="20.100000000000001">
      <c r="A116" s="3"/>
      <c r="B116" s="3"/>
      <c r="C116" s="4"/>
      <c r="D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"/>
    </row>
    <row r="117" spans="1:18" ht="20.100000000000001">
      <c r="A117" s="3"/>
      <c r="B117" s="3"/>
      <c r="C117" s="4"/>
      <c r="D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/>
    </row>
    <row r="118" spans="1:18" ht="20.100000000000001">
      <c r="A118" s="3"/>
      <c r="B118" s="3"/>
      <c r="C118" s="4"/>
      <c r="D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4"/>
    </row>
    <row r="119" spans="1:18" ht="20.100000000000001">
      <c r="A119" s="3"/>
      <c r="B119" s="3"/>
      <c r="C119" s="4"/>
      <c r="D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/>
    </row>
    <row r="120" spans="1:18" ht="20.100000000000001">
      <c r="A120" s="3"/>
      <c r="B120" s="3"/>
      <c r="C120" s="4"/>
      <c r="D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4"/>
    </row>
    <row r="121" spans="1:18" ht="20.100000000000001">
      <c r="A121" s="3"/>
      <c r="B121" s="3"/>
      <c r="C121" s="4"/>
      <c r="D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/>
    </row>
    <row r="122" spans="1:18" ht="20.100000000000001">
      <c r="A122" s="3"/>
      <c r="B122" s="3"/>
      <c r="C122" s="4"/>
      <c r="D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4"/>
    </row>
    <row r="123" spans="1:18" ht="20.100000000000001">
      <c r="A123" s="3"/>
      <c r="B123" s="3"/>
      <c r="C123" s="4"/>
      <c r="D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4"/>
    </row>
    <row r="124" spans="1:18" ht="20.100000000000001">
      <c r="A124" s="3"/>
      <c r="B124" s="3"/>
      <c r="C124" s="4"/>
      <c r="D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4"/>
    </row>
    <row r="125" spans="1:18" ht="20.100000000000001">
      <c r="P125" s="3"/>
      <c r="Q125" s="3"/>
      <c r="R125" s="4"/>
    </row>
  </sheetData>
  <mergeCells count="111">
    <mergeCell ref="G2:M2"/>
    <mergeCell ref="O2:R2"/>
    <mergeCell ref="G3:M3"/>
    <mergeCell ref="O3:R3"/>
    <mergeCell ref="J5:K5"/>
    <mergeCell ref="L5:M5"/>
    <mergeCell ref="O5:R5"/>
    <mergeCell ref="J6:K6"/>
    <mergeCell ref="L6:M6"/>
    <mergeCell ref="O6:R6"/>
    <mergeCell ref="E8:P8"/>
    <mergeCell ref="B9:B14"/>
    <mergeCell ref="C9:C14"/>
    <mergeCell ref="D9:D14"/>
    <mergeCell ref="Q9:Q14"/>
    <mergeCell ref="R9:R14"/>
    <mergeCell ref="B16:B17"/>
    <mergeCell ref="C16:C17"/>
    <mergeCell ref="D16:D17"/>
    <mergeCell ref="Q16:Q17"/>
    <mergeCell ref="R16:R17"/>
    <mergeCell ref="B19:B20"/>
    <mergeCell ref="C19:C20"/>
    <mergeCell ref="D19:D20"/>
    <mergeCell ref="Q19:Q20"/>
    <mergeCell ref="R19:R20"/>
    <mergeCell ref="B22:B23"/>
    <mergeCell ref="C22:C23"/>
    <mergeCell ref="D22:D23"/>
    <mergeCell ref="Q22:Q23"/>
    <mergeCell ref="R22:R23"/>
    <mergeCell ref="B25:B26"/>
    <mergeCell ref="C25:C26"/>
    <mergeCell ref="D25:D26"/>
    <mergeCell ref="Q25:Q26"/>
    <mergeCell ref="R25:R26"/>
    <mergeCell ref="B28:B29"/>
    <mergeCell ref="C28:C29"/>
    <mergeCell ref="D28:D29"/>
    <mergeCell ref="Q28:Q29"/>
    <mergeCell ref="R28:R29"/>
    <mergeCell ref="B31:B32"/>
    <mergeCell ref="C31:C32"/>
    <mergeCell ref="D31:D32"/>
    <mergeCell ref="Q31:Q32"/>
    <mergeCell ref="R31:R32"/>
    <mergeCell ref="B34:B37"/>
    <mergeCell ref="C34:C37"/>
    <mergeCell ref="D34:D37"/>
    <mergeCell ref="Q34:Q37"/>
    <mergeCell ref="R34:R37"/>
    <mergeCell ref="B39:B40"/>
    <mergeCell ref="C39:C40"/>
    <mergeCell ref="D39:D40"/>
    <mergeCell ref="Q39:Q40"/>
    <mergeCell ref="R39:R40"/>
    <mergeCell ref="B42:B43"/>
    <mergeCell ref="C42:C43"/>
    <mergeCell ref="D42:D43"/>
    <mergeCell ref="Q42:Q43"/>
    <mergeCell ref="R42:R43"/>
    <mergeCell ref="B45:B46"/>
    <mergeCell ref="C45:C46"/>
    <mergeCell ref="D45:D46"/>
    <mergeCell ref="Q45:Q46"/>
    <mergeCell ref="R45:R46"/>
    <mergeCell ref="B48:B49"/>
    <mergeCell ref="C48:C49"/>
    <mergeCell ref="D48:D49"/>
    <mergeCell ref="Q48:Q49"/>
    <mergeCell ref="R48:R49"/>
    <mergeCell ref="B51:B52"/>
    <mergeCell ref="C51:C52"/>
    <mergeCell ref="D51:D52"/>
    <mergeCell ref="Q51:Q52"/>
    <mergeCell ref="R51:R52"/>
    <mergeCell ref="B54:B55"/>
    <mergeCell ref="C54:C55"/>
    <mergeCell ref="D54:D55"/>
    <mergeCell ref="Q54:Q55"/>
    <mergeCell ref="R54:R55"/>
    <mergeCell ref="B57:B58"/>
    <mergeCell ref="C57:C58"/>
    <mergeCell ref="D57:D58"/>
    <mergeCell ref="Q57:Q58"/>
    <mergeCell ref="R57:R58"/>
    <mergeCell ref="B60:B61"/>
    <mergeCell ref="C60:C61"/>
    <mergeCell ref="D60:D61"/>
    <mergeCell ref="Q60:Q61"/>
    <mergeCell ref="R60:R61"/>
    <mergeCell ref="B63:B64"/>
    <mergeCell ref="C63:C64"/>
    <mergeCell ref="D63:D64"/>
    <mergeCell ref="Q63:Q64"/>
    <mergeCell ref="R63:R64"/>
    <mergeCell ref="B72:F72"/>
    <mergeCell ref="Q77:R77"/>
    <mergeCell ref="Q78:R78"/>
    <mergeCell ref="Q84:R84"/>
    <mergeCell ref="Q85:R85"/>
    <mergeCell ref="B66:B67"/>
    <mergeCell ref="C66:C67"/>
    <mergeCell ref="D66:D67"/>
    <mergeCell ref="Q66:Q67"/>
    <mergeCell ref="R66:R67"/>
    <mergeCell ref="B69:B70"/>
    <mergeCell ref="C69:C70"/>
    <mergeCell ref="D69:D70"/>
    <mergeCell ref="Q69:Q70"/>
    <mergeCell ref="R69:R70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C6E960-04BC-4262-B542-1D2ADC572EBB}">
  <dimension ref="A1:AO125"/>
  <sheetViews>
    <sheetView tabSelected="1" topLeftCell="L66" workbookViewId="0">
      <selection activeCell="Q82" sqref="Q82"/>
    </sheetView>
  </sheetViews>
  <sheetFormatPr defaultColWidth="8.85546875" defaultRowHeight="19.5" customHeight="1"/>
  <cols>
    <col min="1" max="1" width="1.85546875" style="6" customWidth="1"/>
    <col min="2" max="2" width="29.42578125" style="6" customWidth="1"/>
    <col min="3" max="4" width="8.42578125" style="61" customWidth="1"/>
    <col min="5" max="16" width="14.42578125" style="6" customWidth="1"/>
    <col min="17" max="17" width="8.140625" style="6" customWidth="1"/>
    <col min="18" max="18" width="11.5703125" style="61" customWidth="1"/>
    <col min="19" max="19" width="8.85546875" style="3"/>
    <col min="20" max="20" width="17.5703125" style="5" customWidth="1"/>
    <col min="21" max="41" width="8.85546875" style="3"/>
    <col min="42" max="16384" width="8.85546875" style="6"/>
  </cols>
  <sheetData>
    <row r="1" spans="1:41" ht="7.5" customHeight="1">
      <c r="A1" s="3"/>
      <c r="B1" s="3"/>
      <c r="C1" s="4"/>
      <c r="D1" s="4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4"/>
    </row>
    <row r="2" spans="1:41" ht="27" customHeight="1">
      <c r="A2" s="3"/>
      <c r="B2" s="7"/>
      <c r="C2" s="8"/>
      <c r="D2" s="8"/>
      <c r="E2" s="8"/>
      <c r="F2" s="8"/>
      <c r="G2" s="101" t="s">
        <v>0</v>
      </c>
      <c r="H2" s="101"/>
      <c r="I2" s="101"/>
      <c r="J2" s="101"/>
      <c r="K2" s="101"/>
      <c r="L2" s="101"/>
      <c r="M2" s="101"/>
      <c r="N2" s="8"/>
      <c r="O2" s="102" t="s">
        <v>1</v>
      </c>
      <c r="P2" s="102"/>
      <c r="Q2" s="102"/>
      <c r="R2" s="103"/>
    </row>
    <row r="3" spans="1:41" ht="27" customHeight="1">
      <c r="A3" s="3"/>
      <c r="B3" s="10"/>
      <c r="C3" s="3"/>
      <c r="D3" s="3"/>
      <c r="E3" s="3"/>
      <c r="F3" s="3"/>
      <c r="G3" s="104"/>
      <c r="H3" s="104"/>
      <c r="I3" s="104"/>
      <c r="J3" s="104"/>
      <c r="K3" s="104"/>
      <c r="L3" s="104"/>
      <c r="M3" s="104"/>
      <c r="N3" s="3"/>
      <c r="O3" s="105"/>
      <c r="P3" s="105"/>
      <c r="Q3" s="105"/>
      <c r="R3" s="106"/>
    </row>
    <row r="4" spans="1:41" ht="13.35" customHeight="1">
      <c r="A4" s="3"/>
      <c r="B4" s="10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12"/>
    </row>
    <row r="5" spans="1:41" ht="27" customHeight="1">
      <c r="A5" s="3"/>
      <c r="B5" s="10"/>
      <c r="C5" s="3"/>
      <c r="D5" s="3"/>
      <c r="E5" s="3"/>
      <c r="F5" s="3"/>
      <c r="G5" s="5" t="s">
        <v>2</v>
      </c>
      <c r="H5" s="3"/>
      <c r="I5" s="3"/>
      <c r="J5" s="107" t="s">
        <v>3</v>
      </c>
      <c r="K5" s="107"/>
      <c r="L5" s="107" t="s">
        <v>4</v>
      </c>
      <c r="M5" s="107"/>
      <c r="N5" s="3"/>
      <c r="O5" s="107" t="s">
        <v>5</v>
      </c>
      <c r="P5" s="107"/>
      <c r="Q5" s="107"/>
      <c r="R5" s="108"/>
    </row>
    <row r="6" spans="1:41" ht="20.100000000000001">
      <c r="A6" s="3"/>
      <c r="B6" s="10"/>
      <c r="C6" s="3"/>
      <c r="D6" s="3"/>
      <c r="E6" s="3"/>
      <c r="F6" s="3"/>
      <c r="G6" s="5" t="s">
        <v>6</v>
      </c>
      <c r="H6" s="3"/>
      <c r="I6" s="3"/>
      <c r="J6" s="109"/>
      <c r="K6" s="109"/>
      <c r="L6" s="110"/>
      <c r="M6" s="110"/>
      <c r="N6" s="3"/>
      <c r="O6" s="104"/>
      <c r="P6" s="104"/>
      <c r="Q6" s="104"/>
      <c r="R6" s="111"/>
    </row>
    <row r="7" spans="1:41" ht="20.100000000000001">
      <c r="A7" s="3"/>
      <c r="B7" s="10"/>
      <c r="C7" s="3"/>
      <c r="D7" s="3"/>
      <c r="E7" s="3"/>
      <c r="F7" s="3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13"/>
    </row>
    <row r="8" spans="1:41" s="18" customFormat="1" ht="20.100000000000001">
      <c r="A8" s="14"/>
      <c r="B8" s="15" t="s">
        <v>7</v>
      </c>
      <c r="C8" s="16" t="s">
        <v>8</v>
      </c>
      <c r="D8" s="16" t="s">
        <v>9</v>
      </c>
      <c r="E8" s="101" t="s">
        <v>10</v>
      </c>
      <c r="F8" s="101"/>
      <c r="G8" s="101"/>
      <c r="H8" s="101"/>
      <c r="I8" s="101"/>
      <c r="J8" s="101"/>
      <c r="K8" s="101"/>
      <c r="L8" s="101"/>
      <c r="M8" s="101"/>
      <c r="N8" s="101"/>
      <c r="O8" s="101"/>
      <c r="P8" s="101"/>
      <c r="Q8" s="9" t="s">
        <v>11</v>
      </c>
      <c r="R8" s="17" t="s">
        <v>12</v>
      </c>
      <c r="S8" s="14"/>
      <c r="T8" s="5"/>
      <c r="W8" s="14"/>
      <c r="X8" s="14"/>
      <c r="Y8" s="14"/>
      <c r="Z8" s="14"/>
      <c r="AA8" s="14"/>
      <c r="AB8" s="14"/>
      <c r="AC8" s="14"/>
      <c r="AD8" s="14"/>
      <c r="AE8" s="14"/>
      <c r="AF8" s="14"/>
      <c r="AG8" s="14"/>
      <c r="AH8" s="14"/>
      <c r="AI8" s="14"/>
      <c r="AJ8" s="14"/>
      <c r="AK8" s="14"/>
      <c r="AL8" s="14"/>
      <c r="AM8" s="14"/>
      <c r="AN8" s="14"/>
      <c r="AO8" s="14"/>
    </row>
    <row r="9" spans="1:41" ht="20.100000000000001">
      <c r="A9" s="3"/>
      <c r="B9" s="84" t="s">
        <v>13</v>
      </c>
      <c r="C9" s="79">
        <v>16.25</v>
      </c>
      <c r="D9" s="79">
        <v>39</v>
      </c>
      <c r="E9" s="2" t="s">
        <v>14</v>
      </c>
      <c r="F9" s="2" t="s">
        <v>15</v>
      </c>
      <c r="G9" s="2" t="s">
        <v>16</v>
      </c>
      <c r="H9" s="2" t="s">
        <v>17</v>
      </c>
      <c r="I9" s="2" t="s">
        <v>18</v>
      </c>
      <c r="J9" s="2" t="s">
        <v>19</v>
      </c>
      <c r="K9" s="2" t="s">
        <v>20</v>
      </c>
      <c r="L9" s="2" t="s">
        <v>21</v>
      </c>
      <c r="M9" s="2" t="s">
        <v>22</v>
      </c>
      <c r="N9" s="19" t="s">
        <v>23</v>
      </c>
      <c r="O9" s="2" t="s">
        <v>24</v>
      </c>
      <c r="P9" s="2" t="s">
        <v>25</v>
      </c>
      <c r="Q9" s="80">
        <f>SUM(E10:P10,E12:P12,E14:P14)</f>
        <v>0</v>
      </c>
      <c r="R9" s="81">
        <f>IFERROR(SUM(Q9*C9),"Min QTY "&amp;#REF!&amp;" Pces")</f>
        <v>0</v>
      </c>
    </row>
    <row r="10" spans="1:41" ht="18.600000000000001" customHeight="1">
      <c r="A10" s="3"/>
      <c r="B10" s="85"/>
      <c r="C10" s="79"/>
      <c r="D10" s="79"/>
      <c r="E10" s="11"/>
      <c r="F10" s="11"/>
      <c r="G10" s="11"/>
      <c r="H10" s="11"/>
      <c r="I10" s="11"/>
      <c r="J10" s="11"/>
      <c r="K10" s="11"/>
      <c r="L10" s="11"/>
      <c r="M10" s="11"/>
      <c r="N10" s="11"/>
      <c r="O10" s="11"/>
      <c r="P10" s="11"/>
      <c r="Q10" s="80"/>
      <c r="R10" s="81"/>
    </row>
    <row r="11" spans="1:41" ht="18.600000000000001" customHeight="1">
      <c r="A11" s="3"/>
      <c r="B11" s="85"/>
      <c r="C11" s="79"/>
      <c r="D11" s="79"/>
      <c r="E11" s="2" t="s">
        <v>26</v>
      </c>
      <c r="F11" s="2" t="s">
        <v>27</v>
      </c>
      <c r="G11" s="2" t="s">
        <v>28</v>
      </c>
      <c r="H11" s="19" t="s">
        <v>29</v>
      </c>
      <c r="I11" s="2" t="s">
        <v>30</v>
      </c>
      <c r="J11" s="2" t="s">
        <v>31</v>
      </c>
      <c r="K11" s="2" t="s">
        <v>32</v>
      </c>
      <c r="L11" s="19" t="s">
        <v>33</v>
      </c>
      <c r="M11" s="19" t="s">
        <v>34</v>
      </c>
      <c r="N11" s="2" t="s">
        <v>35</v>
      </c>
      <c r="O11" s="2" t="s">
        <v>36</v>
      </c>
      <c r="P11" s="2" t="s">
        <v>37</v>
      </c>
      <c r="Q11" s="80"/>
      <c r="R11" s="81"/>
    </row>
    <row r="12" spans="1:41" ht="18.600000000000001" customHeight="1">
      <c r="A12" s="3"/>
      <c r="B12" s="85"/>
      <c r="C12" s="79"/>
      <c r="D12" s="79"/>
      <c r="E12" s="11"/>
      <c r="F12" s="11"/>
      <c r="G12" s="11"/>
      <c r="H12" s="11"/>
      <c r="I12" s="11"/>
      <c r="J12" s="11"/>
      <c r="K12" s="11"/>
      <c r="L12" s="11"/>
      <c r="M12" s="11"/>
      <c r="N12" s="11"/>
      <c r="O12" s="11"/>
      <c r="P12" s="11"/>
      <c r="Q12" s="80"/>
      <c r="R12" s="81"/>
    </row>
    <row r="13" spans="1:41" ht="18.600000000000001" customHeight="1">
      <c r="A13" s="3"/>
      <c r="B13" s="85"/>
      <c r="C13" s="79"/>
      <c r="D13" s="79"/>
      <c r="E13" s="2" t="s">
        <v>38</v>
      </c>
      <c r="F13" s="2"/>
      <c r="G13" s="2"/>
      <c r="H13" s="2"/>
      <c r="I13" s="2"/>
      <c r="J13" s="2"/>
      <c r="K13" s="2"/>
      <c r="L13" s="2"/>
      <c r="M13" s="2"/>
      <c r="N13" s="2"/>
      <c r="O13" s="2"/>
      <c r="P13" s="2"/>
      <c r="Q13" s="80"/>
      <c r="R13" s="81"/>
    </row>
    <row r="14" spans="1:41" ht="18.600000000000001" customHeight="1">
      <c r="A14" s="3"/>
      <c r="B14" s="85"/>
      <c r="C14" s="79"/>
      <c r="D14" s="79"/>
      <c r="E14" s="11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80"/>
      <c r="R14" s="81"/>
    </row>
    <row r="15" spans="1:41" ht="18.600000000000001" customHeight="1">
      <c r="A15" s="3"/>
      <c r="B15" s="1"/>
      <c r="C15" s="67"/>
      <c r="D15" s="67"/>
      <c r="E15" s="3"/>
      <c r="F15" s="3"/>
      <c r="G15" s="3"/>
      <c r="H15" s="3"/>
      <c r="I15" s="3"/>
      <c r="J15" s="3"/>
      <c r="K15" s="3"/>
      <c r="L15" s="3"/>
      <c r="M15" s="3"/>
      <c r="N15" s="3"/>
      <c r="O15" s="3"/>
      <c r="P15" s="3"/>
      <c r="Q15" s="68"/>
      <c r="R15" s="63"/>
    </row>
    <row r="16" spans="1:41" ht="18.600000000000001" customHeight="1">
      <c r="A16" s="3"/>
      <c r="B16" s="84" t="s">
        <v>39</v>
      </c>
      <c r="C16" s="79">
        <v>10.42</v>
      </c>
      <c r="D16" s="79">
        <v>25</v>
      </c>
      <c r="E16" s="2" t="s">
        <v>14</v>
      </c>
      <c r="F16" s="2" t="s">
        <v>15</v>
      </c>
      <c r="G16" s="2" t="s">
        <v>16</v>
      </c>
      <c r="H16" s="2" t="s">
        <v>17</v>
      </c>
      <c r="I16" s="2" t="s">
        <v>18</v>
      </c>
      <c r="J16" s="2" t="s">
        <v>19</v>
      </c>
      <c r="K16" s="2" t="s">
        <v>20</v>
      </c>
      <c r="L16" s="2" t="s">
        <v>22</v>
      </c>
      <c r="M16" s="19" t="s">
        <v>23</v>
      </c>
      <c r="N16" s="2" t="s">
        <v>28</v>
      </c>
      <c r="O16" s="2" t="s">
        <v>31</v>
      </c>
      <c r="P16" s="2"/>
      <c r="Q16" s="80">
        <f>SUM(E17:P17)</f>
        <v>3</v>
      </c>
      <c r="R16" s="81">
        <f>IFERROR(SUM(Q16*C16),"Min QTY "&amp;#REF!&amp;" Pces")</f>
        <v>31.259999999999998</v>
      </c>
    </row>
    <row r="17" spans="1:18" ht="18.600000000000001" customHeight="1">
      <c r="A17" s="3"/>
      <c r="B17" s="85"/>
      <c r="C17" s="79"/>
      <c r="D17" s="79"/>
      <c r="E17" s="11"/>
      <c r="F17" s="11"/>
      <c r="G17" s="11"/>
      <c r="H17" s="11">
        <v>1</v>
      </c>
      <c r="I17" s="11"/>
      <c r="J17" s="11">
        <v>1</v>
      </c>
      <c r="K17" s="11">
        <v>1</v>
      </c>
      <c r="L17" s="11"/>
      <c r="M17" s="11"/>
      <c r="N17" s="11"/>
      <c r="O17" s="11"/>
      <c r="P17" s="2"/>
      <c r="Q17" s="80"/>
      <c r="R17" s="81"/>
    </row>
    <row r="18" spans="1:18" ht="18.600000000000001" customHeight="1">
      <c r="A18" s="3"/>
      <c r="B18" s="1"/>
      <c r="C18" s="67"/>
      <c r="D18" s="67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68"/>
      <c r="R18" s="63"/>
    </row>
    <row r="19" spans="1:18" ht="18.600000000000001" customHeight="1">
      <c r="A19" s="3"/>
      <c r="B19" s="84" t="s">
        <v>40</v>
      </c>
      <c r="C19" s="79">
        <v>16.25</v>
      </c>
      <c r="D19" s="79">
        <v>39</v>
      </c>
      <c r="E19" s="2" t="s">
        <v>41</v>
      </c>
      <c r="F19" s="2" t="s">
        <v>42</v>
      </c>
      <c r="G19" s="2" t="s">
        <v>43</v>
      </c>
      <c r="H19" s="2"/>
      <c r="I19" s="2"/>
      <c r="J19" s="2"/>
      <c r="K19" s="2"/>
      <c r="L19" s="2"/>
      <c r="M19" s="2"/>
      <c r="N19" s="2"/>
      <c r="O19" s="2"/>
      <c r="P19" s="2"/>
      <c r="Q19" s="80">
        <f>SUM(E20:P20)</f>
        <v>0</v>
      </c>
      <c r="R19" s="81">
        <f>IFERROR(SUM(Q19*C19),"Min QTY "&amp;#REF!&amp;" Pces")</f>
        <v>0</v>
      </c>
    </row>
    <row r="20" spans="1:18" ht="18.600000000000001" customHeight="1">
      <c r="A20" s="3"/>
      <c r="B20" s="85"/>
      <c r="C20" s="79"/>
      <c r="D20" s="79"/>
      <c r="E20" s="11"/>
      <c r="F20" s="11"/>
      <c r="G20" s="11"/>
      <c r="H20" s="2"/>
      <c r="I20" s="2"/>
      <c r="J20" s="2"/>
      <c r="K20" s="2"/>
      <c r="L20" s="2"/>
      <c r="M20" s="2"/>
      <c r="N20" s="2"/>
      <c r="O20" s="2"/>
      <c r="P20" s="2"/>
      <c r="Q20" s="80"/>
      <c r="R20" s="81"/>
    </row>
    <row r="21" spans="1:18" ht="18.600000000000001" customHeight="1">
      <c r="A21" s="3"/>
      <c r="B21" s="1"/>
      <c r="C21" s="67"/>
      <c r="D21" s="67"/>
      <c r="E21" s="3"/>
      <c r="F21" s="3"/>
      <c r="G21" s="3"/>
      <c r="H21" s="3"/>
      <c r="I21" s="3"/>
      <c r="J21" s="3"/>
      <c r="K21" s="3"/>
      <c r="L21" s="3"/>
      <c r="M21" s="3"/>
      <c r="N21" s="3"/>
      <c r="O21" s="3"/>
      <c r="P21" s="3"/>
      <c r="Q21" s="68"/>
      <c r="R21" s="62"/>
    </row>
    <row r="22" spans="1:18" ht="18.600000000000001" customHeight="1">
      <c r="A22" s="3"/>
      <c r="B22" s="84" t="s">
        <v>44</v>
      </c>
      <c r="C22" s="79">
        <v>16.25</v>
      </c>
      <c r="D22" s="79">
        <v>39</v>
      </c>
      <c r="E22" s="2" t="s">
        <v>45</v>
      </c>
      <c r="F22" s="2" t="s">
        <v>46</v>
      </c>
      <c r="G22" s="2" t="s">
        <v>47</v>
      </c>
      <c r="H22" s="2" t="s">
        <v>48</v>
      </c>
      <c r="I22" s="2"/>
      <c r="J22" s="2"/>
      <c r="K22" s="2"/>
      <c r="L22" s="2"/>
      <c r="M22" s="2"/>
      <c r="N22" s="2"/>
      <c r="O22" s="2"/>
      <c r="P22" s="2"/>
      <c r="Q22" s="80">
        <f>SUM(E23:P23)</f>
        <v>0</v>
      </c>
      <c r="R22" s="81">
        <f>IFERROR(SUM(Q22*C22),"Min QTY "&amp;#REF!&amp;" Pces")</f>
        <v>0</v>
      </c>
    </row>
    <row r="23" spans="1:18" ht="18.600000000000001" customHeight="1">
      <c r="A23" s="3"/>
      <c r="B23" s="85"/>
      <c r="C23" s="79"/>
      <c r="D23" s="79"/>
      <c r="E23" s="11"/>
      <c r="F23" s="11"/>
      <c r="G23" s="11"/>
      <c r="H23" s="11"/>
      <c r="I23" s="2"/>
      <c r="J23" s="2"/>
      <c r="K23" s="2"/>
      <c r="L23" s="2"/>
      <c r="M23" s="2"/>
      <c r="N23" s="2"/>
      <c r="O23" s="2"/>
      <c r="P23" s="2"/>
      <c r="Q23" s="80"/>
      <c r="R23" s="81"/>
    </row>
    <row r="24" spans="1:18" ht="18.600000000000001" customHeight="1">
      <c r="A24" s="3"/>
      <c r="B24" s="1"/>
      <c r="C24" s="67"/>
      <c r="D24" s="67"/>
      <c r="E24" s="3"/>
      <c r="F24" s="3"/>
      <c r="G24" s="3"/>
      <c r="H24" s="3"/>
      <c r="I24" s="3"/>
      <c r="J24" s="3"/>
      <c r="K24" s="3"/>
      <c r="L24" s="3"/>
      <c r="M24" s="3"/>
      <c r="N24" s="3"/>
      <c r="O24" s="3"/>
      <c r="P24" s="3"/>
      <c r="Q24" s="68"/>
      <c r="R24" s="62"/>
    </row>
    <row r="25" spans="1:18" ht="18.600000000000001" customHeight="1">
      <c r="A25" s="3"/>
      <c r="B25" s="84" t="s">
        <v>40</v>
      </c>
      <c r="C25" s="79">
        <v>16.25</v>
      </c>
      <c r="D25" s="79">
        <v>39</v>
      </c>
      <c r="E25" s="2" t="s">
        <v>41</v>
      </c>
      <c r="F25" s="2" t="s">
        <v>42</v>
      </c>
      <c r="G25" s="2" t="s">
        <v>43</v>
      </c>
      <c r="H25" s="2"/>
      <c r="I25" s="2"/>
      <c r="J25" s="2"/>
      <c r="K25" s="2"/>
      <c r="L25" s="2"/>
      <c r="M25" s="2"/>
      <c r="N25" s="2"/>
      <c r="O25" s="2"/>
      <c r="P25" s="2"/>
      <c r="Q25" s="80">
        <f>SUM(E26:P26)</f>
        <v>0</v>
      </c>
      <c r="R25" s="81">
        <f>IFERROR(SUM(Q25*C25),"Min QTY "&amp;#REF!&amp;" Pces")</f>
        <v>0</v>
      </c>
    </row>
    <row r="26" spans="1:18" ht="18.600000000000001" customHeight="1">
      <c r="A26" s="3"/>
      <c r="B26" s="85"/>
      <c r="C26" s="79"/>
      <c r="D26" s="79"/>
      <c r="E26" s="11"/>
      <c r="F26" s="11"/>
      <c r="G26" s="11"/>
      <c r="H26" s="2"/>
      <c r="I26" s="2"/>
      <c r="J26" s="2"/>
      <c r="K26" s="2"/>
      <c r="L26" s="2"/>
      <c r="M26" s="2"/>
      <c r="N26" s="2"/>
      <c r="O26" s="2"/>
      <c r="P26" s="2"/>
      <c r="Q26" s="80"/>
      <c r="R26" s="81"/>
    </row>
    <row r="27" spans="1:18" ht="18.600000000000001" customHeight="1">
      <c r="A27" s="3"/>
      <c r="B27" s="1"/>
      <c r="C27" s="67"/>
      <c r="D27" s="67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68"/>
      <c r="R27" s="62"/>
    </row>
    <row r="28" spans="1:18" ht="18.600000000000001" customHeight="1">
      <c r="A28" s="3"/>
      <c r="B28" s="84" t="s">
        <v>49</v>
      </c>
      <c r="C28" s="79">
        <v>16.25</v>
      </c>
      <c r="D28" s="79">
        <v>39</v>
      </c>
      <c r="E28" s="2" t="s">
        <v>50</v>
      </c>
      <c r="F28" s="2" t="s">
        <v>15</v>
      </c>
      <c r="G28" s="2" t="s">
        <v>51</v>
      </c>
      <c r="H28" s="2" t="s">
        <v>52</v>
      </c>
      <c r="I28" s="2" t="s">
        <v>53</v>
      </c>
      <c r="J28" s="2"/>
      <c r="K28" s="2"/>
      <c r="L28" s="2"/>
      <c r="M28" s="2"/>
      <c r="N28" s="2"/>
      <c r="O28" s="2"/>
      <c r="P28" s="2"/>
      <c r="Q28" s="80">
        <f>SUM(E29:P29)</f>
        <v>0</v>
      </c>
      <c r="R28" s="81">
        <f>IFERROR(SUM(Q28*C28),"Min QTY "&amp;#REF!&amp;" Pces")</f>
        <v>0</v>
      </c>
    </row>
    <row r="29" spans="1:18" ht="18.600000000000001" customHeight="1">
      <c r="A29" s="3"/>
      <c r="B29" s="85"/>
      <c r="C29" s="79"/>
      <c r="D29" s="79"/>
      <c r="E29" s="11"/>
      <c r="F29" s="11"/>
      <c r="G29" s="11"/>
      <c r="H29" s="11"/>
      <c r="I29" s="11"/>
      <c r="J29" s="2"/>
      <c r="K29" s="2"/>
      <c r="L29" s="2"/>
      <c r="M29" s="2"/>
      <c r="N29" s="2"/>
      <c r="O29" s="2"/>
      <c r="P29" s="2"/>
      <c r="Q29" s="80"/>
      <c r="R29" s="81"/>
    </row>
    <row r="30" spans="1:18" ht="18.600000000000001" customHeight="1">
      <c r="A30" s="3"/>
      <c r="B30" s="1"/>
      <c r="C30" s="67"/>
      <c r="D30" s="67"/>
      <c r="E30" s="3"/>
      <c r="F30" s="3"/>
      <c r="G30" s="3"/>
      <c r="H30" s="3"/>
      <c r="I30" s="3"/>
      <c r="J30" s="3"/>
      <c r="K30" s="3"/>
      <c r="L30" s="3"/>
      <c r="M30" s="3"/>
      <c r="N30" s="3"/>
      <c r="O30" s="3"/>
      <c r="P30" s="3"/>
      <c r="Q30" s="68"/>
      <c r="R30" s="62"/>
    </row>
    <row r="31" spans="1:18" ht="18.600000000000001" customHeight="1">
      <c r="A31" s="3"/>
      <c r="B31" s="84" t="s">
        <v>54</v>
      </c>
      <c r="C31" s="79">
        <v>12.5</v>
      </c>
      <c r="D31" s="79">
        <v>30</v>
      </c>
      <c r="E31" s="2" t="s">
        <v>50</v>
      </c>
      <c r="F31" s="2" t="s">
        <v>15</v>
      </c>
      <c r="G31" s="2" t="s">
        <v>51</v>
      </c>
      <c r="H31" s="2" t="s">
        <v>52</v>
      </c>
      <c r="I31" s="2" t="s">
        <v>53</v>
      </c>
      <c r="J31" s="2"/>
      <c r="K31" s="2"/>
      <c r="L31" s="2"/>
      <c r="M31" s="2"/>
      <c r="N31" s="2"/>
      <c r="O31" s="2"/>
      <c r="P31" s="2"/>
      <c r="Q31" s="80">
        <f>SUM(E32:P32)</f>
        <v>0</v>
      </c>
      <c r="R31" s="81">
        <f>IFERROR(SUM(Q31*C31),"Min QTY "&amp;#REF!&amp;" Pces")</f>
        <v>0</v>
      </c>
    </row>
    <row r="32" spans="1:18" ht="18.600000000000001" customHeight="1">
      <c r="A32" s="3"/>
      <c r="B32" s="85"/>
      <c r="C32" s="79"/>
      <c r="D32" s="79"/>
      <c r="E32" s="11"/>
      <c r="F32" s="11"/>
      <c r="G32" s="11"/>
      <c r="H32" s="11"/>
      <c r="I32" s="11"/>
      <c r="J32" s="2"/>
      <c r="K32" s="2"/>
      <c r="L32" s="2"/>
      <c r="M32" s="2"/>
      <c r="N32" s="2"/>
      <c r="O32" s="2"/>
      <c r="P32" s="2"/>
      <c r="Q32" s="80"/>
      <c r="R32" s="81"/>
    </row>
    <row r="33" spans="1:18" ht="18.600000000000001" customHeight="1">
      <c r="A33" s="3"/>
      <c r="B33" s="1"/>
      <c r="C33" s="67"/>
      <c r="D33" s="67"/>
      <c r="E33" s="3"/>
      <c r="F33" s="3"/>
      <c r="G33" s="3"/>
      <c r="H33" s="3"/>
      <c r="I33" s="3"/>
      <c r="J33" s="3"/>
      <c r="K33" s="3"/>
      <c r="L33" s="3"/>
      <c r="M33" s="3"/>
      <c r="N33" s="3"/>
      <c r="O33" s="3"/>
      <c r="P33" s="3"/>
      <c r="Q33" s="68"/>
      <c r="R33" s="62"/>
    </row>
    <row r="34" spans="1:18" ht="18.600000000000001" customHeight="1">
      <c r="A34" s="3"/>
      <c r="B34" s="84" t="s">
        <v>55</v>
      </c>
      <c r="C34" s="79">
        <v>12.5</v>
      </c>
      <c r="D34" s="79">
        <v>30</v>
      </c>
      <c r="E34" s="2" t="s">
        <v>56</v>
      </c>
      <c r="F34" s="2" t="s">
        <v>57</v>
      </c>
      <c r="G34" s="2" t="s">
        <v>58</v>
      </c>
      <c r="H34" s="2" t="s">
        <v>59</v>
      </c>
      <c r="I34" s="2" t="s">
        <v>60</v>
      </c>
      <c r="J34" s="2" t="s">
        <v>61</v>
      </c>
      <c r="K34" s="2" t="s">
        <v>62</v>
      </c>
      <c r="L34" s="2" t="s">
        <v>63</v>
      </c>
      <c r="M34" s="2" t="s">
        <v>64</v>
      </c>
      <c r="N34" s="19" t="s">
        <v>65</v>
      </c>
      <c r="O34" s="2" t="s">
        <v>66</v>
      </c>
      <c r="P34" s="2" t="s">
        <v>67</v>
      </c>
      <c r="Q34" s="91">
        <f>SUM(E35:P35)</f>
        <v>0</v>
      </c>
      <c r="R34" s="94">
        <f>IFERROR(SUM(Q34*C34),"Min QTY "&amp;#REF!&amp;" Pces")</f>
        <v>0</v>
      </c>
    </row>
    <row r="35" spans="1:18" ht="18.600000000000001" customHeight="1">
      <c r="A35" s="3"/>
      <c r="B35" s="84"/>
      <c r="C35" s="79"/>
      <c r="D35" s="79"/>
      <c r="E35" s="11"/>
      <c r="F35" s="11"/>
      <c r="G35" s="11"/>
      <c r="H35" s="11"/>
      <c r="I35" s="11"/>
      <c r="J35" s="11"/>
      <c r="K35" s="11"/>
      <c r="L35" s="11"/>
      <c r="M35" s="11"/>
      <c r="N35" s="11"/>
      <c r="O35" s="11"/>
      <c r="P35" s="11"/>
      <c r="Q35" s="92"/>
      <c r="R35" s="95"/>
    </row>
    <row r="36" spans="1:18" ht="18.600000000000001" customHeight="1">
      <c r="A36" s="3"/>
      <c r="B36" s="84"/>
      <c r="C36" s="79"/>
      <c r="D36" s="79"/>
      <c r="E36" s="2" t="s">
        <v>68</v>
      </c>
      <c r="F36" s="2" t="s">
        <v>69</v>
      </c>
      <c r="G36" s="2" t="s">
        <v>70</v>
      </c>
      <c r="H36" s="19" t="s">
        <v>71</v>
      </c>
      <c r="I36" s="2" t="s">
        <v>72</v>
      </c>
      <c r="J36" s="2"/>
      <c r="K36" s="2"/>
      <c r="L36" s="2"/>
      <c r="M36" s="2"/>
      <c r="N36" s="2"/>
      <c r="O36" s="2"/>
      <c r="P36" s="2"/>
      <c r="Q36" s="92"/>
      <c r="R36" s="95"/>
    </row>
    <row r="37" spans="1:18" ht="18.600000000000001" customHeight="1">
      <c r="A37" s="3"/>
      <c r="B37" s="84"/>
      <c r="C37" s="79"/>
      <c r="D37" s="79"/>
      <c r="E37" s="11"/>
      <c r="F37" s="11"/>
      <c r="G37" s="11"/>
      <c r="H37" s="11"/>
      <c r="I37" s="11"/>
      <c r="J37" s="2"/>
      <c r="K37" s="2"/>
      <c r="L37" s="2"/>
      <c r="M37" s="2"/>
      <c r="N37" s="2"/>
      <c r="O37" s="2"/>
      <c r="P37" s="2"/>
      <c r="Q37" s="93"/>
      <c r="R37" s="96"/>
    </row>
    <row r="38" spans="1:18" ht="18.600000000000001" customHeight="1">
      <c r="A38" s="3"/>
      <c r="B38" s="1"/>
      <c r="C38" s="67"/>
      <c r="D38" s="67"/>
      <c r="E38" s="3"/>
      <c r="F38" s="3"/>
      <c r="G38" s="3"/>
      <c r="H38" s="3"/>
      <c r="I38" s="3"/>
      <c r="J38" s="3"/>
      <c r="K38" s="3"/>
      <c r="L38" s="3"/>
      <c r="M38" s="3"/>
      <c r="N38" s="3"/>
      <c r="O38" s="3"/>
      <c r="P38" s="3"/>
      <c r="Q38" s="68"/>
      <c r="R38" s="62"/>
    </row>
    <row r="39" spans="1:18" ht="18.600000000000001" customHeight="1">
      <c r="A39" s="3"/>
      <c r="B39" s="84" t="s">
        <v>73</v>
      </c>
      <c r="C39" s="79">
        <v>12.5</v>
      </c>
      <c r="D39" s="79">
        <v>30</v>
      </c>
      <c r="E39" s="2" t="s">
        <v>74</v>
      </c>
      <c r="F39" s="2" t="s">
        <v>75</v>
      </c>
      <c r="G39" s="2" t="s">
        <v>76</v>
      </c>
      <c r="H39" s="2" t="s">
        <v>77</v>
      </c>
      <c r="I39" s="2" t="s">
        <v>78</v>
      </c>
      <c r="J39" s="2" t="s">
        <v>79</v>
      </c>
      <c r="K39" s="2"/>
      <c r="L39" s="2"/>
      <c r="M39" s="2"/>
      <c r="N39" s="2"/>
      <c r="O39" s="2"/>
      <c r="P39" s="2"/>
      <c r="Q39" s="80">
        <f>SUM(E40:P40)</f>
        <v>0</v>
      </c>
      <c r="R39" s="81">
        <f>IFERROR(SUM(Q39*C39),"Min QTY "&amp;#REF!&amp;" Pces")</f>
        <v>0</v>
      </c>
    </row>
    <row r="40" spans="1:18" ht="18.600000000000001" customHeight="1">
      <c r="A40" s="3"/>
      <c r="B40" s="85"/>
      <c r="C40" s="79"/>
      <c r="D40" s="79"/>
      <c r="E40" s="11"/>
      <c r="F40" s="11"/>
      <c r="G40" s="11"/>
      <c r="H40" s="11"/>
      <c r="I40" s="11"/>
      <c r="J40" s="11"/>
      <c r="K40" s="2"/>
      <c r="L40" s="2"/>
      <c r="M40" s="2"/>
      <c r="N40" s="2"/>
      <c r="O40" s="2"/>
      <c r="P40" s="2"/>
      <c r="Q40" s="80"/>
      <c r="R40" s="81"/>
    </row>
    <row r="41" spans="1:18" ht="18.600000000000001" customHeight="1">
      <c r="A41" s="3"/>
      <c r="B41" s="1"/>
      <c r="C41" s="67"/>
      <c r="D41" s="67"/>
      <c r="E41" s="3"/>
      <c r="F41" s="3"/>
      <c r="G41" s="3"/>
      <c r="H41" s="3"/>
      <c r="I41" s="3"/>
      <c r="J41" s="3"/>
      <c r="K41" s="3"/>
      <c r="L41" s="3"/>
      <c r="M41" s="3"/>
      <c r="N41" s="3"/>
      <c r="O41" s="3"/>
      <c r="P41" s="3"/>
      <c r="Q41" s="68"/>
      <c r="R41" s="62"/>
    </row>
    <row r="42" spans="1:18" ht="18.600000000000001" customHeight="1">
      <c r="A42" s="3"/>
      <c r="B42" s="84" t="s">
        <v>80</v>
      </c>
      <c r="C42" s="79">
        <v>10.42</v>
      </c>
      <c r="D42" s="79">
        <v>25</v>
      </c>
      <c r="E42" s="2" t="s">
        <v>74</v>
      </c>
      <c r="F42" s="2" t="s">
        <v>75</v>
      </c>
      <c r="G42" s="2" t="s">
        <v>76</v>
      </c>
      <c r="H42" s="2" t="s">
        <v>77</v>
      </c>
      <c r="I42" s="2" t="s">
        <v>78</v>
      </c>
      <c r="J42" s="2" t="s">
        <v>79</v>
      </c>
      <c r="K42" s="2"/>
      <c r="L42" s="2"/>
      <c r="M42" s="2"/>
      <c r="N42" s="2"/>
      <c r="O42" s="2"/>
      <c r="P42" s="2"/>
      <c r="Q42" s="80">
        <f>SUM(E43:P43)</f>
        <v>0</v>
      </c>
      <c r="R42" s="81">
        <f>IFERROR(SUM(Q42*C42),"Min QTY "&amp;#REF!&amp;" Pces")</f>
        <v>0</v>
      </c>
    </row>
    <row r="43" spans="1:18" ht="18.600000000000001" customHeight="1">
      <c r="A43" s="3"/>
      <c r="B43" s="85"/>
      <c r="C43" s="79"/>
      <c r="D43" s="79"/>
      <c r="E43" s="11"/>
      <c r="F43" s="11"/>
      <c r="G43" s="11"/>
      <c r="H43" s="11"/>
      <c r="I43" s="11"/>
      <c r="J43" s="11"/>
      <c r="K43" s="2"/>
      <c r="L43" s="2"/>
      <c r="M43" s="2"/>
      <c r="N43" s="2"/>
      <c r="O43" s="2"/>
      <c r="P43" s="2"/>
      <c r="Q43" s="80"/>
      <c r="R43" s="81"/>
    </row>
    <row r="44" spans="1:18" ht="18.600000000000001" customHeight="1">
      <c r="A44" s="3"/>
      <c r="B44" s="1"/>
      <c r="C44" s="67"/>
      <c r="D44" s="67"/>
      <c r="E44" s="3"/>
      <c r="F44" s="3"/>
      <c r="G44" s="3"/>
      <c r="H44" s="3"/>
      <c r="I44" s="3"/>
      <c r="J44" s="3"/>
      <c r="K44" s="3"/>
      <c r="L44" s="3"/>
      <c r="M44" s="3"/>
      <c r="N44" s="3"/>
      <c r="O44" s="3"/>
      <c r="P44" s="3"/>
      <c r="Q44" s="68"/>
      <c r="R44" s="62"/>
    </row>
    <row r="45" spans="1:18" ht="18.600000000000001" customHeight="1">
      <c r="A45" s="3"/>
      <c r="B45" s="84" t="s">
        <v>81</v>
      </c>
      <c r="C45" s="89">
        <v>12.5</v>
      </c>
      <c r="D45" s="89">
        <v>30</v>
      </c>
      <c r="E45" s="2" t="s">
        <v>82</v>
      </c>
      <c r="F45" s="2" t="s">
        <v>83</v>
      </c>
      <c r="G45" s="2" t="s">
        <v>84</v>
      </c>
      <c r="H45" s="2" t="s">
        <v>59</v>
      </c>
      <c r="I45" s="2" t="s">
        <v>85</v>
      </c>
      <c r="J45" s="2"/>
      <c r="K45" s="2"/>
      <c r="L45" s="2"/>
      <c r="M45" s="2"/>
      <c r="N45" s="2"/>
      <c r="O45" s="2"/>
      <c r="P45" s="2"/>
      <c r="Q45" s="80">
        <f>SUM(E46:P46)</f>
        <v>0</v>
      </c>
      <c r="R45" s="81">
        <f>IFERROR(SUM(Q45*C45),"Min QTY "&amp;#REF!&amp;" Pces")</f>
        <v>0</v>
      </c>
    </row>
    <row r="46" spans="1:18" ht="18.600000000000001" customHeight="1">
      <c r="A46" s="3"/>
      <c r="B46" s="85"/>
      <c r="C46" s="90"/>
      <c r="D46" s="90"/>
      <c r="E46" s="11"/>
      <c r="F46" s="11"/>
      <c r="G46" s="11"/>
      <c r="H46" s="11"/>
      <c r="I46" s="11"/>
      <c r="J46" s="2"/>
      <c r="K46" s="2"/>
      <c r="L46" s="2"/>
      <c r="M46" s="2"/>
      <c r="N46" s="2"/>
      <c r="O46" s="2"/>
      <c r="P46" s="2"/>
      <c r="Q46" s="80"/>
      <c r="R46" s="81"/>
    </row>
    <row r="47" spans="1:18" ht="18.600000000000001" customHeight="1">
      <c r="A47" s="3"/>
      <c r="B47" s="1"/>
      <c r="C47" s="67"/>
      <c r="D47" s="67"/>
      <c r="E47" s="3"/>
      <c r="F47" s="3"/>
      <c r="G47" s="3"/>
      <c r="H47" s="3"/>
      <c r="I47" s="3"/>
      <c r="J47" s="3"/>
      <c r="K47" s="3"/>
      <c r="L47" s="3"/>
      <c r="M47" s="3"/>
      <c r="N47" s="3"/>
      <c r="O47" s="3"/>
      <c r="P47" s="3"/>
      <c r="Q47" s="68"/>
      <c r="R47" s="62"/>
    </row>
    <row r="48" spans="1:18" ht="18.600000000000001" customHeight="1">
      <c r="A48" s="3"/>
      <c r="B48" s="84" t="s">
        <v>86</v>
      </c>
      <c r="C48" s="89">
        <v>10.42</v>
      </c>
      <c r="D48" s="89">
        <v>25</v>
      </c>
      <c r="E48" s="2" t="s">
        <v>82</v>
      </c>
      <c r="F48" s="2" t="s">
        <v>83</v>
      </c>
      <c r="G48" s="2" t="s">
        <v>84</v>
      </c>
      <c r="H48" s="2" t="s">
        <v>59</v>
      </c>
      <c r="I48" s="2" t="s">
        <v>85</v>
      </c>
      <c r="J48" s="2"/>
      <c r="K48" s="2"/>
      <c r="L48" s="2"/>
      <c r="M48" s="2"/>
      <c r="N48" s="2"/>
      <c r="O48" s="2"/>
      <c r="P48" s="2"/>
      <c r="Q48" s="80">
        <f>SUM(E49:P49)</f>
        <v>0</v>
      </c>
      <c r="R48" s="81">
        <f>IFERROR(SUM(Q48*C48),"Min QTY "&amp;#REF!&amp;" Pces")</f>
        <v>0</v>
      </c>
    </row>
    <row r="49" spans="1:18" ht="18.600000000000001" customHeight="1">
      <c r="A49" s="3"/>
      <c r="B49" s="85"/>
      <c r="C49" s="90"/>
      <c r="D49" s="90"/>
      <c r="E49" s="11"/>
      <c r="F49" s="11"/>
      <c r="G49" s="11"/>
      <c r="H49" s="11"/>
      <c r="I49" s="11"/>
      <c r="J49" s="2"/>
      <c r="K49" s="2"/>
      <c r="L49" s="2"/>
      <c r="M49" s="2"/>
      <c r="N49" s="2"/>
      <c r="O49" s="2"/>
      <c r="P49" s="2"/>
      <c r="Q49" s="80"/>
      <c r="R49" s="81"/>
    </row>
    <row r="50" spans="1:18" ht="18.600000000000001" customHeight="1">
      <c r="A50" s="3"/>
      <c r="B50" s="1"/>
      <c r="C50" s="67"/>
      <c r="D50" s="67"/>
      <c r="E50" s="3"/>
      <c r="F50" s="3"/>
      <c r="G50" s="3"/>
      <c r="H50" s="3"/>
      <c r="I50" s="3"/>
      <c r="J50" s="3"/>
      <c r="K50" s="3"/>
      <c r="L50" s="3"/>
      <c r="M50" s="3"/>
      <c r="N50" s="3"/>
      <c r="O50" s="3"/>
      <c r="P50" s="3"/>
      <c r="Q50" s="68"/>
      <c r="R50" s="62"/>
    </row>
    <row r="51" spans="1:18" ht="18.600000000000001" customHeight="1">
      <c r="A51" s="3"/>
      <c r="B51" s="84" t="s">
        <v>87</v>
      </c>
      <c r="C51" s="79">
        <v>10.42</v>
      </c>
      <c r="D51" s="79">
        <v>22</v>
      </c>
      <c r="E51" s="2" t="s">
        <v>82</v>
      </c>
      <c r="F51" s="2" t="s">
        <v>83</v>
      </c>
      <c r="G51" s="2" t="s">
        <v>84</v>
      </c>
      <c r="H51" s="2" t="s">
        <v>88</v>
      </c>
      <c r="I51" s="2" t="s">
        <v>85</v>
      </c>
      <c r="J51" s="2" t="s">
        <v>89</v>
      </c>
      <c r="K51" s="2"/>
      <c r="L51" s="2"/>
      <c r="M51" s="2"/>
      <c r="N51" s="2"/>
      <c r="O51" s="2"/>
      <c r="P51" s="2"/>
      <c r="Q51" s="80">
        <f>SUM(E52:P52)</f>
        <v>0</v>
      </c>
      <c r="R51" s="81">
        <f>IFERROR(SUM(Q51*C51),"Min QTY "&amp;#REF!&amp;" Pces")</f>
        <v>0</v>
      </c>
    </row>
    <row r="52" spans="1:18" ht="18.600000000000001" customHeight="1">
      <c r="A52" s="3"/>
      <c r="B52" s="85"/>
      <c r="C52" s="79"/>
      <c r="D52" s="79"/>
      <c r="E52" s="11"/>
      <c r="F52" s="11"/>
      <c r="G52" s="11"/>
      <c r="H52" s="11"/>
      <c r="I52" s="11"/>
      <c r="J52" s="11"/>
      <c r="K52" s="2"/>
      <c r="L52" s="2"/>
      <c r="M52" s="2"/>
      <c r="N52" s="2"/>
      <c r="O52" s="2"/>
      <c r="P52" s="2"/>
      <c r="Q52" s="80"/>
      <c r="R52" s="81"/>
    </row>
    <row r="53" spans="1:18" ht="18.600000000000001" customHeight="1">
      <c r="A53" s="3"/>
      <c r="B53" s="1"/>
      <c r="C53" s="67"/>
      <c r="D53" s="67"/>
      <c r="E53" s="3"/>
      <c r="F53" s="3"/>
      <c r="G53" s="3"/>
      <c r="H53" s="3"/>
      <c r="I53" s="3"/>
      <c r="J53" s="3"/>
      <c r="K53" s="3"/>
      <c r="L53" s="3"/>
      <c r="M53" s="3"/>
      <c r="N53" s="3"/>
      <c r="O53" s="3"/>
      <c r="P53" s="3"/>
      <c r="Q53" s="68"/>
      <c r="R53" s="62"/>
    </row>
    <row r="54" spans="1:18" ht="18.600000000000001" customHeight="1">
      <c r="A54" s="3"/>
      <c r="B54" s="84" t="s">
        <v>90</v>
      </c>
      <c r="C54" s="79">
        <v>14.58</v>
      </c>
      <c r="D54" s="79">
        <v>35</v>
      </c>
      <c r="E54" s="2" t="s">
        <v>82</v>
      </c>
      <c r="F54" s="2" t="s">
        <v>83</v>
      </c>
      <c r="G54" s="2" t="s">
        <v>84</v>
      </c>
      <c r="H54" s="2" t="s">
        <v>88</v>
      </c>
      <c r="I54" s="2" t="s">
        <v>85</v>
      </c>
      <c r="J54" s="2" t="s">
        <v>89</v>
      </c>
      <c r="K54" s="2"/>
      <c r="L54" s="2"/>
      <c r="M54" s="2"/>
      <c r="N54" s="2"/>
      <c r="O54" s="2"/>
      <c r="P54" s="2"/>
      <c r="Q54" s="80">
        <f>SUM(E55:P55)</f>
        <v>0</v>
      </c>
      <c r="R54" s="81">
        <f>IFERROR(SUM(Q54*C54),"Min QTY "&amp;#REF!&amp;" Pces")</f>
        <v>0</v>
      </c>
    </row>
    <row r="55" spans="1:18" ht="18.600000000000001" customHeight="1">
      <c r="A55" s="3"/>
      <c r="B55" s="85"/>
      <c r="C55" s="79"/>
      <c r="D55" s="79"/>
      <c r="E55" s="11"/>
      <c r="F55" s="11"/>
      <c r="G55" s="11"/>
      <c r="H55" s="11"/>
      <c r="I55" s="11"/>
      <c r="J55" s="11"/>
      <c r="K55" s="2"/>
      <c r="L55" s="2"/>
      <c r="M55" s="2"/>
      <c r="N55" s="2"/>
      <c r="O55" s="2"/>
      <c r="P55" s="2"/>
      <c r="Q55" s="80"/>
      <c r="R55" s="81"/>
    </row>
    <row r="56" spans="1:18" ht="18.600000000000001" customHeight="1">
      <c r="A56" s="3"/>
      <c r="B56" s="1"/>
      <c r="C56" s="67"/>
      <c r="D56" s="67"/>
      <c r="E56" s="3"/>
      <c r="F56" s="3"/>
      <c r="G56" s="3"/>
      <c r="H56" s="3"/>
      <c r="I56" s="3"/>
      <c r="J56" s="3"/>
      <c r="K56" s="3"/>
      <c r="L56" s="3"/>
      <c r="M56" s="3"/>
      <c r="N56" s="3"/>
      <c r="O56" s="3"/>
      <c r="P56" s="3"/>
      <c r="Q56" s="68"/>
      <c r="R56" s="62"/>
    </row>
    <row r="57" spans="1:18" ht="18.600000000000001" customHeight="1">
      <c r="A57" s="3"/>
      <c r="B57" s="84" t="s">
        <v>91</v>
      </c>
      <c r="C57" s="79">
        <v>10.42</v>
      </c>
      <c r="D57" s="79">
        <v>25</v>
      </c>
      <c r="E57" s="2" t="s">
        <v>82</v>
      </c>
      <c r="F57" s="2" t="s">
        <v>83</v>
      </c>
      <c r="G57" s="2" t="s">
        <v>84</v>
      </c>
      <c r="H57" s="2" t="s">
        <v>88</v>
      </c>
      <c r="I57" s="2" t="s">
        <v>85</v>
      </c>
      <c r="J57" s="2" t="s">
        <v>89</v>
      </c>
      <c r="K57" s="2"/>
      <c r="L57" s="2"/>
      <c r="M57" s="2"/>
      <c r="N57" s="2"/>
      <c r="O57" s="2"/>
      <c r="P57" s="2"/>
      <c r="Q57" s="80">
        <f>SUM(E58:P58)</f>
        <v>0</v>
      </c>
      <c r="R57" s="81">
        <f>IFERROR(SUM(Q57*C57),"Min QTY "&amp;#REF!&amp;" Pces")</f>
        <v>0</v>
      </c>
    </row>
    <row r="58" spans="1:18" ht="18.600000000000001" customHeight="1">
      <c r="A58" s="3"/>
      <c r="B58" s="85"/>
      <c r="C58" s="79"/>
      <c r="D58" s="79"/>
      <c r="E58" s="11"/>
      <c r="F58" s="11"/>
      <c r="G58" s="11"/>
      <c r="H58" s="11"/>
      <c r="I58" s="11"/>
      <c r="J58" s="11"/>
      <c r="K58" s="2"/>
      <c r="L58" s="2"/>
      <c r="M58" s="2"/>
      <c r="N58" s="2"/>
      <c r="O58" s="2"/>
      <c r="P58" s="2"/>
      <c r="Q58" s="80"/>
      <c r="R58" s="81"/>
    </row>
    <row r="59" spans="1:18" ht="18.600000000000001" customHeight="1">
      <c r="A59" s="3"/>
      <c r="B59" s="64"/>
      <c r="C59" s="65"/>
      <c r="D59" s="65"/>
      <c r="E59" s="21"/>
      <c r="F59" s="21"/>
      <c r="G59" s="21"/>
      <c r="H59" s="21"/>
      <c r="I59" s="21"/>
      <c r="J59" s="21"/>
      <c r="K59" s="21"/>
      <c r="L59" s="21"/>
      <c r="M59" s="21"/>
      <c r="N59" s="21"/>
      <c r="O59" s="21"/>
      <c r="P59" s="21"/>
      <c r="Q59" s="65"/>
      <c r="R59" s="66"/>
    </row>
    <row r="60" spans="1:18" ht="18.600000000000001" customHeight="1">
      <c r="A60" s="3"/>
      <c r="B60" s="84" t="s">
        <v>92</v>
      </c>
      <c r="C60" s="79">
        <v>14.58</v>
      </c>
      <c r="D60" s="79">
        <v>35</v>
      </c>
      <c r="E60" s="2" t="s">
        <v>82</v>
      </c>
      <c r="F60" s="2" t="s">
        <v>93</v>
      </c>
      <c r="G60" s="2" t="s">
        <v>94</v>
      </c>
      <c r="H60" s="2" t="s">
        <v>47</v>
      </c>
      <c r="I60" s="2" t="s">
        <v>95</v>
      </c>
      <c r="J60" s="2" t="s">
        <v>96</v>
      </c>
      <c r="K60" s="2"/>
      <c r="L60" s="2"/>
      <c r="M60" s="2"/>
      <c r="N60" s="2"/>
      <c r="O60" s="2"/>
      <c r="P60" s="2"/>
      <c r="Q60" s="80">
        <f>SUM(E61:P61)</f>
        <v>0</v>
      </c>
      <c r="R60" s="81">
        <f>IFERROR(SUM(Q60*C60),"Min QTY "&amp;#REF!&amp;" Pces")</f>
        <v>0</v>
      </c>
    </row>
    <row r="61" spans="1:18" ht="18.600000000000001" customHeight="1">
      <c r="A61" s="3"/>
      <c r="B61" s="85"/>
      <c r="C61" s="79"/>
      <c r="D61" s="79"/>
      <c r="E61" s="11"/>
      <c r="F61" s="11"/>
      <c r="G61" s="11"/>
      <c r="H61" s="11"/>
      <c r="I61" s="11"/>
      <c r="J61" s="11"/>
      <c r="K61" s="2"/>
      <c r="L61" s="2"/>
      <c r="M61" s="2"/>
      <c r="N61" s="2"/>
      <c r="O61" s="2"/>
      <c r="P61" s="2"/>
      <c r="Q61" s="80"/>
      <c r="R61" s="81"/>
    </row>
    <row r="62" spans="1:18" ht="18.600000000000001" customHeight="1">
      <c r="A62" s="3"/>
      <c r="B62" s="1"/>
      <c r="C62" s="67"/>
      <c r="D62" s="67"/>
      <c r="E62" s="3"/>
      <c r="F62" s="3"/>
      <c r="G62" s="3"/>
      <c r="H62" s="3"/>
      <c r="I62" s="3"/>
      <c r="J62" s="3"/>
      <c r="K62" s="3"/>
      <c r="L62" s="3"/>
      <c r="M62" s="3"/>
      <c r="N62" s="3"/>
      <c r="O62" s="3"/>
      <c r="P62" s="3"/>
      <c r="Q62" s="68"/>
      <c r="R62" s="62"/>
    </row>
    <row r="63" spans="1:18" ht="18.600000000000001" customHeight="1">
      <c r="A63" s="3"/>
      <c r="B63" s="84" t="s">
        <v>97</v>
      </c>
      <c r="C63" s="79">
        <v>10.42</v>
      </c>
      <c r="D63" s="79">
        <v>25</v>
      </c>
      <c r="E63" s="2" t="s">
        <v>82</v>
      </c>
      <c r="F63" s="2" t="s">
        <v>93</v>
      </c>
      <c r="G63" s="2" t="s">
        <v>94</v>
      </c>
      <c r="H63" s="2" t="s">
        <v>47</v>
      </c>
      <c r="I63" s="2" t="s">
        <v>95</v>
      </c>
      <c r="J63" s="2" t="s">
        <v>96</v>
      </c>
      <c r="K63" s="2"/>
      <c r="L63" s="2"/>
      <c r="M63" s="2"/>
      <c r="N63" s="2"/>
      <c r="O63" s="2"/>
      <c r="P63" s="2"/>
      <c r="Q63" s="80">
        <f>SUM(E64:P64)</f>
        <v>0</v>
      </c>
      <c r="R63" s="81">
        <f>IFERROR(SUM(Q63*C63),"Min QTY "&amp;#REF!&amp;" Pces")</f>
        <v>0</v>
      </c>
    </row>
    <row r="64" spans="1:18" ht="18.600000000000001" customHeight="1">
      <c r="A64" s="3"/>
      <c r="B64" s="85"/>
      <c r="C64" s="79"/>
      <c r="D64" s="79"/>
      <c r="E64" s="11"/>
      <c r="F64" s="11"/>
      <c r="G64" s="11"/>
      <c r="H64" s="11"/>
      <c r="I64" s="11"/>
      <c r="J64" s="11"/>
      <c r="K64" s="2"/>
      <c r="L64" s="2"/>
      <c r="M64" s="2"/>
      <c r="N64" s="2"/>
      <c r="O64" s="2"/>
      <c r="P64" s="2"/>
      <c r="Q64" s="80"/>
      <c r="R64" s="81"/>
    </row>
    <row r="65" spans="1:18" ht="18.600000000000001" customHeight="1">
      <c r="A65" s="3"/>
      <c r="B65" s="64"/>
      <c r="C65" s="65"/>
      <c r="D65" s="65"/>
      <c r="E65" s="21"/>
      <c r="F65" s="21"/>
      <c r="G65" s="21"/>
      <c r="H65" s="21"/>
      <c r="I65" s="21"/>
      <c r="J65" s="21"/>
      <c r="K65" s="21"/>
      <c r="L65" s="21"/>
      <c r="M65" s="21"/>
      <c r="N65" s="21"/>
      <c r="O65" s="21"/>
      <c r="P65" s="21"/>
      <c r="Q65" s="65"/>
      <c r="R65" s="66"/>
    </row>
    <row r="66" spans="1:18" ht="18.600000000000001" customHeight="1">
      <c r="A66" s="3"/>
      <c r="B66" s="84" t="s">
        <v>98</v>
      </c>
      <c r="C66" s="79">
        <v>16</v>
      </c>
      <c r="D66" s="79">
        <v>32</v>
      </c>
      <c r="E66" s="2" t="s">
        <v>14</v>
      </c>
      <c r="F66" s="2" t="s">
        <v>15</v>
      </c>
      <c r="G66" s="2" t="s">
        <v>58</v>
      </c>
      <c r="H66" s="2" t="s">
        <v>99</v>
      </c>
      <c r="I66" s="2" t="s">
        <v>60</v>
      </c>
      <c r="J66" s="2" t="s">
        <v>100</v>
      </c>
      <c r="K66" s="2" t="s">
        <v>101</v>
      </c>
      <c r="L66" s="2"/>
      <c r="M66" s="2"/>
      <c r="N66" s="2"/>
      <c r="O66" s="2"/>
      <c r="P66" s="2"/>
      <c r="Q66" s="80">
        <f>SUM(E67:P67)</f>
        <v>11</v>
      </c>
      <c r="R66" s="81">
        <f>IFERROR(SUM(Q66*C66),"Min QTY "&amp;#REF!&amp;" Pces")</f>
        <v>176</v>
      </c>
    </row>
    <row r="67" spans="1:18" ht="18.600000000000001" customHeight="1">
      <c r="A67" s="3"/>
      <c r="B67" s="85"/>
      <c r="C67" s="79"/>
      <c r="D67" s="79"/>
      <c r="E67" s="11">
        <v>1</v>
      </c>
      <c r="F67" s="11">
        <v>1</v>
      </c>
      <c r="G67" s="11">
        <v>2</v>
      </c>
      <c r="H67" s="11">
        <v>2</v>
      </c>
      <c r="I67" s="11">
        <v>2</v>
      </c>
      <c r="J67" s="11">
        <v>2</v>
      </c>
      <c r="K67" s="23">
        <v>1</v>
      </c>
      <c r="L67" s="2"/>
      <c r="M67" s="2"/>
      <c r="N67" s="2"/>
      <c r="O67" s="2"/>
      <c r="P67" s="2"/>
      <c r="Q67" s="80"/>
      <c r="R67" s="81"/>
    </row>
    <row r="68" spans="1:18" ht="18.600000000000001" customHeight="1">
      <c r="A68" s="3"/>
      <c r="B68" s="1"/>
      <c r="C68" s="67"/>
      <c r="D68" s="67"/>
      <c r="E68" s="3"/>
      <c r="F68" s="3"/>
      <c r="G68" s="3"/>
      <c r="H68" s="3"/>
      <c r="I68" s="3"/>
      <c r="J68" s="3"/>
      <c r="K68" s="3"/>
      <c r="L68" s="3"/>
      <c r="M68" s="3"/>
      <c r="N68" s="3"/>
      <c r="O68" s="3"/>
      <c r="P68" s="3"/>
      <c r="Q68" s="68"/>
      <c r="R68" s="62"/>
    </row>
    <row r="69" spans="1:18" ht="18.600000000000001" customHeight="1">
      <c r="A69" s="3"/>
      <c r="B69" s="84" t="s">
        <v>102</v>
      </c>
      <c r="C69" s="79">
        <v>11</v>
      </c>
      <c r="D69" s="79">
        <v>22</v>
      </c>
      <c r="E69" s="2" t="s">
        <v>82</v>
      </c>
      <c r="F69" s="2" t="s">
        <v>103</v>
      </c>
      <c r="G69" s="2" t="s">
        <v>104</v>
      </c>
      <c r="H69" s="2" t="s">
        <v>105</v>
      </c>
      <c r="I69" s="2" t="s">
        <v>106</v>
      </c>
      <c r="J69" s="2"/>
      <c r="K69" s="2"/>
      <c r="L69" s="2"/>
      <c r="M69" s="2"/>
      <c r="N69" s="2"/>
      <c r="O69" s="2"/>
      <c r="P69" s="2"/>
      <c r="Q69" s="80">
        <f>SUM(E70:P70)</f>
        <v>6</v>
      </c>
      <c r="R69" s="81">
        <f>IFERROR(SUM(Q69*C69),"Min QTY "&amp;#REF!&amp;" Pces")</f>
        <v>66</v>
      </c>
    </row>
    <row r="70" spans="1:18" ht="18.600000000000001" customHeight="1">
      <c r="A70" s="3"/>
      <c r="B70" s="85"/>
      <c r="C70" s="79"/>
      <c r="D70" s="79"/>
      <c r="E70" s="11">
        <v>1</v>
      </c>
      <c r="F70" s="11">
        <v>1</v>
      </c>
      <c r="G70" s="11">
        <v>2</v>
      </c>
      <c r="H70" s="11">
        <v>1</v>
      </c>
      <c r="I70" s="11">
        <v>1</v>
      </c>
      <c r="J70" s="2"/>
      <c r="K70" s="2"/>
      <c r="L70" s="2"/>
      <c r="M70" s="2"/>
      <c r="N70" s="2"/>
      <c r="O70" s="2"/>
      <c r="P70" s="2"/>
      <c r="Q70" s="80"/>
      <c r="R70" s="81"/>
    </row>
    <row r="71" spans="1:18" ht="18.600000000000001" customHeight="1">
      <c r="A71" s="3"/>
      <c r="B71" s="20"/>
      <c r="C71" s="21"/>
      <c r="D71" s="21"/>
      <c r="E71" s="21"/>
      <c r="F71" s="21"/>
      <c r="G71" s="21"/>
      <c r="H71" s="21"/>
      <c r="I71" s="21"/>
      <c r="J71" s="21"/>
      <c r="K71" s="21"/>
      <c r="L71" s="21"/>
      <c r="M71" s="21"/>
      <c r="N71" s="21"/>
      <c r="O71" s="21"/>
      <c r="P71" s="21"/>
      <c r="Q71" s="21"/>
      <c r="R71" s="22"/>
    </row>
    <row r="72" spans="1:18" ht="18.600000000000001" customHeight="1">
      <c r="A72" s="3"/>
      <c r="B72" s="86" t="s">
        <v>107</v>
      </c>
      <c r="C72" s="87"/>
      <c r="D72" s="87"/>
      <c r="E72" s="87"/>
      <c r="F72" s="88"/>
      <c r="G72" s="3"/>
      <c r="H72" s="24" t="s">
        <v>108</v>
      </c>
      <c r="I72" s="25"/>
      <c r="J72" s="26"/>
      <c r="K72" s="27"/>
      <c r="L72" s="3"/>
      <c r="M72" s="3"/>
      <c r="N72" s="3"/>
      <c r="O72" s="3"/>
      <c r="P72" s="69"/>
      <c r="Q72" s="28" t="str">
        <f>Q8</f>
        <v>QTY</v>
      </c>
      <c r="R72" s="29" t="str">
        <f>R8</f>
        <v>TOTAL £</v>
      </c>
    </row>
    <row r="73" spans="1:18" ht="18.600000000000001" customHeight="1">
      <c r="A73" s="3"/>
      <c r="B73" s="30"/>
      <c r="C73" s="70"/>
      <c r="D73" s="70"/>
      <c r="E73" s="70"/>
      <c r="F73" s="31"/>
      <c r="G73" s="3"/>
      <c r="H73" s="24" t="s">
        <v>109</v>
      </c>
      <c r="I73" s="25"/>
      <c r="J73" s="26"/>
      <c r="K73" s="27"/>
      <c r="L73" s="3"/>
      <c r="M73" s="3"/>
      <c r="N73" s="3"/>
      <c r="O73" s="3"/>
      <c r="P73" s="71" t="s">
        <v>110</v>
      </c>
      <c r="Q73" s="32">
        <f>SUM(Q69+Q66+Q63+Q57+Q60+Q54+Q51+Q48+Q45+Q42+Q39+Q34+Q31+Q28+Q25+Q22+Q19+Q16+Q9)</f>
        <v>20</v>
      </c>
      <c r="R73" s="29">
        <f>SUM(R69+R66+R63+R57+R60+R54+R51+R48+R45+R42+R39+R34+R31+R28+R25+R22+R19+R16+R9)</f>
        <v>273.26</v>
      </c>
    </row>
    <row r="74" spans="1:18" ht="18.600000000000001" customHeight="1">
      <c r="A74" s="3"/>
      <c r="B74" s="33" t="s">
        <v>111</v>
      </c>
      <c r="C74" s="34"/>
      <c r="D74" s="34"/>
      <c r="E74" s="34"/>
      <c r="F74" s="35"/>
      <c r="G74" s="3"/>
      <c r="H74" s="36" t="s">
        <v>112</v>
      </c>
      <c r="I74" s="21"/>
      <c r="J74" s="37" t="s">
        <v>113</v>
      </c>
      <c r="K74" s="38" t="s">
        <v>114</v>
      </c>
      <c r="L74" s="3"/>
      <c r="M74" s="3"/>
      <c r="N74" s="72"/>
      <c r="O74" s="3"/>
      <c r="P74" s="69" t="s">
        <v>115</v>
      </c>
      <c r="Q74" s="32">
        <f>SUM(Q63+Q57+Q60+Q54+Q51+Q48+Q45+Q42+Q39+Q34+Q31+Q28+Q25+Q22+Q19+Q16+Q9)</f>
        <v>3</v>
      </c>
      <c r="R74" s="29">
        <f>SUM(R63+R57+R60+R54+R51+R48+R45+R42+R39+R34+R31+R28+R25+R22+R19+R16+R9)</f>
        <v>31.259999999999998</v>
      </c>
    </row>
    <row r="75" spans="1:18" ht="18.600000000000001" customHeight="1">
      <c r="A75" s="3"/>
      <c r="B75" s="33"/>
      <c r="C75" s="34"/>
      <c r="D75" s="34"/>
      <c r="E75" s="34"/>
      <c r="F75" s="35"/>
      <c r="G75" s="3"/>
      <c r="H75" s="39" t="s">
        <v>116</v>
      </c>
      <c r="I75" s="3"/>
      <c r="J75" s="73">
        <v>6</v>
      </c>
      <c r="K75" s="40">
        <v>12</v>
      </c>
      <c r="L75" s="3"/>
      <c r="M75" s="3"/>
      <c r="N75" s="72"/>
      <c r="O75" s="3"/>
      <c r="P75" s="69" t="s">
        <v>117</v>
      </c>
      <c r="Q75" s="41">
        <v>-2.5000000000000001E-2</v>
      </c>
      <c r="R75" s="29">
        <f>R74*Q75</f>
        <v>-0.78149999999999997</v>
      </c>
    </row>
    <row r="76" spans="1:18" ht="18.600000000000001" customHeight="1">
      <c r="A76" s="3"/>
      <c r="B76" s="33"/>
      <c r="C76" s="34"/>
      <c r="D76" s="34"/>
      <c r="E76" s="34"/>
      <c r="F76" s="35"/>
      <c r="G76" s="3"/>
      <c r="H76" s="39" t="s">
        <v>118</v>
      </c>
      <c r="I76" s="3"/>
      <c r="J76" s="73">
        <v>25</v>
      </c>
      <c r="K76" s="40">
        <v>25</v>
      </c>
      <c r="L76" s="3"/>
      <c r="M76" s="3"/>
      <c r="N76" s="72"/>
      <c r="O76" s="3"/>
      <c r="P76" s="69" t="s">
        <v>119</v>
      </c>
      <c r="Q76" s="41">
        <f>K82</f>
        <v>-2.5000000000000001E-2</v>
      </c>
      <c r="R76" s="29">
        <f>R74*Q76</f>
        <v>-0.78149999999999997</v>
      </c>
    </row>
    <row r="77" spans="1:18" ht="18.600000000000001" customHeight="1">
      <c r="A77" s="3"/>
      <c r="B77" s="33"/>
      <c r="C77" s="34"/>
      <c r="D77" s="34"/>
      <c r="E77" s="34"/>
      <c r="F77" s="35"/>
      <c r="G77" s="3"/>
      <c r="H77" s="42" t="s">
        <v>120</v>
      </c>
      <c r="I77" s="43"/>
      <c r="J77" s="44">
        <v>25</v>
      </c>
      <c r="K77" s="45">
        <v>25</v>
      </c>
      <c r="L77" s="3"/>
      <c r="M77" s="3"/>
      <c r="N77" s="72"/>
      <c r="O77" s="3"/>
      <c r="P77" s="69" t="s">
        <v>121</v>
      </c>
      <c r="Q77" s="99">
        <f>SUM(R74:R76)</f>
        <v>29.696999999999996</v>
      </c>
      <c r="R77" s="100"/>
    </row>
    <row r="78" spans="1:18" ht="18.600000000000001" customHeight="1">
      <c r="A78" s="3"/>
      <c r="B78" s="33"/>
      <c r="C78" s="34"/>
      <c r="D78" s="34"/>
      <c r="E78" s="34"/>
      <c r="F78" s="35"/>
      <c r="G78" s="3"/>
      <c r="H78" s="3"/>
      <c r="I78" s="3"/>
      <c r="J78" s="3"/>
      <c r="K78" s="3"/>
      <c r="L78" s="3"/>
      <c r="M78" s="3"/>
      <c r="N78" s="72"/>
      <c r="P78" s="74" t="s">
        <v>122</v>
      </c>
      <c r="Q78" s="82">
        <f>(Q77)*0.2</f>
        <v>5.9393999999999991</v>
      </c>
      <c r="R78" s="82"/>
    </row>
    <row r="79" spans="1:18" ht="18.600000000000001" customHeight="1">
      <c r="A79" s="3"/>
      <c r="B79" s="33"/>
      <c r="C79" s="34"/>
      <c r="D79" s="34"/>
      <c r="E79" s="34"/>
      <c r="F79" s="35"/>
      <c r="G79" s="3"/>
      <c r="H79" s="3"/>
      <c r="I79" s="3"/>
      <c r="J79" s="3"/>
      <c r="K79" s="3"/>
      <c r="L79" s="3"/>
      <c r="M79" s="3"/>
      <c r="N79" s="72"/>
      <c r="O79" s="3"/>
      <c r="P79" s="75" t="s">
        <v>123</v>
      </c>
      <c r="Q79" s="28"/>
      <c r="R79" s="46">
        <f>SUM(Q78+Q77)</f>
        <v>35.636399999999995</v>
      </c>
    </row>
    <row r="80" spans="1:18" ht="18.600000000000001" customHeight="1">
      <c r="A80" s="3"/>
      <c r="B80" s="33"/>
      <c r="C80" s="34"/>
      <c r="D80" s="34"/>
      <c r="E80" s="34"/>
      <c r="F80" s="35"/>
      <c r="G80" s="3"/>
      <c r="H80" s="47" t="s">
        <v>124</v>
      </c>
      <c r="I80" s="76"/>
      <c r="J80" s="76"/>
      <c r="K80" s="48" t="s">
        <v>119</v>
      </c>
      <c r="L80" s="49"/>
      <c r="M80" s="3"/>
      <c r="N80" s="72"/>
      <c r="O80" s="3"/>
      <c r="P80" s="69" t="s">
        <v>125</v>
      </c>
      <c r="Q80" s="32">
        <f>SUM(Q66+Q69)</f>
        <v>17</v>
      </c>
      <c r="R80" s="29">
        <f>SUM(R66+R69)</f>
        <v>242</v>
      </c>
    </row>
    <row r="81" spans="1:41" ht="18.600000000000001" customHeight="1">
      <c r="A81" s="3"/>
      <c r="B81" s="33"/>
      <c r="C81" s="34"/>
      <c r="D81" s="34"/>
      <c r="E81" s="34"/>
      <c r="F81" s="35"/>
      <c r="G81" s="3"/>
      <c r="H81" s="47" t="s">
        <v>126</v>
      </c>
      <c r="I81" s="76"/>
      <c r="J81" s="76"/>
      <c r="K81" s="50" t="s">
        <v>127</v>
      </c>
      <c r="L81" s="51"/>
      <c r="M81" s="3"/>
      <c r="N81" s="72"/>
      <c r="O81" s="3"/>
      <c r="P81" s="69" t="s">
        <v>117</v>
      </c>
      <c r="Q81" s="41">
        <v>-2.5000000000000001E-2</v>
      </c>
      <c r="R81" s="29">
        <f>R80*Q81</f>
        <v>-6.0500000000000007</v>
      </c>
      <c r="S81" s="6"/>
    </row>
    <row r="82" spans="1:41" ht="18.600000000000001" customHeight="1">
      <c r="A82" s="3"/>
      <c r="B82" s="33"/>
      <c r="C82" s="34"/>
      <c r="D82" s="34"/>
      <c r="E82" s="34"/>
      <c r="F82" s="35"/>
      <c r="G82" s="3"/>
      <c r="H82" s="52">
        <v>-0.05</v>
      </c>
      <c r="I82" s="53"/>
      <c r="J82" s="53"/>
      <c r="K82" s="52">
        <v>-2.5000000000000001E-2</v>
      </c>
      <c r="L82" s="54"/>
      <c r="M82" s="3"/>
      <c r="N82" s="72"/>
      <c r="O82" s="3"/>
      <c r="P82" s="69" t="s">
        <v>119</v>
      </c>
      <c r="Q82" s="41">
        <f>K82</f>
        <v>-2.5000000000000001E-2</v>
      </c>
      <c r="R82" s="29">
        <f>R80*Q82</f>
        <v>-6.0500000000000007</v>
      </c>
      <c r="S82" s="6"/>
    </row>
    <row r="83" spans="1:41" ht="18.600000000000001" customHeight="1">
      <c r="A83" s="3"/>
      <c r="B83" s="33"/>
      <c r="C83" s="34"/>
      <c r="D83" s="34"/>
      <c r="E83" s="34"/>
      <c r="F83" s="35"/>
      <c r="G83" s="3"/>
      <c r="H83" s="5" t="s">
        <v>128</v>
      </c>
      <c r="I83" s="3"/>
      <c r="J83" s="3"/>
      <c r="K83" s="3"/>
      <c r="L83" s="3"/>
      <c r="M83" s="3"/>
      <c r="N83" s="3"/>
      <c r="O83" s="3"/>
      <c r="P83" s="77" t="s">
        <v>129</v>
      </c>
      <c r="Q83" s="55"/>
      <c r="R83" s="46">
        <f>SUM(R80:R82)</f>
        <v>229.89999999999998</v>
      </c>
    </row>
    <row r="84" spans="1:41" ht="18.600000000000001" customHeight="1">
      <c r="A84" s="3"/>
      <c r="B84" s="33"/>
      <c r="C84" s="34"/>
      <c r="D84" s="34"/>
      <c r="E84" s="34"/>
      <c r="F84" s="35"/>
      <c r="G84" s="3"/>
      <c r="H84" s="5" t="s">
        <v>130</v>
      </c>
      <c r="I84" s="3"/>
      <c r="J84" s="3"/>
      <c r="K84" s="3"/>
      <c r="L84" s="3"/>
      <c r="M84" s="3"/>
      <c r="N84" s="3"/>
      <c r="O84" s="3"/>
      <c r="P84" s="78" t="s">
        <v>131</v>
      </c>
      <c r="Q84" s="83">
        <v>12</v>
      </c>
      <c r="R84" s="83"/>
      <c r="S84" s="5"/>
    </row>
    <row r="85" spans="1:41" ht="18.600000000000001" customHeight="1">
      <c r="A85" s="3"/>
      <c r="B85" s="56"/>
      <c r="C85" s="57"/>
      <c r="D85" s="57"/>
      <c r="E85" s="57"/>
      <c r="F85" s="58"/>
      <c r="G85" s="59"/>
      <c r="H85" s="59"/>
      <c r="I85" s="59"/>
      <c r="J85" s="59"/>
      <c r="K85" s="59"/>
      <c r="L85" s="59"/>
      <c r="M85" s="59"/>
      <c r="N85" s="59"/>
      <c r="O85" s="59"/>
      <c r="P85" s="60" t="s">
        <v>132</v>
      </c>
      <c r="Q85" s="97">
        <f>SUM(R79+R83+Q84)</f>
        <v>277.53639999999996</v>
      </c>
      <c r="R85" s="98"/>
    </row>
    <row r="86" spans="1:41" ht="18.600000000000001" customHeight="1">
      <c r="A86" s="3"/>
      <c r="B86" s="3"/>
      <c r="C86" s="3"/>
      <c r="D86" s="3"/>
      <c r="E86" s="3"/>
      <c r="F86" s="3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T86" s="3"/>
      <c r="AL86" s="6"/>
      <c r="AM86" s="6"/>
      <c r="AN86" s="6"/>
      <c r="AO86" s="6"/>
    </row>
    <row r="87" spans="1:41" ht="18.600000000000001" customHeight="1">
      <c r="A87" s="3"/>
      <c r="B87" s="3"/>
      <c r="C87" s="3"/>
      <c r="D87" s="3"/>
      <c r="E87" s="3"/>
      <c r="F87" s="3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T87" s="3"/>
      <c r="AL87" s="6"/>
      <c r="AM87" s="6"/>
      <c r="AN87" s="6"/>
      <c r="AO87" s="6"/>
    </row>
    <row r="88" spans="1:41" ht="18.600000000000001" customHeight="1">
      <c r="A88" s="3"/>
      <c r="B88" s="3"/>
      <c r="C88" s="3"/>
      <c r="D88" s="3"/>
      <c r="E88" s="3"/>
      <c r="F88" s="3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T88" s="3"/>
      <c r="AL88" s="6"/>
      <c r="AM88" s="6"/>
      <c r="AN88" s="6"/>
      <c r="AO88" s="6"/>
    </row>
    <row r="89" spans="1:41" ht="20.100000000000001">
      <c r="A89" s="3"/>
      <c r="B89" s="3"/>
      <c r="C89" s="4"/>
      <c r="D89" s="4"/>
      <c r="E89" s="3"/>
      <c r="F89" s="3"/>
      <c r="G89" s="3"/>
      <c r="H89" s="3"/>
      <c r="I89" s="3"/>
      <c r="J89" s="3"/>
      <c r="K89" s="3"/>
      <c r="L89" s="3"/>
      <c r="M89" s="3"/>
      <c r="N89" s="3"/>
      <c r="O89" s="3"/>
      <c r="P89" s="5"/>
      <c r="Q89" s="3"/>
      <c r="R89" s="3"/>
      <c r="T89" s="3"/>
      <c r="AL89" s="6"/>
      <c r="AM89" s="6"/>
      <c r="AN89" s="6"/>
      <c r="AO89" s="6"/>
    </row>
    <row r="90" spans="1:41" ht="20.100000000000001">
      <c r="A90" s="3"/>
      <c r="B90" s="3"/>
      <c r="C90" s="4"/>
      <c r="D90" s="4"/>
      <c r="E90" s="3"/>
      <c r="F90" s="3"/>
      <c r="G90" s="3"/>
      <c r="H90" s="3"/>
      <c r="I90" s="3"/>
      <c r="J90" s="3"/>
      <c r="K90" s="3"/>
      <c r="L90" s="3"/>
      <c r="M90" s="3"/>
      <c r="N90" s="3"/>
      <c r="O90" s="3"/>
      <c r="P90" s="5"/>
      <c r="Q90" s="3"/>
      <c r="R90" s="3"/>
      <c r="T90" s="3"/>
      <c r="AL90" s="6"/>
      <c r="AM90" s="6"/>
      <c r="AN90" s="6"/>
      <c r="AO90" s="6"/>
    </row>
    <row r="91" spans="1:41" ht="20.100000000000001">
      <c r="A91" s="3"/>
      <c r="B91" s="3"/>
      <c r="C91" s="4"/>
      <c r="D91" s="4"/>
      <c r="E91" s="3"/>
      <c r="F91" s="3"/>
      <c r="G91" s="3"/>
      <c r="H91" s="3"/>
      <c r="I91" s="3"/>
      <c r="J91" s="3"/>
      <c r="K91" s="3"/>
      <c r="L91" s="3"/>
      <c r="M91" s="3"/>
      <c r="N91" s="3"/>
      <c r="O91" s="3"/>
      <c r="P91" s="5"/>
      <c r="Q91" s="3"/>
      <c r="R91" s="3"/>
      <c r="T91" s="3"/>
      <c r="AL91" s="6"/>
      <c r="AM91" s="6"/>
      <c r="AN91" s="6"/>
      <c r="AO91" s="6"/>
    </row>
    <row r="92" spans="1:41" ht="20.100000000000001">
      <c r="A92" s="3"/>
      <c r="B92" s="3"/>
      <c r="C92" s="4"/>
      <c r="D92" s="4"/>
      <c r="E92" s="3"/>
      <c r="F92" s="3"/>
      <c r="G92" s="3"/>
      <c r="H92" s="3"/>
      <c r="I92" s="3"/>
      <c r="J92" s="3"/>
      <c r="K92" s="3"/>
      <c r="L92" s="3"/>
      <c r="M92" s="3"/>
      <c r="N92" s="3"/>
      <c r="O92" s="3"/>
      <c r="P92" s="5"/>
      <c r="Q92" s="3"/>
      <c r="R92" s="3"/>
      <c r="T92" s="3"/>
      <c r="AL92" s="6"/>
      <c r="AM92" s="6"/>
      <c r="AN92" s="6"/>
      <c r="AO92" s="6"/>
    </row>
    <row r="93" spans="1:41" ht="20.100000000000001">
      <c r="A93" s="3"/>
      <c r="B93" s="3"/>
      <c r="C93" s="4"/>
      <c r="D93" s="4"/>
      <c r="E93" s="3"/>
      <c r="F93" s="3"/>
      <c r="G93" s="3"/>
      <c r="H93" s="3"/>
      <c r="I93" s="3"/>
      <c r="J93" s="3"/>
      <c r="K93" s="3"/>
      <c r="L93" s="3"/>
      <c r="M93" s="3"/>
      <c r="N93" s="3"/>
      <c r="O93" s="3"/>
      <c r="P93" s="5"/>
      <c r="Q93" s="3"/>
      <c r="R93" s="3"/>
      <c r="T93" s="3"/>
      <c r="AL93" s="6"/>
      <c r="AM93" s="6"/>
      <c r="AN93" s="6"/>
      <c r="AO93" s="6"/>
    </row>
    <row r="94" spans="1:41" ht="20.100000000000001">
      <c r="A94" s="3"/>
      <c r="B94" s="3"/>
      <c r="C94" s="4"/>
      <c r="D94" s="4"/>
      <c r="E94" s="3"/>
      <c r="F94" s="3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4"/>
    </row>
    <row r="95" spans="1:41" ht="20.100000000000001">
      <c r="A95" s="3"/>
      <c r="B95" s="3"/>
      <c r="C95" s="4"/>
      <c r="D95" s="4"/>
      <c r="E95" s="3"/>
      <c r="F95" s="3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4"/>
    </row>
    <row r="96" spans="1:41" ht="20.100000000000001">
      <c r="A96" s="3"/>
      <c r="B96" s="3"/>
      <c r="C96" s="4"/>
      <c r="D96" s="4"/>
      <c r="E96" s="3"/>
      <c r="F96" s="3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4"/>
    </row>
    <row r="97" spans="1:18" ht="20.100000000000001">
      <c r="A97" s="3"/>
      <c r="B97" s="3"/>
      <c r="C97" s="4"/>
      <c r="D97" s="4"/>
      <c r="E97" s="3"/>
      <c r="F97" s="3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4"/>
    </row>
    <row r="98" spans="1:18" ht="20.100000000000001">
      <c r="A98" s="3"/>
      <c r="B98" s="3"/>
      <c r="C98" s="4"/>
      <c r="D98" s="4"/>
      <c r="E98" s="3"/>
      <c r="F98" s="3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4"/>
    </row>
    <row r="99" spans="1:18" ht="20.100000000000001">
      <c r="A99" s="3"/>
      <c r="B99" s="3"/>
      <c r="C99" s="4"/>
      <c r="D99" s="4"/>
      <c r="E99" s="3"/>
      <c r="F99" s="3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4"/>
    </row>
    <row r="100" spans="1:18" ht="20.100000000000001">
      <c r="A100" s="3"/>
      <c r="B100" s="3"/>
      <c r="C100" s="4"/>
      <c r="D100" s="4"/>
      <c r="E100" s="3"/>
      <c r="F100" s="3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4"/>
    </row>
    <row r="101" spans="1:18" ht="20.100000000000001">
      <c r="A101" s="3"/>
      <c r="B101" s="3"/>
      <c r="C101" s="4"/>
      <c r="D101" s="4"/>
      <c r="E101" s="3"/>
      <c r="F101" s="3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4"/>
    </row>
    <row r="102" spans="1:18" ht="20.100000000000001">
      <c r="A102" s="3"/>
      <c r="B102" s="3"/>
      <c r="C102" s="4"/>
      <c r="D102" s="4"/>
      <c r="E102" s="3"/>
      <c r="F102" s="3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4"/>
    </row>
    <row r="103" spans="1:18" ht="20.100000000000001">
      <c r="A103" s="3"/>
      <c r="B103" s="3"/>
      <c r="C103" s="4"/>
      <c r="D103" s="4"/>
      <c r="E103" s="3"/>
      <c r="F103" s="3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4"/>
    </row>
    <row r="104" spans="1:18" ht="20.100000000000001">
      <c r="A104" s="3"/>
      <c r="B104" s="3"/>
      <c r="C104" s="4"/>
      <c r="D104" s="4"/>
      <c r="E104" s="3"/>
      <c r="F104" s="3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4"/>
    </row>
    <row r="105" spans="1:18" ht="20.100000000000001">
      <c r="A105" s="3"/>
      <c r="B105" s="3"/>
      <c r="C105" s="4"/>
      <c r="D105" s="4"/>
      <c r="E105" s="3"/>
      <c r="F105" s="3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4"/>
    </row>
    <row r="106" spans="1:18" ht="20.100000000000001">
      <c r="A106" s="3"/>
      <c r="B106" s="3"/>
      <c r="C106" s="4"/>
      <c r="D106" s="4"/>
      <c r="E106" s="3"/>
      <c r="F106" s="3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4"/>
    </row>
    <row r="107" spans="1:18" ht="20.100000000000001">
      <c r="A107" s="3"/>
      <c r="B107" s="3"/>
      <c r="C107" s="4"/>
      <c r="D107" s="4"/>
      <c r="E107" s="3"/>
      <c r="F107" s="3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4"/>
    </row>
    <row r="108" spans="1:18" ht="20.100000000000001">
      <c r="A108" s="3"/>
      <c r="B108" s="3"/>
      <c r="C108" s="4"/>
      <c r="D108" s="4"/>
      <c r="E108" s="3"/>
      <c r="F108" s="3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4"/>
    </row>
    <row r="109" spans="1:18" ht="20.100000000000001">
      <c r="A109" s="3"/>
      <c r="B109" s="3"/>
      <c r="C109" s="4"/>
      <c r="D109" s="4"/>
      <c r="E109" s="3"/>
      <c r="F109" s="3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4"/>
    </row>
    <row r="110" spans="1:18" ht="20.100000000000001">
      <c r="A110" s="3"/>
      <c r="B110" s="3"/>
      <c r="C110" s="4"/>
      <c r="D110" s="4"/>
      <c r="E110" s="3"/>
      <c r="F110" s="3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4"/>
    </row>
    <row r="111" spans="1:18" ht="20.100000000000001">
      <c r="A111" s="3"/>
      <c r="B111" s="3"/>
      <c r="C111" s="4"/>
      <c r="D111" s="4"/>
      <c r="E111" s="3"/>
      <c r="F111" s="3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4"/>
    </row>
    <row r="112" spans="1:18" ht="20.100000000000001">
      <c r="A112" s="3"/>
      <c r="B112" s="3"/>
      <c r="C112" s="4"/>
      <c r="D112" s="4"/>
      <c r="E112" s="3"/>
      <c r="F112" s="3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4"/>
    </row>
    <row r="113" spans="1:18" ht="20.100000000000001">
      <c r="A113" s="3"/>
      <c r="B113" s="3"/>
      <c r="C113" s="4"/>
      <c r="D113" s="4"/>
      <c r="E113" s="3"/>
      <c r="F113" s="3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4"/>
    </row>
    <row r="114" spans="1:18" ht="20.100000000000001">
      <c r="A114" s="3"/>
      <c r="B114" s="3"/>
      <c r="C114" s="4"/>
      <c r="D114" s="4"/>
      <c r="E114" s="3"/>
      <c r="F114" s="3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4"/>
    </row>
    <row r="115" spans="1:18" ht="20.100000000000001">
      <c r="A115" s="3"/>
      <c r="B115" s="3"/>
      <c r="C115" s="4"/>
      <c r="D115" s="4"/>
      <c r="E115" s="3"/>
      <c r="F115" s="3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4"/>
    </row>
    <row r="116" spans="1:18" ht="20.100000000000001">
      <c r="A116" s="3"/>
      <c r="B116" s="3"/>
      <c r="C116" s="4"/>
      <c r="D116" s="4"/>
      <c r="E116" s="3"/>
      <c r="F116" s="3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4"/>
    </row>
    <row r="117" spans="1:18" ht="20.100000000000001">
      <c r="A117" s="3"/>
      <c r="B117" s="3"/>
      <c r="C117" s="4"/>
      <c r="D117" s="4"/>
      <c r="E117" s="3"/>
      <c r="F117" s="3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4"/>
    </row>
    <row r="118" spans="1:18" ht="20.100000000000001">
      <c r="A118" s="3"/>
      <c r="B118" s="3"/>
      <c r="C118" s="4"/>
      <c r="D118" s="4"/>
      <c r="E118" s="3"/>
      <c r="F118" s="3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4"/>
    </row>
    <row r="119" spans="1:18" ht="20.100000000000001">
      <c r="A119" s="3"/>
      <c r="B119" s="3"/>
      <c r="C119" s="4"/>
      <c r="D119" s="4"/>
      <c r="E119" s="3"/>
      <c r="F119" s="3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4"/>
    </row>
    <row r="120" spans="1:18" ht="20.100000000000001">
      <c r="A120" s="3"/>
      <c r="B120" s="3"/>
      <c r="C120" s="4"/>
      <c r="D120" s="4"/>
      <c r="E120" s="3"/>
      <c r="F120" s="3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4"/>
    </row>
    <row r="121" spans="1:18" ht="20.100000000000001">
      <c r="A121" s="3"/>
      <c r="B121" s="3"/>
      <c r="C121" s="4"/>
      <c r="D121" s="4"/>
      <c r="E121" s="3"/>
      <c r="F121" s="3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4"/>
    </row>
    <row r="122" spans="1:18" ht="20.100000000000001">
      <c r="A122" s="3"/>
      <c r="B122" s="3"/>
      <c r="C122" s="4"/>
      <c r="D122" s="4"/>
      <c r="E122" s="3"/>
      <c r="F122" s="3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4"/>
    </row>
    <row r="123" spans="1:18" ht="20.100000000000001">
      <c r="A123" s="3"/>
      <c r="B123" s="3"/>
      <c r="C123" s="4"/>
      <c r="D123" s="4"/>
      <c r="E123" s="3"/>
      <c r="F123" s="3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4"/>
    </row>
    <row r="124" spans="1:18" ht="20.100000000000001">
      <c r="A124" s="3"/>
      <c r="B124" s="3"/>
      <c r="C124" s="4"/>
      <c r="D124" s="4"/>
      <c r="E124" s="3"/>
      <c r="F124" s="3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4"/>
    </row>
    <row r="125" spans="1:18" ht="20.100000000000001">
      <c r="P125" s="3"/>
      <c r="Q125" s="3"/>
      <c r="R125" s="4"/>
    </row>
  </sheetData>
  <mergeCells count="111">
    <mergeCell ref="G2:M2"/>
    <mergeCell ref="O2:R2"/>
    <mergeCell ref="G3:M3"/>
    <mergeCell ref="O3:R3"/>
    <mergeCell ref="J5:K5"/>
    <mergeCell ref="L5:M5"/>
    <mergeCell ref="O5:R5"/>
    <mergeCell ref="J6:K6"/>
    <mergeCell ref="L6:M6"/>
    <mergeCell ref="O6:R6"/>
    <mergeCell ref="E8:P8"/>
    <mergeCell ref="B9:B14"/>
    <mergeCell ref="C9:C14"/>
    <mergeCell ref="D9:D14"/>
    <mergeCell ref="Q9:Q14"/>
    <mergeCell ref="R9:R14"/>
    <mergeCell ref="B16:B17"/>
    <mergeCell ref="C16:C17"/>
    <mergeCell ref="D16:D17"/>
    <mergeCell ref="Q16:Q17"/>
    <mergeCell ref="R16:R17"/>
    <mergeCell ref="B19:B20"/>
    <mergeCell ref="C19:C20"/>
    <mergeCell ref="D19:D20"/>
    <mergeCell ref="Q19:Q20"/>
    <mergeCell ref="R19:R20"/>
    <mergeCell ref="B22:B23"/>
    <mergeCell ref="C22:C23"/>
    <mergeCell ref="D22:D23"/>
    <mergeCell ref="Q22:Q23"/>
    <mergeCell ref="R22:R23"/>
    <mergeCell ref="B25:B26"/>
    <mergeCell ref="C25:C26"/>
    <mergeCell ref="D25:D26"/>
    <mergeCell ref="Q25:Q26"/>
    <mergeCell ref="R25:R26"/>
    <mergeCell ref="B28:B29"/>
    <mergeCell ref="C28:C29"/>
    <mergeCell ref="D28:D29"/>
    <mergeCell ref="Q28:Q29"/>
    <mergeCell ref="R28:R29"/>
    <mergeCell ref="B31:B32"/>
    <mergeCell ref="C31:C32"/>
    <mergeCell ref="D31:D32"/>
    <mergeCell ref="Q31:Q32"/>
    <mergeCell ref="R31:R32"/>
    <mergeCell ref="B34:B37"/>
    <mergeCell ref="C34:C37"/>
    <mergeCell ref="D34:D37"/>
    <mergeCell ref="Q34:Q37"/>
    <mergeCell ref="R34:R37"/>
    <mergeCell ref="B39:B40"/>
    <mergeCell ref="C39:C40"/>
    <mergeCell ref="D39:D40"/>
    <mergeCell ref="Q39:Q40"/>
    <mergeCell ref="R39:R40"/>
    <mergeCell ref="B42:B43"/>
    <mergeCell ref="C42:C43"/>
    <mergeCell ref="D42:D43"/>
    <mergeCell ref="Q42:Q43"/>
    <mergeCell ref="R42:R43"/>
    <mergeCell ref="B45:B46"/>
    <mergeCell ref="C45:C46"/>
    <mergeCell ref="D45:D46"/>
    <mergeCell ref="Q45:Q46"/>
    <mergeCell ref="R45:R46"/>
    <mergeCell ref="B48:B49"/>
    <mergeCell ref="C48:C49"/>
    <mergeCell ref="D48:D49"/>
    <mergeCell ref="Q48:Q49"/>
    <mergeCell ref="R48:R49"/>
    <mergeCell ref="B51:B52"/>
    <mergeCell ref="C51:C52"/>
    <mergeCell ref="D51:D52"/>
    <mergeCell ref="Q51:Q52"/>
    <mergeCell ref="R51:R52"/>
    <mergeCell ref="B54:B55"/>
    <mergeCell ref="C54:C55"/>
    <mergeCell ref="D54:D55"/>
    <mergeCell ref="Q54:Q55"/>
    <mergeCell ref="R54:R55"/>
    <mergeCell ref="B57:B58"/>
    <mergeCell ref="C57:C58"/>
    <mergeCell ref="D57:D58"/>
    <mergeCell ref="Q57:Q58"/>
    <mergeCell ref="R57:R58"/>
    <mergeCell ref="B60:B61"/>
    <mergeCell ref="C60:C61"/>
    <mergeCell ref="D60:D61"/>
    <mergeCell ref="Q60:Q61"/>
    <mergeCell ref="R60:R61"/>
    <mergeCell ref="B63:B64"/>
    <mergeCell ref="C63:C64"/>
    <mergeCell ref="D63:D64"/>
    <mergeCell ref="Q63:Q64"/>
    <mergeCell ref="R63:R64"/>
    <mergeCell ref="B72:F72"/>
    <mergeCell ref="Q77:R77"/>
    <mergeCell ref="Q78:R78"/>
    <mergeCell ref="Q84:R84"/>
    <mergeCell ref="Q85:R85"/>
    <mergeCell ref="B66:B67"/>
    <mergeCell ref="C66:C67"/>
    <mergeCell ref="D66:D67"/>
    <mergeCell ref="Q66:Q67"/>
    <mergeCell ref="R66:R67"/>
    <mergeCell ref="B69:B70"/>
    <mergeCell ref="C69:C70"/>
    <mergeCell ref="D69:D70"/>
    <mergeCell ref="Q69:Q70"/>
    <mergeCell ref="R69:R70"/>
  </mergeCells>
  <pageMargins left="0.7" right="0.7" top="0.75" bottom="0.75" header="0.3" footer="0.3"/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0ED3DF158ACED945A3B78F59C8BC2A58" ma:contentTypeVersion="12" ma:contentTypeDescription="Create a new document." ma:contentTypeScope="" ma:versionID="c7bf49d2433225292eb2c38cf37e249d">
  <xsd:schema xmlns:xsd="http://www.w3.org/2001/XMLSchema" xmlns:xs="http://www.w3.org/2001/XMLSchema" xmlns:p="http://schemas.microsoft.com/office/2006/metadata/properties" xmlns:ns2="f58002f6-c5be-41df-8a16-41f3d4663dd5" xmlns:ns3="0da7b0e7-6025-48e1-b884-89dacdf58303" targetNamespace="http://schemas.microsoft.com/office/2006/metadata/properties" ma:root="true" ma:fieldsID="da048978ec2df07b9e92fe18d87b1545" ns2:_="" ns3:_="">
    <xsd:import namespace="f58002f6-c5be-41df-8a16-41f3d4663dd5"/>
    <xsd:import namespace="0da7b0e7-6025-48e1-b884-89dacdf5830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58002f6-c5be-41df-8a16-41f3d4663dd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1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3" nillable="true" ma:taxonomy="true" ma:internalName="lcf76f155ced4ddcb4097134ff3c332f" ma:taxonomyFieldName="MediaServiceImageTags" ma:displayName="Image Tags" ma:readOnly="false" ma:fieldId="{5cf76f15-5ced-4ddc-b409-7134ff3c332f}" ma:taxonomyMulti="true" ma:sspId="e9630a7b-7e08-4a64-a2d8-f604b158e1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8" nillable="true" ma:displayName="Location" ma:indexed="true" ma:internalName="MediaServiceLocation" ma:readOnly="true">
      <xsd:simpleType>
        <xsd:restriction base="dms:Text"/>
      </xsd:simpleType>
    </xsd:element>
    <xsd:element name="MediaServiceBillingMetadata" ma:index="19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a7b0e7-6025-48e1-b884-89dacdf58303" elementFormDefault="qualified">
    <xsd:import namespace="http://schemas.microsoft.com/office/2006/documentManagement/types"/>
    <xsd:import namespace="http://schemas.microsoft.com/office/infopath/2007/PartnerControls"/>
    <xsd:element name="TaxCatchAll" ma:index="14" nillable="true" ma:displayName="Taxonomy Catch All Column" ma:hidden="true" ma:list="{5955f768-3a73-4acc-999e-fbfdcaa42974}" ma:internalName="TaxCatchAll" ma:showField="CatchAllData" ma:web="0da7b0e7-6025-48e1-b884-89dacdf5830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f58002f6-c5be-41df-8a16-41f3d4663dd5">
      <Terms xmlns="http://schemas.microsoft.com/office/infopath/2007/PartnerControls"/>
    </lcf76f155ced4ddcb4097134ff3c332f>
    <TaxCatchAll xmlns="0da7b0e7-6025-48e1-b884-89dacdf58303" xsi:nil="true"/>
  </documentManagement>
</p:properties>
</file>

<file path=customXml/itemProps1.xml><?xml version="1.0" encoding="utf-8"?>
<ds:datastoreItem xmlns:ds="http://schemas.openxmlformats.org/officeDocument/2006/customXml" ds:itemID="{2FFCFB37-C45E-4F69-B6E2-4802395E2CFF}"/>
</file>

<file path=customXml/itemProps2.xml><?xml version="1.0" encoding="utf-8"?>
<ds:datastoreItem xmlns:ds="http://schemas.openxmlformats.org/officeDocument/2006/customXml" ds:itemID="{D3F7E9BE-95B7-4B5B-92A5-196B6FBC3609}"/>
</file>

<file path=customXml/itemProps3.xml><?xml version="1.0" encoding="utf-8"?>
<ds:datastoreItem xmlns:ds="http://schemas.openxmlformats.org/officeDocument/2006/customXml" ds:itemID="{B7EF238F-6DCD-490A-B453-32A319EF9F7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Lisa</dc:creator>
  <cp:keywords/>
  <dc:description/>
  <cp:lastModifiedBy>Lisa</cp:lastModifiedBy>
  <cp:revision/>
  <dcterms:created xsi:type="dcterms:W3CDTF">2026-01-21T18:16:46Z</dcterms:created>
  <dcterms:modified xsi:type="dcterms:W3CDTF">2026-02-01T17:03:49Z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ediaServiceImageTags">
    <vt:lpwstr/>
  </property>
  <property fmtid="{D5CDD505-2E9C-101B-9397-08002B2CF9AE}" pid="3" name="ContentTypeId">
    <vt:lpwstr>0x0101000ED3DF158ACED945A3B78F59C8BC2A58</vt:lpwstr>
  </property>
</Properties>
</file>