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teresamarcus/Library/CloudStorage/OneDrive-Personal/Website/HR Page/"/>
    </mc:Choice>
  </mc:AlternateContent>
  <xr:revisionPtr revIDLastSave="0" documentId="8_{C89205EE-37E6-174F-AA48-143B9A5C021D}" xr6:coauthVersionLast="47" xr6:coauthVersionMax="47" xr10:uidLastSave="{00000000-0000-0000-0000-000000000000}"/>
  <bookViews>
    <workbookView xWindow="20640" yWindow="660" windowWidth="38080" windowHeight="20780" xr2:uid="{B6458CFD-B2F8-4D08-885B-B6FCAC047C0F}"/>
  </bookViews>
  <sheets>
    <sheet name="Calculator" sheetId="1" r:id="rId1"/>
  </sheets>
  <definedNames>
    <definedName name="_xlnm.Print_Area" localSheetId="0">Calculator!$A:$H</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6" i="1" l="1"/>
  <c r="E36" i="1" s="1"/>
  <c r="C36" i="1"/>
  <c r="D34" i="1"/>
  <c r="E34" i="1" s="1"/>
  <c r="D35" i="1" l="1"/>
  <c r="E35" i="1" s="1"/>
  <c r="E37" i="1" s="1"/>
  <c r="F36" i="1"/>
  <c r="F34" i="1"/>
  <c r="D37" i="1" l="1"/>
  <c r="F35" i="1"/>
  <c r="F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 Pospisil</author>
  </authors>
  <commentList>
    <comment ref="B20" authorId="0" shapeId="0" xr:uid="{EF826F90-C3AF-4F50-B633-E34BBBB97FE0}">
      <text>
        <r>
          <rPr>
            <b/>
            <sz val="9"/>
            <color indexed="81"/>
            <rFont val="Tahoma"/>
            <family val="2"/>
          </rPr>
          <t>Other Regular Taxable Income</t>
        </r>
        <r>
          <rPr>
            <sz val="9"/>
            <color indexed="81"/>
            <rFont val="Tahoma"/>
            <family val="2"/>
          </rPr>
          <t xml:space="preserve">
This is somewhat rare, but examples includes Social Security Allowances or Non-Accountable Reimbursement Plans.</t>
        </r>
      </text>
    </comment>
    <comment ref="C24" authorId="0" shapeId="0" xr:uid="{2E21CDD5-FA44-4E9E-A803-476ECD888493}">
      <text>
        <r>
          <rPr>
            <b/>
            <sz val="9"/>
            <color indexed="81"/>
            <rFont val="Tahoma"/>
            <family val="2"/>
          </rPr>
          <t>Cash Housing Allowance</t>
        </r>
        <r>
          <rPr>
            <sz val="9"/>
            <color indexed="81"/>
            <rFont val="Tahoma"/>
            <family val="2"/>
          </rPr>
          <t xml:space="preserve">
This is an amount paid to the pastor in addition to the salary because a parsonage is not provided. </t>
        </r>
        <r>
          <rPr>
            <i/>
            <sz val="9"/>
            <color indexed="81"/>
            <rFont val="Tahoma"/>
            <family val="2"/>
          </rPr>
          <t>Do not include the amount of the salary designated for housing.</t>
        </r>
      </text>
    </comment>
    <comment ref="B26" authorId="0" shapeId="0" xr:uid="{629F88E5-D70D-4A32-974F-F501DCEDFAE2}">
      <text>
        <r>
          <rPr>
            <b/>
            <sz val="9"/>
            <color indexed="81"/>
            <rFont val="Tahoma"/>
            <family val="2"/>
          </rPr>
          <t>Maximum Contribution</t>
        </r>
        <r>
          <rPr>
            <sz val="9"/>
            <color indexed="81"/>
            <rFont val="Tahoma"/>
            <family val="2"/>
          </rPr>
          <t xml:space="preserve">
$23,000 if pastor is under 50 years old. $30,500 if 50 or older.</t>
        </r>
      </text>
    </comment>
  </commentList>
</comments>
</file>

<file path=xl/sharedStrings.xml><?xml version="1.0" encoding="utf-8"?>
<sst xmlns="http://schemas.openxmlformats.org/spreadsheetml/2006/main" count="29" uniqueCount="27">
  <si>
    <t>Parsonage Provided?</t>
  </si>
  <si>
    <t>Yes</t>
  </si>
  <si>
    <t>No</t>
  </si>
  <si>
    <t>Before-Tax</t>
  </si>
  <si>
    <t>After-Tax</t>
  </si>
  <si>
    <t>ROTH</t>
  </si>
  <si>
    <t>Contribution Type:</t>
  </si>
  <si>
    <t>Pastor Pension Contribution:</t>
  </si>
  <si>
    <t>Other Regular Taxable Income:</t>
  </si>
  <si>
    <t>Cash Housing Allowance:</t>
  </si>
  <si>
    <t>Pastor Base Salary:</t>
  </si>
  <si>
    <t>Summary of Elections</t>
  </si>
  <si>
    <t>Annual Amount</t>
  </si>
  <si>
    <t>Monthly Amount</t>
  </si>
  <si>
    <t>As Percent</t>
  </si>
  <si>
    <t>Church's Share: Matching</t>
  </si>
  <si>
    <t>Church's Share: Non-Matching</t>
  </si>
  <si>
    <t>Report of Compensation and Pastor Elections</t>
  </si>
  <si>
    <t>Totals</t>
  </si>
  <si>
    <t>or</t>
  </si>
  <si>
    <t>Pastor Name</t>
  </si>
  <si>
    <t>Effective Date</t>
  </si>
  <si>
    <t>Billing Email</t>
  </si>
  <si>
    <t>Church Name</t>
  </si>
  <si>
    <t>Church Mailing Address</t>
  </si>
  <si>
    <t>Church City, State Zipcode</t>
  </si>
  <si>
    <r>
      <rPr>
        <b/>
        <sz val="12"/>
        <color theme="1"/>
        <rFont val="Garamond"/>
        <family val="1"/>
      </rPr>
      <t>Instructions:</t>
    </r>
    <r>
      <rPr>
        <sz val="12"/>
        <color theme="1"/>
        <rFont val="Garamond"/>
        <family val="1"/>
      </rPr>
      <t xml:space="preserve"> This form is for internal use at the local church to calculate the contributions that will be entered into GuideStone's Employer Access Portal (EAP).  Fill in the highlighted cells. </t>
    </r>
    <r>
      <rPr>
        <b/>
        <i/>
        <sz val="12"/>
        <color theme="1"/>
        <rFont val="Garamond"/>
        <family val="1"/>
      </rPr>
      <t xml:space="preserve">All amounts should be Annual amounts. </t>
    </r>
    <r>
      <rPr>
        <sz val="12"/>
        <color theme="1"/>
        <rFont val="Garamond"/>
        <family val="1"/>
      </rPr>
      <t>The blue highlighted cells are up to the pastor to elect. We trust that the church and the pastor have all agreed to the amounts entered. There is no need to send it to anyone.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</si>
</sst>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19" x14ac:knownFonts="1">
    <font>
      <sz val="11"/>
      <color theme="1"/>
      <name val="Calibri"/>
      <family val="2"/>
      <scheme val="minor"/>
    </font>
    <font>
      <sz val="11"/>
      <color theme="1"/>
      <name val="Calibri"/>
      <family val="2"/>
      <scheme val="minor"/>
    </font>
    <font>
      <sz val="11"/>
      <color theme="1"/>
      <name val="Times New Roman"/>
      <family val="1"/>
    </font>
    <font>
      <sz val="11"/>
      <color theme="1"/>
      <name val="Garamond"/>
      <family val="1"/>
    </font>
    <font>
      <sz val="8"/>
      <color theme="1"/>
      <name val="Garamond"/>
      <family val="1"/>
    </font>
    <font>
      <b/>
      <sz val="12"/>
      <color theme="1"/>
      <name val="Garamond"/>
      <family val="1"/>
    </font>
    <font>
      <sz val="12"/>
      <color theme="1"/>
      <name val="Garamond"/>
      <family val="1"/>
    </font>
    <font>
      <sz val="12"/>
      <name val="Garamond"/>
      <family val="1"/>
    </font>
    <font>
      <b/>
      <sz val="14"/>
      <color theme="1"/>
      <name val="Garamond"/>
      <family val="1"/>
    </font>
    <font>
      <u/>
      <sz val="11"/>
      <color theme="10"/>
      <name val="Calibri"/>
      <family val="2"/>
      <scheme val="minor"/>
    </font>
    <font>
      <sz val="9"/>
      <color indexed="81"/>
      <name val="Tahoma"/>
      <family val="2"/>
    </font>
    <font>
      <b/>
      <sz val="9"/>
      <color indexed="81"/>
      <name val="Tahoma"/>
      <family val="2"/>
    </font>
    <font>
      <i/>
      <sz val="9"/>
      <color indexed="81"/>
      <name val="Tahoma"/>
      <family val="2"/>
    </font>
    <font>
      <sz val="14"/>
      <color theme="1"/>
      <name val="Garamond"/>
      <family val="1"/>
    </font>
    <font>
      <b/>
      <sz val="14"/>
      <color theme="1"/>
      <name val="Franklin Gothic Medium"/>
      <family val="2"/>
    </font>
    <font>
      <b/>
      <i/>
      <sz val="12"/>
      <color theme="1"/>
      <name val="Garamond"/>
      <family val="1"/>
    </font>
    <font>
      <sz val="9"/>
      <color theme="1"/>
      <name val="Franklin Gothic Medium"/>
      <family val="2"/>
    </font>
    <font>
      <sz val="9"/>
      <color theme="1"/>
      <name val="Calibri"/>
      <family val="2"/>
      <scheme val="minor"/>
    </font>
    <font>
      <sz val="9"/>
      <color theme="1"/>
      <name val="Garamond"/>
      <family val="1"/>
    </font>
  </fonts>
  <fills count="5">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249977111117893"/>
        <bgColor indexed="64"/>
      </patternFill>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9" fillId="0" borderId="0" applyNumberFormat="0" applyFill="0" applyBorder="0" applyAlignment="0" applyProtection="0"/>
  </cellStyleXfs>
  <cellXfs count="72">
    <xf numFmtId="0" fontId="0" fillId="0" borderId="0" xfId="0"/>
    <xf numFmtId="0" fontId="2" fillId="0" borderId="0" xfId="0" applyFont="1"/>
    <xf numFmtId="164" fontId="7" fillId="2" borderId="1" xfId="1" applyNumberFormat="1" applyFont="1" applyFill="1" applyBorder="1" applyAlignment="1" applyProtection="1">
      <alignment horizontal="right"/>
      <protection locked="0"/>
    </xf>
    <xf numFmtId="10" fontId="7" fillId="3" borderId="1" xfId="2" applyNumberFormat="1" applyFont="1" applyFill="1" applyBorder="1" applyAlignment="1" applyProtection="1">
      <alignment horizontal="center"/>
      <protection locked="0"/>
    </xf>
    <xf numFmtId="164" fontId="7" fillId="3" borderId="1" xfId="1" applyNumberFormat="1" applyFont="1" applyFill="1" applyBorder="1" applyAlignment="1" applyProtection="1">
      <alignment horizontal="center"/>
      <protection locked="0"/>
    </xf>
    <xf numFmtId="3" fontId="7" fillId="2" borderId="1" xfId="1" applyNumberFormat="1" applyFont="1" applyFill="1" applyBorder="1" applyProtection="1">
      <protection locked="0"/>
    </xf>
    <xf numFmtId="0" fontId="6" fillId="0" borderId="0" xfId="0" applyFont="1"/>
    <xf numFmtId="0" fontId="3" fillId="0" borderId="0" xfId="0" applyFont="1"/>
    <xf numFmtId="0" fontId="4"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5" fillId="0" borderId="6" xfId="0" applyFont="1" applyBorder="1" applyAlignment="1">
      <alignment wrapText="1"/>
    </xf>
    <xf numFmtId="0" fontId="6" fillId="0" borderId="6" xfId="0" applyFont="1" applyBorder="1"/>
    <xf numFmtId="0" fontId="6" fillId="0" borderId="5" xfId="0" applyFont="1" applyBorder="1" applyAlignment="1">
      <alignment horizontal="right"/>
    </xf>
    <xf numFmtId="164" fontId="5" fillId="0" borderId="0" xfId="1" applyNumberFormat="1" applyFont="1" applyBorder="1" applyAlignment="1" applyProtection="1">
      <alignment horizontal="right"/>
    </xf>
    <xf numFmtId="0" fontId="7" fillId="0" borderId="0" xfId="0" applyFont="1"/>
    <xf numFmtId="0" fontId="5" fillId="0" borderId="0" xfId="0" applyFont="1"/>
    <xf numFmtId="164" fontId="5" fillId="0" borderId="0" xfId="0" applyNumberFormat="1" applyFont="1" applyAlignment="1">
      <alignment horizontal="right"/>
    </xf>
    <xf numFmtId="164" fontId="7" fillId="0" borderId="0" xfId="1" applyNumberFormat="1" applyFont="1" applyBorder="1" applyProtection="1"/>
    <xf numFmtId="0" fontId="6" fillId="0" borderId="0" xfId="0" applyFont="1" applyAlignment="1">
      <alignment horizontal="center"/>
    </xf>
    <xf numFmtId="0" fontId="6" fillId="0" borderId="7" xfId="0" applyFont="1" applyBorder="1" applyAlignment="1">
      <alignment horizontal="right"/>
    </xf>
    <xf numFmtId="164" fontId="6" fillId="0" borderId="1" xfId="0" applyNumberFormat="1" applyFont="1" applyBorder="1" applyAlignment="1">
      <alignment horizontal="right"/>
    </xf>
    <xf numFmtId="164" fontId="7" fillId="0" borderId="1" xfId="1" applyNumberFormat="1" applyFont="1" applyBorder="1" applyProtection="1"/>
    <xf numFmtId="0" fontId="6" fillId="0" borderId="1" xfId="0" applyFont="1" applyBorder="1"/>
    <xf numFmtId="0" fontId="6" fillId="0" borderId="8" xfId="0" applyFont="1" applyBorder="1"/>
    <xf numFmtId="164" fontId="6" fillId="0" borderId="3" xfId="0" applyNumberFormat="1" applyFont="1" applyBorder="1"/>
    <xf numFmtId="164" fontId="7" fillId="0" borderId="3" xfId="1" applyNumberFormat="1" applyFont="1" applyBorder="1" applyProtection="1"/>
    <xf numFmtId="164" fontId="8" fillId="0" borderId="0" xfId="0" applyNumberFormat="1" applyFont="1" applyAlignment="1">
      <alignment horizontal="centerContinuous"/>
    </xf>
    <xf numFmtId="164" fontId="6" fillId="0" borderId="0" xfId="1" applyNumberFormat="1" applyFont="1" applyBorder="1" applyAlignment="1" applyProtection="1">
      <alignment horizontal="centerContinuous"/>
    </xf>
    <xf numFmtId="10" fontId="6" fillId="0" borderId="0" xfId="2" applyNumberFormat="1" applyFont="1" applyBorder="1" applyAlignment="1" applyProtection="1">
      <alignment horizontal="centerContinuous"/>
    </xf>
    <xf numFmtId="164" fontId="6" fillId="0" borderId="0" xfId="0" applyNumberFormat="1" applyFont="1" applyAlignment="1">
      <alignment horizontal="right"/>
    </xf>
    <xf numFmtId="164" fontId="6" fillId="0" borderId="0" xfId="1" applyNumberFormat="1" applyFont="1" applyBorder="1" applyProtection="1"/>
    <xf numFmtId="164" fontId="6" fillId="4" borderId="9" xfId="0" applyNumberFormat="1" applyFont="1" applyFill="1" applyBorder="1" applyAlignment="1">
      <alignment horizontal="right"/>
    </xf>
    <xf numFmtId="164" fontId="5" fillId="4" borderId="9" xfId="1" applyNumberFormat="1" applyFont="1" applyFill="1" applyBorder="1" applyAlignment="1" applyProtection="1">
      <alignment horizontal="center" wrapText="1"/>
    </xf>
    <xf numFmtId="10" fontId="5" fillId="4" borderId="9" xfId="2" applyNumberFormat="1" applyFont="1" applyFill="1" applyBorder="1" applyAlignment="1" applyProtection="1">
      <alignment horizontal="center" wrapText="1"/>
    </xf>
    <xf numFmtId="164" fontId="6" fillId="0" borderId="9" xfId="0" applyNumberFormat="1" applyFont="1" applyBorder="1" applyAlignment="1">
      <alignment horizontal="right" vertical="center"/>
    </xf>
    <xf numFmtId="3" fontId="6" fillId="0" borderId="9" xfId="3" applyNumberFormat="1" applyFont="1" applyBorder="1" applyAlignment="1" applyProtection="1">
      <alignment horizontal="center" vertical="center"/>
    </xf>
    <xf numFmtId="4" fontId="6" fillId="0" borderId="9" xfId="3" applyNumberFormat="1" applyFont="1" applyBorder="1" applyAlignment="1" applyProtection="1">
      <alignment horizontal="center" vertical="center"/>
    </xf>
    <xf numFmtId="10" fontId="6" fillId="0" borderId="9" xfId="2" applyNumberFormat="1" applyFont="1" applyBorder="1" applyAlignment="1" applyProtection="1">
      <alignment horizontal="center" vertical="center"/>
    </xf>
    <xf numFmtId="0" fontId="6" fillId="0" borderId="9" xfId="0" applyFont="1" applyBorder="1" applyAlignment="1">
      <alignment horizontal="right" vertical="center"/>
    </xf>
    <xf numFmtId="0" fontId="6" fillId="0" borderId="7" xfId="0" applyFont="1" applyBorder="1"/>
    <xf numFmtId="164" fontId="6" fillId="0" borderId="1" xfId="0" applyNumberFormat="1" applyFont="1" applyBorder="1"/>
    <xf numFmtId="164" fontId="6" fillId="0" borderId="1" xfId="1" applyNumberFormat="1" applyFont="1" applyBorder="1" applyProtection="1"/>
    <xf numFmtId="0" fontId="6" fillId="0" borderId="0" xfId="0" applyFont="1" applyAlignment="1">
      <alignment horizontal="centerContinuous"/>
    </xf>
    <xf numFmtId="164" fontId="14" fillId="0" borderId="0" xfId="0" applyNumberFormat="1" applyFont="1" applyAlignment="1">
      <alignment horizontal="centerContinuous"/>
    </xf>
    <xf numFmtId="164" fontId="5" fillId="0" borderId="9" xfId="0" applyNumberFormat="1" applyFont="1" applyBorder="1" applyAlignment="1">
      <alignment horizontal="right" vertical="center"/>
    </xf>
    <xf numFmtId="3" fontId="5" fillId="0" borderId="9" xfId="3" applyNumberFormat="1" applyFont="1" applyBorder="1" applyAlignment="1" applyProtection="1">
      <alignment horizontal="center" vertical="center"/>
    </xf>
    <xf numFmtId="4" fontId="5" fillId="0" borderId="9" xfId="3" applyNumberFormat="1" applyFont="1" applyBorder="1" applyAlignment="1" applyProtection="1">
      <alignment horizontal="center" vertical="center"/>
    </xf>
    <xf numFmtId="10" fontId="5" fillId="0" borderId="9" xfId="2" applyNumberFormat="1" applyFont="1" applyBorder="1" applyAlignment="1" applyProtection="1">
      <alignment horizontal="center" vertical="center"/>
    </xf>
    <xf numFmtId="44" fontId="7" fillId="3" borderId="1" xfId="1" applyFont="1" applyFill="1" applyBorder="1" applyProtection="1">
      <protection locked="0"/>
    </xf>
    <xf numFmtId="0" fontId="17" fillId="0" borderId="0" xfId="0" applyFont="1"/>
    <xf numFmtId="0" fontId="18" fillId="0" borderId="0" xfId="0" applyFont="1"/>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0" fontId="13" fillId="2" borderId="5" xfId="0" applyFont="1" applyFill="1" applyBorder="1" applyAlignment="1" applyProtection="1">
      <alignment horizontal="center" shrinkToFit="1"/>
      <protection locked="0"/>
    </xf>
    <xf numFmtId="0" fontId="13" fillId="2" borderId="0" xfId="0" applyFont="1" applyFill="1" applyAlignment="1" applyProtection="1">
      <alignment horizontal="center" shrinkToFit="1"/>
      <protection locked="0"/>
    </xf>
    <xf numFmtId="0" fontId="13" fillId="2" borderId="6" xfId="0" applyFont="1" applyFill="1" applyBorder="1" applyAlignment="1" applyProtection="1">
      <alignment horizontal="center" shrinkToFit="1"/>
      <protection locked="0"/>
    </xf>
    <xf numFmtId="0" fontId="13" fillId="2" borderId="7" xfId="0" applyFont="1" applyFill="1" applyBorder="1" applyAlignment="1" applyProtection="1">
      <alignment horizontal="center" shrinkToFit="1"/>
      <protection locked="0"/>
    </xf>
    <xf numFmtId="0" fontId="13" fillId="2" borderId="1" xfId="0" applyFont="1" applyFill="1" applyBorder="1" applyAlignment="1" applyProtection="1">
      <alignment horizontal="center" shrinkToFit="1"/>
      <protection locked="0"/>
    </xf>
    <xf numFmtId="0" fontId="13" fillId="2" borderId="8" xfId="0" applyFont="1" applyFill="1" applyBorder="1" applyAlignment="1" applyProtection="1">
      <alignment horizontal="center" shrinkToFit="1"/>
      <protection locked="0"/>
    </xf>
    <xf numFmtId="0" fontId="16" fillId="0" borderId="5" xfId="0" applyFont="1" applyBorder="1" applyAlignment="1">
      <alignment horizontal="left"/>
    </xf>
    <xf numFmtId="0" fontId="16" fillId="0" borderId="0" xfId="0" applyFont="1" applyAlignment="1">
      <alignment horizontal="left"/>
    </xf>
    <xf numFmtId="0" fontId="16" fillId="0" borderId="6" xfId="0" applyFont="1" applyBorder="1" applyAlignment="1">
      <alignment horizontal="left"/>
    </xf>
    <xf numFmtId="14" fontId="13" fillId="2" borderId="7" xfId="0" applyNumberFormat="1" applyFont="1" applyFill="1" applyBorder="1" applyAlignment="1" applyProtection="1">
      <alignment horizontal="center"/>
      <protection locked="0"/>
    </xf>
    <xf numFmtId="14" fontId="13" fillId="2" borderId="1" xfId="0" applyNumberFormat="1" applyFont="1" applyFill="1" applyBorder="1" applyAlignment="1" applyProtection="1">
      <alignment horizontal="center"/>
      <protection locked="0"/>
    </xf>
    <xf numFmtId="14" fontId="13" fillId="2" borderId="8" xfId="0" applyNumberFormat="1" applyFont="1" applyFill="1" applyBorder="1" applyAlignment="1" applyProtection="1">
      <alignment horizontal="center"/>
      <protection locked="0"/>
    </xf>
    <xf numFmtId="164" fontId="5" fillId="0" borderId="0" xfId="1" applyNumberFormat="1" applyFont="1" applyBorder="1" applyAlignment="1" applyProtection="1">
      <alignment horizontal="right"/>
    </xf>
    <xf numFmtId="164" fontId="5" fillId="0" borderId="0" xfId="0" applyNumberFormat="1" applyFont="1" applyAlignment="1">
      <alignment horizontal="right"/>
    </xf>
    <xf numFmtId="0" fontId="6" fillId="0" borderId="0" xfId="4" applyFont="1" applyBorder="1" applyAlignment="1" applyProtection="1">
      <alignment horizontal="left" vertical="top" wrapText="1"/>
    </xf>
  </cellXfs>
  <cellStyles count="5">
    <cellStyle name="Comma" xfId="3" builtinId="3"/>
    <cellStyle name="Currency" xfId="1" builtinId="4"/>
    <cellStyle name="Hyperlink" xfId="4" builtinId="8"/>
    <cellStyle name="Normal" xfId="0" builtinId="0"/>
    <cellStyle name="Percent" xfId="2" builtinId="5"/>
  </cellStyles>
  <dxfs count="1">
    <dxf>
      <font>
        <color theme="0"/>
      </font>
      <fill>
        <patternFill patternType="none">
          <bgColor auto="1"/>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tcasson@globalmethodist.org"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AAD98-DC9D-4502-B635-98C9B9FEB427}">
  <dimension ref="A1:O58"/>
  <sheetViews>
    <sheetView tabSelected="1" view="pageLayout" zoomScaleNormal="130" workbookViewId="0">
      <selection activeCell="D2" sqref="D2:H2"/>
    </sheetView>
  </sheetViews>
  <sheetFormatPr baseColWidth="10" defaultColWidth="8.83203125" defaultRowHeight="15" x14ac:dyDescent="0.2"/>
  <cols>
    <col min="1" max="1" width="2.6640625" customWidth="1"/>
    <col min="2" max="2" width="6.5" customWidth="1"/>
    <col min="3" max="3" width="30.83203125" bestFit="1" customWidth="1"/>
    <col min="4" max="6" width="12.83203125" customWidth="1"/>
    <col min="7" max="7" width="6.5" customWidth="1"/>
    <col min="8" max="8" width="2.6640625" customWidth="1"/>
    <col min="9" max="10" width="9.6640625" customWidth="1"/>
    <col min="15" max="15" width="10.5" hidden="1" customWidth="1"/>
  </cols>
  <sheetData>
    <row r="1" spans="1:15" s="52" customFormat="1" ht="12" x14ac:dyDescent="0.15">
      <c r="A1" s="54" t="s">
        <v>20</v>
      </c>
      <c r="B1" s="55"/>
      <c r="C1" s="56"/>
      <c r="D1" s="54" t="s">
        <v>23</v>
      </c>
      <c r="E1" s="55"/>
      <c r="F1" s="55"/>
      <c r="G1" s="55"/>
      <c r="H1" s="56"/>
      <c r="O1" s="52" t="s">
        <v>1</v>
      </c>
    </row>
    <row r="2" spans="1:15" ht="19" x14ac:dyDescent="0.25">
      <c r="A2" s="57"/>
      <c r="B2" s="58"/>
      <c r="C2" s="59"/>
      <c r="D2" s="57"/>
      <c r="E2" s="58"/>
      <c r="F2" s="58"/>
      <c r="G2" s="58"/>
      <c r="H2" s="59"/>
      <c r="I2" s="7"/>
      <c r="J2" s="1"/>
      <c r="O2" t="s">
        <v>2</v>
      </c>
    </row>
    <row r="3" spans="1:15" s="52" customFormat="1" ht="12" x14ac:dyDescent="0.15">
      <c r="A3" s="54" t="s">
        <v>21</v>
      </c>
      <c r="B3" s="55"/>
      <c r="C3" s="56"/>
      <c r="D3" s="54" t="s">
        <v>24</v>
      </c>
      <c r="E3" s="55"/>
      <c r="F3" s="55"/>
      <c r="G3" s="55"/>
      <c r="H3" s="56"/>
      <c r="I3" s="53"/>
    </row>
    <row r="4" spans="1:15" ht="19" x14ac:dyDescent="0.25">
      <c r="A4" s="66"/>
      <c r="B4" s="67"/>
      <c r="C4" s="68"/>
      <c r="D4" s="60"/>
      <c r="E4" s="61"/>
      <c r="F4" s="61"/>
      <c r="G4" s="61"/>
      <c r="H4" s="62"/>
      <c r="I4" s="8"/>
    </row>
    <row r="5" spans="1:15" s="52" customFormat="1" ht="12" x14ac:dyDescent="0.15">
      <c r="A5" s="63" t="s">
        <v>22</v>
      </c>
      <c r="B5" s="64"/>
      <c r="C5" s="65"/>
      <c r="D5" s="63" t="s">
        <v>25</v>
      </c>
      <c r="E5" s="64"/>
      <c r="F5" s="64"/>
      <c r="G5" s="64"/>
      <c r="H5" s="65"/>
      <c r="I5" s="53"/>
    </row>
    <row r="6" spans="1:15" ht="19" x14ac:dyDescent="0.25">
      <c r="A6" s="60"/>
      <c r="B6" s="61"/>
      <c r="C6" s="62"/>
      <c r="D6" s="60"/>
      <c r="E6" s="61"/>
      <c r="F6" s="61"/>
      <c r="G6" s="61"/>
      <c r="H6" s="62"/>
      <c r="I6" s="8"/>
      <c r="O6" t="s">
        <v>3</v>
      </c>
    </row>
    <row r="7" spans="1:15" ht="7.5" customHeight="1" x14ac:dyDescent="0.2">
      <c r="A7" s="6"/>
      <c r="B7" s="6"/>
      <c r="C7" s="6"/>
      <c r="D7" s="6"/>
      <c r="E7" s="6"/>
      <c r="F7" s="6"/>
      <c r="G7" s="6"/>
      <c r="H7" s="6"/>
      <c r="I7" s="7"/>
      <c r="O7" t="s">
        <v>4</v>
      </c>
    </row>
    <row r="8" spans="1:15" ht="7.5" customHeight="1" x14ac:dyDescent="0.2">
      <c r="A8" s="9"/>
      <c r="B8" s="10"/>
      <c r="C8" s="10"/>
      <c r="D8" s="10"/>
      <c r="E8" s="10"/>
      <c r="F8" s="10"/>
      <c r="G8" s="10"/>
      <c r="H8" s="11"/>
      <c r="I8" s="7"/>
      <c r="O8" t="s">
        <v>5</v>
      </c>
    </row>
    <row r="9" spans="1:15" ht="15.75" customHeight="1" x14ac:dyDescent="0.2">
      <c r="A9" s="12"/>
      <c r="B9" s="71" t="s">
        <v>26</v>
      </c>
      <c r="C9" s="71"/>
      <c r="D9" s="71"/>
      <c r="E9" s="71"/>
      <c r="F9" s="71"/>
      <c r="G9" s="71"/>
      <c r="H9" s="13"/>
      <c r="I9" s="7"/>
    </row>
    <row r="10" spans="1:15" ht="16" x14ac:dyDescent="0.2">
      <c r="A10" s="12"/>
      <c r="B10" s="71"/>
      <c r="C10" s="71"/>
      <c r="D10" s="71"/>
      <c r="E10" s="71"/>
      <c r="F10" s="71"/>
      <c r="G10" s="71"/>
      <c r="H10" s="13"/>
      <c r="I10" s="7"/>
    </row>
    <row r="11" spans="1:15" ht="16" x14ac:dyDescent="0.2">
      <c r="A11" s="12"/>
      <c r="B11" s="71"/>
      <c r="C11" s="71"/>
      <c r="D11" s="71"/>
      <c r="E11" s="71"/>
      <c r="F11" s="71"/>
      <c r="G11" s="71"/>
      <c r="H11" s="13"/>
      <c r="I11" s="7"/>
    </row>
    <row r="12" spans="1:15" ht="16" x14ac:dyDescent="0.2">
      <c r="A12" s="12"/>
      <c r="B12" s="71"/>
      <c r="C12" s="71"/>
      <c r="D12" s="71"/>
      <c r="E12" s="71"/>
      <c r="F12" s="71"/>
      <c r="G12" s="71"/>
      <c r="H12" s="13"/>
      <c r="I12" s="7"/>
    </row>
    <row r="13" spans="1:15" ht="16" x14ac:dyDescent="0.2">
      <c r="A13" s="12"/>
      <c r="B13" s="71"/>
      <c r="C13" s="71"/>
      <c r="D13" s="71"/>
      <c r="E13" s="71"/>
      <c r="F13" s="71"/>
      <c r="G13" s="71"/>
      <c r="H13" s="13"/>
      <c r="I13" s="7"/>
    </row>
    <row r="14" spans="1:15" ht="7.5" customHeight="1" x14ac:dyDescent="0.2">
      <c r="A14" s="42"/>
      <c r="B14" s="25"/>
      <c r="C14" s="25"/>
      <c r="D14" s="25"/>
      <c r="E14" s="25"/>
      <c r="F14" s="25"/>
      <c r="G14" s="25"/>
      <c r="H14" s="26"/>
      <c r="I14" s="7"/>
    </row>
    <row r="15" spans="1:15" ht="7.5" customHeight="1" x14ac:dyDescent="0.2">
      <c r="A15" s="12"/>
      <c r="B15" s="6"/>
      <c r="C15" s="6"/>
      <c r="D15" s="6"/>
      <c r="E15" s="6"/>
      <c r="F15" s="6"/>
      <c r="G15" s="6"/>
      <c r="H15" s="14"/>
      <c r="I15" s="7"/>
    </row>
    <row r="16" spans="1:15" ht="18" x14ac:dyDescent="0.2">
      <c r="A16" s="12"/>
      <c r="B16" s="46" t="s">
        <v>17</v>
      </c>
      <c r="C16" s="45"/>
      <c r="D16" s="45"/>
      <c r="E16" s="45"/>
      <c r="F16" s="45"/>
      <c r="G16" s="45"/>
      <c r="H16" s="14"/>
      <c r="I16" s="7"/>
    </row>
    <row r="17" spans="1:9" ht="16" x14ac:dyDescent="0.2">
      <c r="A17" s="12"/>
      <c r="B17" s="6"/>
      <c r="C17" s="6"/>
      <c r="D17" s="6"/>
      <c r="E17" s="6"/>
      <c r="F17" s="6"/>
      <c r="G17" s="6"/>
      <c r="H17" s="14"/>
      <c r="I17" s="7"/>
    </row>
    <row r="18" spans="1:9" ht="16" x14ac:dyDescent="0.2">
      <c r="A18" s="15"/>
      <c r="C18" s="16" t="s">
        <v>10</v>
      </c>
      <c r="D18" s="5"/>
      <c r="E18" s="6"/>
      <c r="F18" s="6"/>
      <c r="G18" s="6"/>
      <c r="H18" s="14"/>
      <c r="I18" s="8"/>
    </row>
    <row r="19" spans="1:9" ht="7.5" customHeight="1" x14ac:dyDescent="0.2">
      <c r="A19" s="15"/>
      <c r="C19" s="16"/>
      <c r="D19" s="17"/>
      <c r="E19" s="6"/>
      <c r="F19" s="6"/>
      <c r="G19" s="6"/>
      <c r="H19" s="14"/>
      <c r="I19" s="8"/>
    </row>
    <row r="20" spans="1:9" ht="15" customHeight="1" x14ac:dyDescent="0.2">
      <c r="A20" s="15"/>
      <c r="B20" s="69" t="s">
        <v>8</v>
      </c>
      <c r="C20" s="69"/>
      <c r="D20" s="5"/>
      <c r="E20" s="6"/>
      <c r="F20" s="6"/>
      <c r="G20" s="6"/>
      <c r="H20" s="14"/>
      <c r="I20" s="8"/>
    </row>
    <row r="21" spans="1:9" ht="7.5" customHeight="1" x14ac:dyDescent="0.2">
      <c r="A21" s="12"/>
      <c r="C21" s="18"/>
      <c r="D21" s="17"/>
      <c r="E21" s="6"/>
      <c r="F21" s="6"/>
      <c r="G21" s="6"/>
      <c r="H21" s="14"/>
      <c r="I21" s="8"/>
    </row>
    <row r="22" spans="1:9" ht="15" customHeight="1" x14ac:dyDescent="0.2">
      <c r="A22" s="15"/>
      <c r="B22" s="69" t="s">
        <v>0</v>
      </c>
      <c r="C22" s="69"/>
      <c r="D22" s="2" t="s">
        <v>1</v>
      </c>
      <c r="E22" s="6"/>
      <c r="F22" s="6"/>
      <c r="G22" s="6"/>
      <c r="H22" s="14"/>
      <c r="I22" s="8"/>
    </row>
    <row r="23" spans="1:9" ht="7.5" customHeight="1" x14ac:dyDescent="0.2">
      <c r="A23" s="12"/>
      <c r="C23" s="18"/>
      <c r="D23" s="17"/>
      <c r="E23" s="6"/>
      <c r="F23" s="6"/>
      <c r="G23" s="6"/>
      <c r="H23" s="14"/>
      <c r="I23" s="8"/>
    </row>
    <row r="24" spans="1:9" ht="16" x14ac:dyDescent="0.2">
      <c r="A24" s="15"/>
      <c r="C24" s="19" t="s">
        <v>9</v>
      </c>
      <c r="D24" s="5"/>
      <c r="E24" s="6"/>
      <c r="F24" s="6"/>
      <c r="G24" s="6"/>
      <c r="H24" s="14"/>
      <c r="I24" s="7"/>
    </row>
    <row r="25" spans="1:9" ht="7.5" customHeight="1" x14ac:dyDescent="0.2">
      <c r="A25" s="15"/>
      <c r="C25" s="19"/>
      <c r="D25" s="20"/>
      <c r="E25" s="6"/>
      <c r="F25" s="6"/>
      <c r="G25" s="6"/>
      <c r="H25" s="14"/>
      <c r="I25" s="7"/>
    </row>
    <row r="26" spans="1:9" ht="16" x14ac:dyDescent="0.2">
      <c r="A26" s="15"/>
      <c r="B26" s="70" t="s">
        <v>7</v>
      </c>
      <c r="C26" s="70"/>
      <c r="D26" s="51">
        <v>0</v>
      </c>
      <c r="E26" s="21" t="s">
        <v>19</v>
      </c>
      <c r="F26" s="3">
        <v>0</v>
      </c>
      <c r="G26" s="6"/>
      <c r="H26" s="14"/>
      <c r="I26" s="7"/>
    </row>
    <row r="27" spans="1:9" ht="7.5" customHeight="1" x14ac:dyDescent="0.2">
      <c r="A27" s="15"/>
      <c r="C27" s="19"/>
      <c r="D27" s="21"/>
      <c r="E27" s="6"/>
      <c r="F27" s="6"/>
      <c r="G27" s="6"/>
      <c r="H27" s="14"/>
      <c r="I27" s="7"/>
    </row>
    <row r="28" spans="1:9" ht="16" x14ac:dyDescent="0.2">
      <c r="A28" s="15"/>
      <c r="C28" s="19" t="s">
        <v>6</v>
      </c>
      <c r="D28" s="4" t="s">
        <v>3</v>
      </c>
      <c r="E28" s="6"/>
      <c r="F28" s="6"/>
      <c r="G28" s="6"/>
      <c r="H28" s="14"/>
      <c r="I28" s="7"/>
    </row>
    <row r="29" spans="1:9" ht="7.5" customHeight="1" x14ac:dyDescent="0.2">
      <c r="A29" s="22"/>
      <c r="B29" s="23"/>
      <c r="C29" s="23"/>
      <c r="D29" s="24"/>
      <c r="E29" s="25"/>
      <c r="F29" s="25"/>
      <c r="G29" s="25"/>
      <c r="H29" s="26"/>
      <c r="I29" s="7"/>
    </row>
    <row r="30" spans="1:9" ht="7.5" customHeight="1" x14ac:dyDescent="0.2">
      <c r="A30" s="9"/>
      <c r="B30" s="27"/>
      <c r="C30" s="27"/>
      <c r="D30" s="28"/>
      <c r="E30" s="10"/>
      <c r="F30" s="10"/>
      <c r="G30" s="10"/>
      <c r="H30" s="11"/>
      <c r="I30" s="7"/>
    </row>
    <row r="31" spans="1:9" ht="19" x14ac:dyDescent="0.25">
      <c r="A31" s="12"/>
      <c r="B31" s="46" t="s">
        <v>11</v>
      </c>
      <c r="C31" s="29"/>
      <c r="D31" s="30"/>
      <c r="E31" s="31"/>
      <c r="F31" s="31"/>
      <c r="G31" s="31"/>
      <c r="H31" s="14"/>
      <c r="I31" s="8"/>
    </row>
    <row r="32" spans="1:9" ht="7.5" customHeight="1" x14ac:dyDescent="0.2">
      <c r="A32" s="12"/>
      <c r="C32" s="32"/>
      <c r="D32" s="33"/>
      <c r="E32" s="6"/>
      <c r="F32" s="6"/>
      <c r="G32" s="6"/>
      <c r="H32" s="14"/>
      <c r="I32" s="7"/>
    </row>
    <row r="33" spans="1:9" ht="34" x14ac:dyDescent="0.2">
      <c r="A33" s="12"/>
      <c r="C33" s="34"/>
      <c r="D33" s="35" t="s">
        <v>12</v>
      </c>
      <c r="E33" s="36" t="s">
        <v>13</v>
      </c>
      <c r="F33" s="36" t="s">
        <v>14</v>
      </c>
      <c r="G33" s="6"/>
      <c r="H33" s="14"/>
      <c r="I33" s="7"/>
    </row>
    <row r="34" spans="1:9" ht="22.5" customHeight="1" x14ac:dyDescent="0.2">
      <c r="A34" s="12"/>
      <c r="C34" s="37" t="s">
        <v>16</v>
      </c>
      <c r="D34" s="38">
        <f>ROUND(IF($D$22="Yes",($D$18+$D$20)*1.25*(5%),($D$18+$D$20+$D$24)*(5%)),0)</f>
        <v>0</v>
      </c>
      <c r="E34" s="39">
        <f>ROUND(D34/12,2)</f>
        <v>0</v>
      </c>
      <c r="F34" s="40">
        <f>IFERROR(D34/IF($D$22="Yes",($D$18+$D$20)*125%,($D$18+$D$20+$D$24)),0)</f>
        <v>0</v>
      </c>
      <c r="G34" s="6"/>
      <c r="H34" s="14"/>
      <c r="I34" s="7"/>
    </row>
    <row r="35" spans="1:9" ht="22.5" customHeight="1" x14ac:dyDescent="0.2">
      <c r="A35" s="12"/>
      <c r="C35" s="41" t="s">
        <v>15</v>
      </c>
      <c r="D35" s="38">
        <f>MIN(D34,D36)</f>
        <v>0</v>
      </c>
      <c r="E35" s="39">
        <f>ROUND(D35/12,2)</f>
        <v>0</v>
      </c>
      <c r="F35" s="40">
        <f>IFERROR(D35/IF($D$22="Yes",($D$18+$D$20)*125%,($D$18+$D$20+$D$24)),0)</f>
        <v>0</v>
      </c>
      <c r="G35" s="6"/>
      <c r="H35" s="14"/>
      <c r="I35" s="7"/>
    </row>
    <row r="36" spans="1:9" ht="22.5" customHeight="1" x14ac:dyDescent="0.2">
      <c r="A36" s="12"/>
      <c r="C36" s="37" t="str">
        <f>"Pastor's Share: "&amp;D28</f>
        <v>Pastor's Share: Before-Tax</v>
      </c>
      <c r="D36" s="38">
        <f>IF(D26&gt;0,D26,ROUND(IF($D$22="Yes",($D$18+$D$20)*1.25*($F$26),($D$18+$D$20+$D$24)*($F$26)),0))</f>
        <v>0</v>
      </c>
      <c r="E36" s="39">
        <f>ROUND(D36/12,2)</f>
        <v>0</v>
      </c>
      <c r="F36" s="40">
        <f>IFERROR(D36/IF($D$22="Yes",($D$18+$D$20)*125%,($D$18+$D$20+$D$24)),0)</f>
        <v>0</v>
      </c>
      <c r="G36" s="6"/>
      <c r="H36" s="14"/>
      <c r="I36" s="7"/>
    </row>
    <row r="37" spans="1:9" ht="22.5" customHeight="1" x14ac:dyDescent="0.2">
      <c r="A37" s="12"/>
      <c r="C37" s="47" t="s">
        <v>18</v>
      </c>
      <c r="D37" s="48">
        <f>SUM(D34:D36)</f>
        <v>0</v>
      </c>
      <c r="E37" s="49">
        <f t="shared" ref="E37:F37" si="0">SUM(E34:E36)</f>
        <v>0</v>
      </c>
      <c r="F37" s="50">
        <f t="shared" si="0"/>
        <v>0</v>
      </c>
      <c r="G37" s="6"/>
      <c r="H37" s="14"/>
      <c r="I37" s="7"/>
    </row>
    <row r="38" spans="1:9" ht="7.5" customHeight="1" x14ac:dyDescent="0.2">
      <c r="A38" s="42"/>
      <c r="B38" s="43"/>
      <c r="C38" s="43"/>
      <c r="D38" s="44"/>
      <c r="E38" s="25"/>
      <c r="F38" s="25"/>
      <c r="G38" s="25"/>
      <c r="H38" s="26"/>
      <c r="I38" s="7"/>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sheetData>
  <mergeCells count="16">
    <mergeCell ref="A6:C6"/>
    <mergeCell ref="B22:C22"/>
    <mergeCell ref="B20:C20"/>
    <mergeCell ref="B26:C26"/>
    <mergeCell ref="B9:G13"/>
    <mergeCell ref="D6:H6"/>
    <mergeCell ref="A1:C1"/>
    <mergeCell ref="A2:C2"/>
    <mergeCell ref="A3:C3"/>
    <mergeCell ref="A4:C4"/>
    <mergeCell ref="A5:C5"/>
    <mergeCell ref="D1:H1"/>
    <mergeCell ref="D2:H2"/>
    <mergeCell ref="D3:H3"/>
    <mergeCell ref="D4:H4"/>
    <mergeCell ref="D5:H5"/>
  </mergeCells>
  <conditionalFormatting sqref="C24:D24">
    <cfRule type="expression" dxfId="0" priority="1">
      <formula>IF($D$22="Yes",TRUE(),FALSE())</formula>
    </cfRule>
  </conditionalFormatting>
  <dataValidations count="3">
    <dataValidation type="list" allowBlank="1" showInputMessage="1" showErrorMessage="1" sqref="D22" xr:uid="{A35F0125-8A2B-4BCF-B878-BDB76600BDBB}">
      <formula1>$O$1:$O$2</formula1>
    </dataValidation>
    <dataValidation type="list" allowBlank="1" showInputMessage="1" showErrorMessage="1" sqref="D28" xr:uid="{EDDAF07F-87C0-413E-B742-10F7AA20EB5C}">
      <formula1>$O$4:$O$8</formula1>
    </dataValidation>
    <dataValidation type="custom" allowBlank="1" showInputMessage="1" showErrorMessage="1" errorTitle="Effective Date" error="The Effective Date must be the first of the month. The format of the date is mm/dd/yy." sqref="A4" xr:uid="{09596E62-8ABF-4366-AF67-435E5FA55AFE}">
      <formula1>IF(DAY(A4)&lt;&gt;1,FALSE(),TRUE())</formula1>
    </dataValidation>
  </dataValidations>
  <hyperlinks>
    <hyperlink ref="B9:F13" r:id="rId1" display="Instructions: Email the completed form to Teri Casson (tcasson@globalmethodist.org). Fill in the highlighted cells. The blue highlighted cells are up to the pastor to elect. We trust that the church and the pastor have all agreed to the enter amounts. The form must be received at least five business days before the Effective Date in order for us to ensure proper billing." xr:uid="{763EFDB1-E765-4603-B6D9-5B01FC30B216}"/>
  </hyperlinks>
  <printOptions horizontalCentered="1"/>
  <pageMargins left="0.7" right="0.7" top="1.5520833333333333" bottom="0.75" header="0.3" footer="0.3"/>
  <pageSetup orientation="portrait" r:id="rId2"/>
  <headerFooter>
    <oddHeader xml:space="preserve">&amp;L&amp;G&amp;C&amp;"Franklin Gothic Heavy,Regular"&amp;22Retirement Contribution Form&amp;11
</oddHeader>
  </headerFooter>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Calculator</vt:lpstr>
      <vt:lpstr>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MacGibbon</dc:creator>
  <cp:lastModifiedBy>Teresa Marcus</cp:lastModifiedBy>
  <cp:lastPrinted>2023-09-26T21:56:56Z</cp:lastPrinted>
  <dcterms:created xsi:type="dcterms:W3CDTF">2022-06-16T13:20:32Z</dcterms:created>
  <dcterms:modified xsi:type="dcterms:W3CDTF">2025-02-05T18:44:49Z</dcterms:modified>
</cp:coreProperties>
</file>