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9.xml" ContentType="application/vnd.openxmlformats-officedocument.spreadsheetml.worksheet+xml"/>
  <Override PartName="/xl/drawings/drawing3.xml" ContentType="application/vnd.openxmlformats-officedocument.drawing+xml"/>
  <Override PartName="/xl/externalLinks/externalLink1.xml" ContentType="application/vnd.openxmlformats-officedocument.spreadsheetml.externalLink+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ciconsult2016-my.sharepoint.com/personal/jgarman_dciconsult_com/Documents/01. Workspace/00.Software/2026 Data Templates/"/>
    </mc:Choice>
  </mc:AlternateContent>
  <xr:revisionPtr revIDLastSave="67" documentId="8_{98090AE8-8A73-4AC0-AFD8-DC67D153B0A1}" xr6:coauthVersionLast="47" xr6:coauthVersionMax="47" xr10:uidLastSave="{7C6922D8-D685-4FDF-B394-19E6B6E20F0E}"/>
  <bookViews>
    <workbookView xWindow="33705" yWindow="1155" windowWidth="21600" windowHeight="11295" tabRatio="813" xr2:uid="{00000000-000D-0000-FFFF-FFFF00000000}"/>
  </bookViews>
  <sheets>
    <sheet name="Overview" sheetId="43" r:id="rId1"/>
    <sheet name="Old Formulas" sheetId="19" state="hidden" r:id="rId2"/>
    <sheet name="Timeline" sheetId="27" state="hidden" r:id="rId3"/>
    <sheet name="Data Timeframes" sheetId="20" r:id="rId4"/>
    <sheet name="Project Timeline" sheetId="42" r:id="rId5"/>
    <sheet name="Company Addresses" sheetId="23" r:id="rId6"/>
    <sheet name="Plan Directory" sheetId="63" r:id="rId7"/>
    <sheet name="Narrative Info" sheetId="39" r:id="rId8"/>
    <sheet name="Job Group Directory" sheetId="9" r:id="rId9"/>
    <sheet name="Job Title Directory" sheetId="10" r:id="rId10"/>
    <sheet name="Current Year Roster" sheetId="44" r:id="rId11"/>
    <sheet name="Applicants" sheetId="50" r:id="rId12"/>
    <sheet name="Hires" sheetId="46" r:id="rId13"/>
    <sheet name="Promotions" sheetId="47" r:id="rId14"/>
    <sheet name="Terminations" sheetId="49" r:id="rId15"/>
    <sheet name="Other Job Movements" sheetId="48" r:id="rId16"/>
    <sheet name="Application Dispositions" sheetId="8" r:id="rId17"/>
    <sheet name="Prior Year Roster" sheetId="45" r:id="rId18"/>
    <sheet name="Job Title Directory - Master" sheetId="64" state="hidden" r:id="rId19"/>
    <sheet name="Race Directory" sheetId="58" state="hidden" r:id="rId20"/>
    <sheet name="Sex Directory" sheetId="59" state="hidden" r:id="rId21"/>
    <sheet name="Veteran Directory" sheetId="60" state="hidden" r:id="rId22"/>
    <sheet name="Disability Directory" sheetId="61" state="hidden" r:id="rId23"/>
    <sheet name="Report Header Info" sheetId="56" r:id="rId24"/>
  </sheets>
  <externalReferences>
    <externalReference r:id="rId25"/>
  </externalReferences>
  <definedNames>
    <definedName name="AAPDirectories">'Plan Directory'!$A$1:$B$1</definedName>
    <definedName name="ApplicantDispositionCodes">'Application Dispositions'!$A$3:$C$3</definedName>
    <definedName name="Applicants">Applicants!$A$3:$AB$3</definedName>
    <definedName name="CompanyInfo">'Report Header Info'!$A$2:$E$2</definedName>
    <definedName name="CurrentYearRoster">'Current Year Roster'!$A$3:$AF$3</definedName>
    <definedName name="date">'Old Formulas'!$A$2:$A$13</definedName>
    <definedName name="Disabilities" localSheetId="6">'Plan Directory'!$A$1:$B$1</definedName>
    <definedName name="Disabilities">'Disability Directory'!$A$1:$C$1</definedName>
    <definedName name="FactorWeights">#REF!</definedName>
    <definedName name="Feeders">#REF!</definedName>
    <definedName name="Goals">#REF!</definedName>
    <definedName name="Hires">Hires!$A$3:$T$3</definedName>
    <definedName name="JobGroups">'Job Group Directory'!$A$3:$C$3</definedName>
    <definedName name="JobTitles" localSheetId="18">'Job Title Directory - Master'!$A$3:$E$3</definedName>
    <definedName name="JobTitles">'Job Title Directory'!$A$3:$E$3</definedName>
    <definedName name="JobTitlesMaster">'Job Title Directory - Master'!$A$3:$E$3</definedName>
    <definedName name="Locations">'Company Addresses'!$A$4:$G$4</definedName>
    <definedName name="OtherJobMovements">'Other Job Movements'!$A$3:$AA$3</definedName>
    <definedName name="PriorYearRoster">'Prior Year Roster'!$A$3:$U$3</definedName>
    <definedName name="Promotions">Promotions!$A$3:$AB$3</definedName>
    <definedName name="Races">'Race Directory'!$A$1:$C$1</definedName>
    <definedName name="RecruitmentAreas">#REF!</definedName>
    <definedName name="SalaryGrades">#REF!</definedName>
    <definedName name="Sexes">'Sex Directory'!$A$1:$C$1</definedName>
    <definedName name="Snapshot">'Old Formulas'!$W$2:$W$37</definedName>
    <definedName name="tblDateLkup">'Old Formulas'!$W:$AF</definedName>
    <definedName name="TerminationDispositionCodes">#REF!</definedName>
    <definedName name="Terminations">Terminations!$A$3:$R$3</definedName>
    <definedName name="timerange">'Old Formulas'!$AH$2:$AH$5</definedName>
    <definedName name="type" localSheetId="0">'[1]Data Timeframes'!$D$11</definedName>
    <definedName name="type" localSheetId="4">'[1]Data Timeframes'!$D$11</definedName>
    <definedName name="type">'Data Timeframes'!$G$12</definedName>
    <definedName name="Veterans">'Veteran Directory'!$A$1:$C$1</definedName>
    <definedName name="year">'Old Formulas'!$T$2:$T$5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0" l="1"/>
  <c r="B18" i="20"/>
  <c r="B15" i="20"/>
  <c r="B16" i="20"/>
  <c r="C2" i="27" l="1"/>
  <c r="C3" i="27" s="1"/>
  <c r="C4" i="27" s="1"/>
  <c r="C5" i="27" s="1"/>
  <c r="C6" i="27" s="1"/>
  <c r="C7" i="27" s="1"/>
  <c r="C8" i="27" s="1"/>
  <c r="C9" i="27" s="1"/>
  <c r="C10" i="27" s="1"/>
  <c r="C11" i="27" s="1"/>
  <c r="C12" i="27" s="1"/>
  <c r="C13" i="27" s="1"/>
  <c r="C14" i="27" s="1"/>
  <c r="C15" i="27" s="1"/>
  <c r="B16" i="42" l="1"/>
  <c r="B19" i="42" s="1"/>
  <c r="B22" i="42" s="1"/>
  <c r="B25" i="42" s="1"/>
  <c r="B28" i="42" s="1"/>
  <c r="B31" i="42" s="1"/>
  <c r="B34" i="42" s="1"/>
  <c r="C16" i="27" l="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E25" i="20" l="1"/>
  <c r="F22" i="20"/>
  <c r="H9" i="20"/>
  <c r="AC26" i="19"/>
  <c r="AD26" i="19"/>
  <c r="AE26" i="19"/>
  <c r="AF26" i="19"/>
  <c r="AC27" i="19"/>
  <c r="AD27" i="19"/>
  <c r="AE27" i="19"/>
  <c r="AF27" i="19"/>
  <c r="AC28" i="19"/>
  <c r="AD28" i="19"/>
  <c r="AE28" i="19"/>
  <c r="AF28" i="19"/>
  <c r="AC29" i="19"/>
  <c r="AD29" i="19"/>
  <c r="AE29" i="19"/>
  <c r="AF29" i="19"/>
  <c r="AC30" i="19"/>
  <c r="AD30" i="19"/>
  <c r="AE30" i="19"/>
  <c r="AF30" i="19"/>
  <c r="AC31" i="19"/>
  <c r="AD31" i="19"/>
  <c r="AE31" i="19"/>
  <c r="AF31" i="19"/>
  <c r="AC32" i="19"/>
  <c r="AD32" i="19"/>
  <c r="AE32" i="19"/>
  <c r="AF32" i="19"/>
  <c r="AC33" i="19"/>
  <c r="AD33" i="19"/>
  <c r="AE33" i="19"/>
  <c r="AF33" i="19"/>
  <c r="AC34" i="19"/>
  <c r="AD34" i="19"/>
  <c r="AE34" i="19"/>
  <c r="AF34" i="19"/>
  <c r="AC35" i="19"/>
  <c r="AD35" i="19"/>
  <c r="AE35" i="19"/>
  <c r="AF35" i="19"/>
  <c r="AC36" i="19"/>
  <c r="AD36" i="19"/>
  <c r="AE36" i="19"/>
  <c r="AF36" i="19"/>
  <c r="AC37" i="19"/>
  <c r="AD37" i="19"/>
  <c r="AE37" i="19"/>
  <c r="AF37" i="19"/>
  <c r="AD14" i="19"/>
  <c r="AE14" i="19"/>
  <c r="AF14" i="19"/>
  <c r="AD15" i="19"/>
  <c r="AE15" i="19"/>
  <c r="AF15" i="19"/>
  <c r="AD16" i="19"/>
  <c r="AE16" i="19"/>
  <c r="AF16" i="19"/>
  <c r="AD17" i="19"/>
  <c r="AE17" i="19"/>
  <c r="AF17" i="19"/>
  <c r="AD18" i="19"/>
  <c r="AE18" i="19"/>
  <c r="AF18" i="19"/>
  <c r="AD19" i="19"/>
  <c r="AE19" i="19"/>
  <c r="AF19" i="19"/>
  <c r="AD20" i="19"/>
  <c r="AE20" i="19"/>
  <c r="AF20" i="19"/>
  <c r="AD21" i="19"/>
  <c r="AE21" i="19"/>
  <c r="AF21" i="19"/>
  <c r="AD22" i="19"/>
  <c r="AE22" i="19"/>
  <c r="AF22" i="19"/>
  <c r="AD23" i="19"/>
  <c r="AE23" i="19"/>
  <c r="AF23" i="19"/>
  <c r="AD24" i="19"/>
  <c r="AE24" i="19"/>
  <c r="AF24" i="19"/>
  <c r="AD25" i="19"/>
  <c r="AE25" i="19"/>
  <c r="AF25" i="19"/>
  <c r="AC14" i="19"/>
  <c r="AC15" i="19"/>
  <c r="AC16" i="19"/>
  <c r="AC17" i="19"/>
  <c r="AC18" i="19"/>
  <c r="AC19" i="19"/>
  <c r="AC20" i="19"/>
  <c r="AC21" i="19"/>
  <c r="AC22" i="19"/>
  <c r="AC23" i="19"/>
  <c r="AC24" i="19"/>
  <c r="AC25" i="19"/>
  <c r="H10" i="20"/>
  <c r="B24" i="20"/>
  <c r="B21" i="20"/>
  <c r="AD5" i="19"/>
  <c r="AD6" i="19"/>
  <c r="AD7" i="19"/>
  <c r="AD8" i="19"/>
  <c r="AD9" i="19"/>
  <c r="AD10" i="19"/>
  <c r="AD11" i="19"/>
  <c r="AD12" i="19"/>
  <c r="AD13" i="19"/>
  <c r="AE2" i="19"/>
  <c r="AF2" i="19"/>
  <c r="AE3" i="19"/>
  <c r="AF3" i="19"/>
  <c r="AE4" i="19"/>
  <c r="AF4" i="19"/>
  <c r="AE5" i="19"/>
  <c r="AF5" i="19"/>
  <c r="AE6" i="19"/>
  <c r="AF6" i="19"/>
  <c r="AE7" i="19"/>
  <c r="AF7" i="19"/>
  <c r="AE8" i="19"/>
  <c r="AF8" i="19"/>
  <c r="AE9" i="19"/>
  <c r="AF9" i="19"/>
  <c r="AE10" i="19"/>
  <c r="AF10" i="19"/>
  <c r="AE11" i="19"/>
  <c r="AF11" i="19"/>
  <c r="AE12" i="19"/>
  <c r="AF12" i="19"/>
  <c r="AE13" i="19"/>
  <c r="AF13" i="19"/>
  <c r="AD2" i="19"/>
  <c r="AD3" i="19"/>
  <c r="AD4" i="19"/>
  <c r="H12" i="20"/>
  <c r="AC13" i="19"/>
  <c r="AC2" i="19"/>
  <c r="AC3" i="19"/>
  <c r="AC4" i="19"/>
  <c r="AC5" i="19"/>
  <c r="AC6" i="19"/>
  <c r="AC7" i="19"/>
  <c r="AC8" i="19"/>
  <c r="AC9" i="19"/>
  <c r="AC10" i="19"/>
  <c r="AC11" i="19"/>
  <c r="AC12" i="19"/>
  <c r="M12" i="19"/>
  <c r="M14" i="19"/>
  <c r="M3" i="19"/>
  <c r="M4" i="19"/>
  <c r="M5" i="19"/>
  <c r="M6" i="19"/>
  <c r="M7" i="19"/>
  <c r="M8" i="19"/>
  <c r="M9" i="19"/>
  <c r="M10" i="19"/>
  <c r="M11" i="19"/>
  <c r="M13"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2" i="19"/>
  <c r="Q15" i="19"/>
  <c r="Q16" i="19" s="1"/>
  <c r="Q17" i="19" s="1"/>
  <c r="Q18" i="19" s="1"/>
  <c r="Q19" i="19" s="1"/>
  <c r="Q20" i="19" s="1"/>
  <c r="Q21" i="19" s="1"/>
  <c r="Q22" i="19" s="1"/>
  <c r="Q23" i="19" s="1"/>
  <c r="Q24" i="19" s="1"/>
  <c r="Q25" i="19" s="1"/>
  <c r="Q26" i="19" s="1"/>
  <c r="B19" i="20" l="1"/>
  <c r="Q27" i="19"/>
  <c r="Q28" i="19" s="1"/>
  <c r="Q29" i="19" s="1"/>
  <c r="Q30" i="19" s="1"/>
  <c r="Q31" i="19" s="1"/>
  <c r="Q32" i="19" s="1"/>
  <c r="Q33" i="19" s="1"/>
  <c r="Q34" i="19" s="1"/>
  <c r="Q35" i="19" s="1"/>
  <c r="Q36" i="19" s="1"/>
  <c r="Q37" i="19" s="1"/>
  <c r="Q38" i="19" s="1"/>
  <c r="Q39" i="19"/>
  <c r="B22" i="20"/>
  <c r="F25" i="20"/>
  <c r="Q40" i="19" l="1"/>
  <c r="Q41" i="19" s="1"/>
  <c r="Q42" i="19" s="1"/>
  <c r="Q43" i="19" s="1"/>
  <c r="Q44" i="19" s="1"/>
  <c r="Q45" i="19" s="1"/>
  <c r="Q46" i="19" s="1"/>
  <c r="Q47" i="19" s="1"/>
  <c r="Q48" i="19" s="1"/>
  <c r="Q49" i="19" s="1"/>
  <c r="Q50" i="19" s="1"/>
  <c r="Q51" i="19"/>
  <c r="Q52" i="19" s="1"/>
  <c r="Q53" i="19" s="1"/>
  <c r="Q54" i="19" s="1"/>
  <c r="Q55" i="19" s="1"/>
  <c r="Q56" i="19" s="1"/>
  <c r="Q57" i="19" s="1"/>
  <c r="Q58" i="19" s="1"/>
  <c r="Q59" i="19" s="1"/>
  <c r="Q60" i="19" s="1"/>
  <c r="Q61" i="19" s="1"/>
  <c r="Q62" i="19" s="1"/>
  <c r="B25" i="20"/>
</calcChain>
</file>

<file path=xl/sharedStrings.xml><?xml version="1.0" encoding="utf-8"?>
<sst xmlns="http://schemas.openxmlformats.org/spreadsheetml/2006/main" count="1335" uniqueCount="590">
  <si>
    <t>3. Also located on each worksheet are examples of the information requested. Please feel free to delete these examples when you populate your data in the worksheet.</t>
  </si>
  <si>
    <t>4.  Please feel free to add columns with additional information, as needed.  For example, if you have several stages of applicant disposition codes in your system, please add columns to supply that information</t>
  </si>
  <si>
    <t>Additionally, please visit DCI's frequently asked data questions on your client experience page for more guidance surrounding data requirements and pulling your employee data.</t>
  </si>
  <si>
    <t>2016 End</t>
  </si>
  <si>
    <t>2016 Begin</t>
  </si>
  <si>
    <t>2017 End</t>
  </si>
  <si>
    <t>2017 Begin</t>
  </si>
  <si>
    <t>2018 End</t>
  </si>
  <si>
    <t>2018 Begin</t>
  </si>
  <si>
    <t>2019 End</t>
  </si>
  <si>
    <t>2019 Begin</t>
  </si>
  <si>
    <t>Snapshot</t>
  </si>
  <si>
    <t>Current Year</t>
  </si>
  <si>
    <t>Prior Year</t>
  </si>
  <si>
    <t>Time Range - Annual</t>
  </si>
  <si>
    <t>January 1,</t>
  </si>
  <si>
    <t>January 1, 2015</t>
  </si>
  <si>
    <t>December 31, 2015</t>
  </si>
  <si>
    <t>January 1, 2016</t>
  </si>
  <si>
    <t>January 1, 2017</t>
  </si>
  <si>
    <t>January 1, 2018</t>
  </si>
  <si>
    <t>January 1, 2019</t>
  </si>
  <si>
    <t xml:space="preserve">2012 - </t>
  </si>
  <si>
    <t xml:space="preserve">December 31, </t>
  </si>
  <si>
    <t>Annual Plan</t>
  </si>
  <si>
    <t>February 1,</t>
  </si>
  <si>
    <t>February 1, 2015</t>
  </si>
  <si>
    <t>January 31, 2016</t>
  </si>
  <si>
    <t>February 1, 2016</t>
  </si>
  <si>
    <t>February 1, 2017</t>
  </si>
  <si>
    <t>February 1, 2018</t>
  </si>
  <si>
    <t>February 1, 2019</t>
  </si>
  <si>
    <t xml:space="preserve">January 31, </t>
  </si>
  <si>
    <t>3-month Update</t>
  </si>
  <si>
    <t>There are two options for submitting the Applicant Flow data:
1. A list of all applicants who applied during the 3-month period preceding the Snapshot Date
                  -or-
2. A list of all applicants to requisitions that closed during the 3-month period preceding the Snapshot Date</t>
  </si>
  <si>
    <t>This should be a record of all hires that occurred during the 3-month period preceding the Snapshot Date:</t>
  </si>
  <si>
    <t>This should be a record of all promotions that occurred during the 3-month period preceding the Snapshot Date:</t>
  </si>
  <si>
    <t>This should be a record of all employees who terminated during the 3-month period preceding the Snapshot Date:</t>
  </si>
  <si>
    <t>March 1,</t>
  </si>
  <si>
    <t>March 1, 2015</t>
  </si>
  <si>
    <t>February 29, 2016</t>
  </si>
  <si>
    <t>March 1, 2016</t>
  </si>
  <si>
    <t>March 1, 2017</t>
  </si>
  <si>
    <t>March 1, 2018</t>
  </si>
  <si>
    <t>March 1, 2019</t>
  </si>
  <si>
    <t xml:space="preserve">February 28, </t>
  </si>
  <si>
    <t>6-month Update</t>
  </si>
  <si>
    <t>There are two options for submitting the Applicant Flow data:
1. A list of all applicants who applied during the 6-month period preceding the Snapshot Date
                  -or-
2. A list of all applicants to requisitions that closed during the 6-month period preceding the snapshot date</t>
  </si>
  <si>
    <t>This should be a record of all hires that occurred during the 6-month period preceding the Snapshot Date:</t>
  </si>
  <si>
    <t>This should be a record of all promotions that occurred during the 6-month period preceding the Snapshot Date:</t>
  </si>
  <si>
    <t>This should be a record of all employees who terminated during the 6-month period preceding the Snapshot Date:</t>
  </si>
  <si>
    <t>April 1,</t>
  </si>
  <si>
    <t>April 1, 2015</t>
  </si>
  <si>
    <t>March 31, 2016</t>
  </si>
  <si>
    <t>April 1, 2016</t>
  </si>
  <si>
    <t>April 1, 2017</t>
  </si>
  <si>
    <t>April 1, 2018</t>
  </si>
  <si>
    <t>April 1, 2019</t>
  </si>
  <si>
    <t xml:space="preserve">March 31, </t>
  </si>
  <si>
    <t>9-month Update</t>
  </si>
  <si>
    <t>There are two options for submitting the Applicant Flow data:
1. A list of all applicants who applied during the 9-month period preceding the Snapshot Date
                  -or-
2. A list of all applicants to requisitions that closed during the 9-month period preceding the snapshot date</t>
  </si>
  <si>
    <t>This should be a record of all hires that occurred during the 9-month period preceding the Snapshot Date:</t>
  </si>
  <si>
    <t>This should be a record of all promotions that occurred during the 9-month period preceding the Snapshot Date:</t>
  </si>
  <si>
    <t>This should be a record of all employees who terminated during the 9-month period preceding the Snapshot Date:</t>
  </si>
  <si>
    <t>May 1,</t>
  </si>
  <si>
    <t>May 1, 2015</t>
  </si>
  <si>
    <t>April 30, 2016</t>
  </si>
  <si>
    <t>May 1, 2016</t>
  </si>
  <si>
    <t>May 1, 2017</t>
  </si>
  <si>
    <t>May 1, 2018</t>
  </si>
  <si>
    <t>May 1, 2019</t>
  </si>
  <si>
    <t xml:space="preserve">April 30, </t>
  </si>
  <si>
    <t>June 1,</t>
  </si>
  <si>
    <t>June 1, 2015</t>
  </si>
  <si>
    <t>May 31, 2016</t>
  </si>
  <si>
    <t>June 1, 2016</t>
  </si>
  <si>
    <t>June 1, 2017</t>
  </si>
  <si>
    <t>June 1, 2018</t>
  </si>
  <si>
    <t>June 1, 2019</t>
  </si>
  <si>
    <t xml:space="preserve">May 31, </t>
  </si>
  <si>
    <t>July 1,</t>
  </si>
  <si>
    <t>July 1, 2015</t>
  </si>
  <si>
    <t>June 30, 2016</t>
  </si>
  <si>
    <t>July 1, 2016</t>
  </si>
  <si>
    <t>July 1, 2017</t>
  </si>
  <si>
    <t>July 1, 2018</t>
  </si>
  <si>
    <t>July 1, 2019</t>
  </si>
  <si>
    <t xml:space="preserve">June 30, </t>
  </si>
  <si>
    <t>August 1,</t>
  </si>
  <si>
    <t>August 1, 2015</t>
  </si>
  <si>
    <t>July 31, 2016</t>
  </si>
  <si>
    <t>August 1, 2016</t>
  </si>
  <si>
    <t>August 1, 2017</t>
  </si>
  <si>
    <t>August 1, 2018</t>
  </si>
  <si>
    <t>August 1, 2019</t>
  </si>
  <si>
    <t xml:space="preserve">July 31, </t>
  </si>
  <si>
    <t>September 1,</t>
  </si>
  <si>
    <t>September 1, 2015</t>
  </si>
  <si>
    <t>August 31, 2016</t>
  </si>
  <si>
    <t>September 1, 2016</t>
  </si>
  <si>
    <t>September 1, 2017</t>
  </si>
  <si>
    <t>September 1, 2018</t>
  </si>
  <si>
    <t>September 1, 2019</t>
  </si>
  <si>
    <t xml:space="preserve">August 31, </t>
  </si>
  <si>
    <t>October 1,</t>
  </si>
  <si>
    <t>October 1, 2015</t>
  </si>
  <si>
    <t>September 30, 2016</t>
  </si>
  <si>
    <t>October 1, 2016</t>
  </si>
  <si>
    <t>October 1, 2017</t>
  </si>
  <si>
    <t>October 1, 2018</t>
  </si>
  <si>
    <t>October 1, 2019</t>
  </si>
  <si>
    <t xml:space="preserve">September 30, </t>
  </si>
  <si>
    <t>November 1,</t>
  </si>
  <si>
    <t>November 1, 2015</t>
  </si>
  <si>
    <t>October 31, 2016</t>
  </si>
  <si>
    <t>November 1, 2016</t>
  </si>
  <si>
    <t>November 1, 2017</t>
  </si>
  <si>
    <t>November 1, 2018</t>
  </si>
  <si>
    <t>November 1, 2019</t>
  </si>
  <si>
    <t xml:space="preserve">October 31, </t>
  </si>
  <si>
    <t>December 1,</t>
  </si>
  <si>
    <t>December 1, 2015</t>
  </si>
  <si>
    <t>November 30, 2016</t>
  </si>
  <si>
    <t>December 1, 2016</t>
  </si>
  <si>
    <t>December 1, 2017</t>
  </si>
  <si>
    <t>December 1, 2018</t>
  </si>
  <si>
    <t>December 1, 2019</t>
  </si>
  <si>
    <t xml:space="preserve">November 30, </t>
  </si>
  <si>
    <t>December 31, 2016</t>
  </si>
  <si>
    <t xml:space="preserve">2013 - </t>
  </si>
  <si>
    <t>January 1, 2020</t>
  </si>
  <si>
    <t>January 31, 2017</t>
  </si>
  <si>
    <t>February 1, 2020</t>
  </si>
  <si>
    <t>February 28, 2017</t>
  </si>
  <si>
    <t>March 1, 2020</t>
  </si>
  <si>
    <t>March 31, 2017</t>
  </si>
  <si>
    <t>April 1, 2020</t>
  </si>
  <si>
    <t>April 30, 2017</t>
  </si>
  <si>
    <t>May 1, 2020</t>
  </si>
  <si>
    <t>May 31, 2017</t>
  </si>
  <si>
    <t>June 1, 2020</t>
  </si>
  <si>
    <t>June 30, 2017</t>
  </si>
  <si>
    <t>July 1, 2020</t>
  </si>
  <si>
    <t>July 31, 2017</t>
  </si>
  <si>
    <t>August 1, 2020</t>
  </si>
  <si>
    <t>August 31, 2017</t>
  </si>
  <si>
    <t>September 1, 2020</t>
  </si>
  <si>
    <t>September 30, 2017</t>
  </si>
  <si>
    <t>October 1, 2020</t>
  </si>
  <si>
    <t>October 31, 2017</t>
  </si>
  <si>
    <t>November 1, 2020</t>
  </si>
  <si>
    <t>November 30, 2017</t>
  </si>
  <si>
    <t>December 1, 2020</t>
  </si>
  <si>
    <t>December 31, 2017</t>
  </si>
  <si>
    <t xml:space="preserve">2014 - </t>
  </si>
  <si>
    <t>January 1, 2021</t>
  </si>
  <si>
    <t>January 31, 2018</t>
  </si>
  <si>
    <t>February 1, 2021</t>
  </si>
  <si>
    <t>February 28, 2018</t>
  </si>
  <si>
    <t>March 1, 2021</t>
  </si>
  <si>
    <t>March 31, 2018</t>
  </si>
  <si>
    <t>April 1, 2021</t>
  </si>
  <si>
    <t>April 30, 2018</t>
  </si>
  <si>
    <t>May 1, 2021</t>
  </si>
  <si>
    <t>May 31, 2018</t>
  </si>
  <si>
    <t>June 1, 2021</t>
  </si>
  <si>
    <t>June 30, 2018</t>
  </si>
  <si>
    <t>July 1, 2021</t>
  </si>
  <si>
    <t>July 31, 2018</t>
  </si>
  <si>
    <t>August 1, 2021</t>
  </si>
  <si>
    <t>August 31, 2018</t>
  </si>
  <si>
    <t>September 1, 2021</t>
  </si>
  <si>
    <t>September 30, 2018</t>
  </si>
  <si>
    <t>October 1, 2021</t>
  </si>
  <si>
    <t>October 31, 2018</t>
  </si>
  <si>
    <t>November 1, 2021</t>
  </si>
  <si>
    <t>November 30, 2018</t>
  </si>
  <si>
    <t>December 1, 2021</t>
  </si>
  <si>
    <t>December 31, 2018</t>
  </si>
  <si>
    <t xml:space="preserve">2015 - </t>
  </si>
  <si>
    <t>January 31, 2019</t>
  </si>
  <si>
    <t>February 28, 2019</t>
  </si>
  <si>
    <t>March 31, 2019</t>
  </si>
  <si>
    <t>April 30, 2019</t>
  </si>
  <si>
    <t>May 31, 2019</t>
  </si>
  <si>
    <t>June 30, 2019</t>
  </si>
  <si>
    <t>July 31, 2019</t>
  </si>
  <si>
    <t>August 31, 2019</t>
  </si>
  <si>
    <t>September 30, 2019</t>
  </si>
  <si>
    <t>October 31, 2019</t>
  </si>
  <si>
    <t>November 30, 2019</t>
  </si>
  <si>
    <t>December 31, 2019</t>
  </si>
  <si>
    <t xml:space="preserve">2016 - </t>
  </si>
  <si>
    <t>January 31, 2020</t>
  </si>
  <si>
    <t>February 29, 2020</t>
  </si>
  <si>
    <t>March 31, 2020</t>
  </si>
  <si>
    <t>April 30, 2020</t>
  </si>
  <si>
    <t>May 31, 2020</t>
  </si>
  <si>
    <t>June 30, 2020</t>
  </si>
  <si>
    <t>July 31, 2020</t>
  </si>
  <si>
    <t>August 31, 2020</t>
  </si>
  <si>
    <t>September 30, 2020</t>
  </si>
  <si>
    <t>October 31, 2020</t>
  </si>
  <si>
    <t>November 30, 2020</t>
  </si>
  <si>
    <t>Time Frame</t>
  </si>
  <si>
    <t>Current Year Roster</t>
  </si>
  <si>
    <t>Prior Year Roster</t>
  </si>
  <si>
    <t>Applicant Flow</t>
  </si>
  <si>
    <t>-</t>
  </si>
  <si>
    <t>Hires</t>
  </si>
  <si>
    <t>Promotions</t>
  </si>
  <si>
    <t>Terminations</t>
  </si>
  <si>
    <t>Please select your Project Plan date to view an estimated project timeline below</t>
  </si>
  <si>
    <t>q</t>
  </si>
  <si>
    <t>DCI</t>
  </si>
  <si>
    <t>Kick-off email/call to client. Review data requirements with client. 
Discuss data expectation timeframe</t>
  </si>
  <si>
    <r>
      <t xml:space="preserve">Client
</t>
    </r>
    <r>
      <rPr>
        <b/>
        <i/>
        <sz val="12"/>
        <color indexed="9"/>
        <rFont val="Arial"/>
        <family val="2"/>
      </rPr>
      <t>(2 weeks*)</t>
    </r>
  </si>
  <si>
    <t>Pull data according to data requirements and DCI guidance.* 
Submit data through secured ShareFile.</t>
  </si>
  <si>
    <r>
      <t xml:space="preserve">DCI
</t>
    </r>
    <r>
      <rPr>
        <b/>
        <i/>
        <sz val="12"/>
        <color indexed="9"/>
        <rFont val="Arial"/>
        <family val="2"/>
      </rPr>
      <t>(2 weeks*)</t>
    </r>
  </si>
  <si>
    <t>Review data for missing variables and inconsistencies.
Assimilate and import into data checks. Send questions to client.</t>
  </si>
  <si>
    <r>
      <t xml:space="preserve">Client
</t>
    </r>
    <r>
      <rPr>
        <b/>
        <i/>
        <sz val="12"/>
        <color indexed="9"/>
        <rFont val="Arial"/>
        <family val="2"/>
      </rPr>
      <t>(2 weeks**)</t>
    </r>
  </si>
  <si>
    <t>Research and answer data questions.**
Provide additional data/variables, if needed.</t>
  </si>
  <si>
    <r>
      <t xml:space="preserve">DCI
</t>
    </r>
    <r>
      <rPr>
        <b/>
        <i/>
        <sz val="12"/>
        <color indexed="9"/>
        <rFont val="Arial"/>
        <family val="2"/>
      </rPr>
      <t>(2 weeks**)</t>
    </r>
  </si>
  <si>
    <r>
      <t xml:space="preserve">Client
</t>
    </r>
    <r>
      <rPr>
        <b/>
        <i/>
        <sz val="12"/>
        <color indexed="9"/>
        <rFont val="Arial"/>
        <family val="2"/>
      </rPr>
      <t>(2 weeks)</t>
    </r>
  </si>
  <si>
    <r>
      <t xml:space="preserve">DCI
</t>
    </r>
    <r>
      <rPr>
        <b/>
        <i/>
        <sz val="12"/>
        <color indexed="9"/>
        <rFont val="Arial"/>
        <family val="2"/>
      </rPr>
      <t>(1 week)</t>
    </r>
  </si>
  <si>
    <t>*Dependent on client's availability to provide all requested and needed data (complete data pull).</t>
  </si>
  <si>
    <t>**Dependent on client's review and availability to provide thorough responses/edits to allow for proper corrections/implementations.</t>
  </si>
  <si>
    <t>Locations &amp; Addresses</t>
  </si>
  <si>
    <t>List all company locations in the US, including territories (e.g., DC, PR, Guam).  Locations for remote employees are not required.  If you have more than 50 locations you may substitute or attach a copy of your company directory.</t>
  </si>
  <si>
    <t>Street Address for Physical Locations found in columns A &amp; B</t>
  </si>
  <si>
    <t xml:space="preserve">If city and state are not available, zip code must be provided. </t>
  </si>
  <si>
    <t>5 or 9-digit zip code.</t>
  </si>
  <si>
    <t>Physical Location Code</t>
  </si>
  <si>
    <t>Physical Location Name</t>
  </si>
  <si>
    <t>Address Line 1</t>
  </si>
  <si>
    <t>Address Line 2</t>
  </si>
  <si>
    <t>City</t>
  </si>
  <si>
    <t>State</t>
  </si>
  <si>
    <t>Postal Code</t>
  </si>
  <si>
    <t> </t>
  </si>
  <si>
    <t>Example</t>
  </si>
  <si>
    <t>WAS</t>
  </si>
  <si>
    <t>Washington DC</t>
  </si>
  <si>
    <t>123 Center St</t>
  </si>
  <si>
    <t>Washington</t>
  </si>
  <si>
    <t>DC</t>
  </si>
  <si>
    <t>ORL</t>
  </si>
  <si>
    <t>Orlando</t>
  </si>
  <si>
    <t>123 Dodge Street</t>
  </si>
  <si>
    <t>Suite 101</t>
  </si>
  <si>
    <t>FL</t>
  </si>
  <si>
    <t>FL-MCO</t>
  </si>
  <si>
    <t>SAT</t>
  </si>
  <si>
    <t>San Antonio</t>
  </si>
  <si>
    <t>123 First Street</t>
  </si>
  <si>
    <t>TX</t>
  </si>
  <si>
    <t>TX-SA</t>
  </si>
  <si>
    <t>Narrative AAP Information</t>
  </si>
  <si>
    <t>Please provide the name of the highest ranking official in each plan who will be responsible for overall compliance of the plan.</t>
  </si>
  <si>
    <t>Please provide the name of the person who is responsible for approving the plans and implementing change.</t>
  </si>
  <si>
    <t>Please provide the name of the person who is responsible for the day-to-day compliance of the plan</t>
  </si>
  <si>
    <t>Please provide the street address, city, state and zip for each plan.</t>
  </si>
  <si>
    <t>Company Name</t>
  </si>
  <si>
    <t>Top Official Name</t>
  </si>
  <si>
    <t>Top Official Title</t>
  </si>
  <si>
    <t>Approved By Name</t>
  </si>
  <si>
    <t>Approved By Title</t>
  </si>
  <si>
    <t>EEO Admin Name</t>
  </si>
  <si>
    <t>EEO Admin Title</t>
  </si>
  <si>
    <t>Street Address</t>
  </si>
  <si>
    <t>City State Zip</t>
  </si>
  <si>
    <t>ABC Inc</t>
  </si>
  <si>
    <t>John Doe</t>
  </si>
  <si>
    <t>President and CEO</t>
  </si>
  <si>
    <t>Cindy Snape</t>
  </si>
  <si>
    <t>HR Director</t>
  </si>
  <si>
    <t>Freda Free</t>
  </si>
  <si>
    <t>HR Generalist</t>
  </si>
  <si>
    <t>671 Randall Wobee Lane</t>
  </si>
  <si>
    <t>Springdale, AR 72764</t>
  </si>
  <si>
    <t>Alice Anderson</t>
  </si>
  <si>
    <t>Regional President</t>
  </si>
  <si>
    <t>Gracie Grape</t>
  </si>
  <si>
    <t>EEO Coordinator</t>
  </si>
  <si>
    <t>End Of Fir Street</t>
  </si>
  <si>
    <t>Waldron, AR 72958</t>
  </si>
  <si>
    <t>Billie Bounce</t>
  </si>
  <si>
    <t>Chief Master</t>
  </si>
  <si>
    <t>Hanna Montana</t>
  </si>
  <si>
    <t>Compliance Manager</t>
  </si>
  <si>
    <t>5005 Jefferson Pkwy</t>
  </si>
  <si>
    <t>Pine Bluff, AR 71602</t>
  </si>
  <si>
    <t>Employee ID and Name are critical for all employees.</t>
  </si>
  <si>
    <t>All Job Titles in the roster must be listed in the Job Title Directory. 
If your organization uses Job Codes, these Job Codes are critical to provide for all employees.</t>
  </si>
  <si>
    <t xml:space="preserve">EEO-1 category information is used to help determine job group structure.  This information is also required for many state and federal filings.  If you have a job group structure in place, please include. 
If your Roster Snapshot date is 12/31 and DCI is filing the EEO-1 Report for your organization, please include the EEO-1 Category for each employee. </t>
  </si>
  <si>
    <t xml:space="preserve">If you have more than one legal entity or company, please provide it for each employee. </t>
  </si>
  <si>
    <t>Please provide Disability and Veteran Information for all employees.</t>
  </si>
  <si>
    <t>Employee ID</t>
  </si>
  <si>
    <t>Full Name</t>
  </si>
  <si>
    <t>Race/Ethnicity</t>
  </si>
  <si>
    <t>Sex</t>
  </si>
  <si>
    <t>Job Code</t>
  </si>
  <si>
    <t>Job Title</t>
  </si>
  <si>
    <t>Job Group Code</t>
  </si>
  <si>
    <t>Job Group Name</t>
  </si>
  <si>
    <t>EEO-1 Category</t>
  </si>
  <si>
    <t>Union/Non-Union</t>
  </si>
  <si>
    <t>Department Code/Name</t>
  </si>
  <si>
    <t>Manager ID</t>
  </si>
  <si>
    <t>Entity/Company</t>
  </si>
  <si>
    <t>Salary Code/Grade</t>
  </si>
  <si>
    <t>Hourly Wage</t>
  </si>
  <si>
    <t>Annual Salary</t>
  </si>
  <si>
    <t>Disability Status</t>
  </si>
  <si>
    <t>Veteran Status</t>
  </si>
  <si>
    <t>Hire Date</t>
  </si>
  <si>
    <t>FT/PT</t>
  </si>
  <si>
    <t>Exempt Status</t>
  </si>
  <si>
    <t>Grade Date</t>
  </si>
  <si>
    <t>Job Date</t>
  </si>
  <si>
    <t>Birth Date</t>
  </si>
  <si>
    <t>Job Family</t>
  </si>
  <si>
    <t>Snapshot Date</t>
  </si>
  <si>
    <t>California Employee Y/N</t>
  </si>
  <si>
    <t>Illinois Employee Y/N</t>
  </si>
  <si>
    <t>Doe, John</t>
  </si>
  <si>
    <t>Black or African American</t>
  </si>
  <si>
    <t>Male</t>
  </si>
  <si>
    <t>x2341</t>
  </si>
  <si>
    <t>Director, HR</t>
  </si>
  <si>
    <t>1B</t>
  </si>
  <si>
    <t>First/Mid-Level Officials and Managers</t>
  </si>
  <si>
    <t>Human Resources</t>
  </si>
  <si>
    <t>DCI Foods</t>
  </si>
  <si>
    <t>H01</t>
  </si>
  <si>
    <t>Yes, I have a disability</t>
  </si>
  <si>
    <t>Disabled Veteran</t>
  </si>
  <si>
    <t>FT</t>
  </si>
  <si>
    <t>exempt</t>
  </si>
  <si>
    <t>Management</t>
  </si>
  <si>
    <t>N</t>
  </si>
  <si>
    <t>Y</t>
  </si>
  <si>
    <t>Smith, Jane</t>
  </si>
  <si>
    <t>American Indian</t>
  </si>
  <si>
    <t>Female</t>
  </si>
  <si>
    <t>s4125</t>
  </si>
  <si>
    <t>Receptionist</t>
  </si>
  <si>
    <t>5C</t>
  </si>
  <si>
    <t>Administrative Support Workers</t>
  </si>
  <si>
    <t>Clerical</t>
  </si>
  <si>
    <t>DCI Holdings</t>
  </si>
  <si>
    <t>A03</t>
  </si>
  <si>
    <t>No, I don't have a disability</t>
  </si>
  <si>
    <t>No</t>
  </si>
  <si>
    <t>non-exempt</t>
  </si>
  <si>
    <t>Administrative</t>
  </si>
  <si>
    <t>Johnson, Ed</t>
  </si>
  <si>
    <t>White</t>
  </si>
  <si>
    <t>g6666</t>
  </si>
  <si>
    <t>Bartender</t>
  </si>
  <si>
    <t>Service Workers</t>
  </si>
  <si>
    <t>Service Worker</t>
  </si>
  <si>
    <t>Service</t>
  </si>
  <si>
    <t>A01</t>
  </si>
  <si>
    <t>I don't wish to answer</t>
  </si>
  <si>
    <t>PT</t>
  </si>
  <si>
    <t>Smith, Betty</t>
  </si>
  <si>
    <t>Asian</t>
  </si>
  <si>
    <t>x4132</t>
  </si>
  <si>
    <t>Senior Vice-President, HR</t>
  </si>
  <si>
    <t>1A</t>
  </si>
  <si>
    <t>Executive/Senior Level Officials and Managers</t>
  </si>
  <si>
    <t>Executive</t>
  </si>
  <si>
    <t>Z10</t>
  </si>
  <si>
    <t>Applicants</t>
  </si>
  <si>
    <t xml:space="preserve">If you have more than one legal entity or company, we prefer if you provide for each employee. </t>
  </si>
  <si>
    <t>We need to know whether the applicant was hired, rejected, received an offer, withdrew, or is pending.  If you have different stages in your applicant system, please include those on the template
Provide an application date for all records on this tab. For those hired, please provide the date of hire. If Referral Source is available from your system, this data point can be used for outreach evaluation metrics in audit preparation. Also, if you let us know which applicants are Internal, we can make sure Internal Hires do not appear as New Hires.</t>
  </si>
  <si>
    <t>If you use a requisition system, it is helpful to have the requisition number and when the requisition was closed/filled.</t>
  </si>
  <si>
    <t>This is needed to prepare the required reports for Section 503 and VEVRAA. For the protected veteran code, you may simply indicate that someone is a protected veteran instead of listing the protected veteran category.</t>
  </si>
  <si>
    <t>Applicant ID</t>
  </si>
  <si>
    <t>Applicant Name</t>
  </si>
  <si>
    <t>Job Code Applying for</t>
  </si>
  <si>
    <t>Job Title Applying for</t>
  </si>
  <si>
    <t>HRIS System Title (if using a posting title)</t>
  </si>
  <si>
    <t>Disposition Code/Reason</t>
  </si>
  <si>
    <t>Application Date</t>
  </si>
  <si>
    <t>Last Applicant Stage</t>
  </si>
  <si>
    <t>Applicant Status</t>
  </si>
  <si>
    <t>Referral Source</t>
  </si>
  <si>
    <t>Internal/External</t>
  </si>
  <si>
    <t>Requisition Number</t>
  </si>
  <si>
    <t>Requisition Close/Filled Date</t>
  </si>
  <si>
    <t>Smith, Joe</t>
  </si>
  <si>
    <t>Unknown</t>
  </si>
  <si>
    <t>Executive/Senior Level Manager</t>
  </si>
  <si>
    <t>Did not meet basic quals</t>
  </si>
  <si>
    <t>College Event -&gt; Career Fair</t>
  </si>
  <si>
    <t>External</t>
  </si>
  <si>
    <t>Simpson, Ryan</t>
  </si>
  <si>
    <t>Declined offer</t>
  </si>
  <si>
    <t>Corporate Website</t>
  </si>
  <si>
    <t>White, Betty</t>
  </si>
  <si>
    <t>Hired</t>
  </si>
  <si>
    <t>Job Board -&gt; LinkedIn</t>
  </si>
  <si>
    <t>Roosevelt, Edwin</t>
  </si>
  <si>
    <t>Pacific Islander</t>
  </si>
  <si>
    <t>Social Network -&gt; Facebook</t>
  </si>
  <si>
    <t>Armed Forces Service Medal</t>
  </si>
  <si>
    <t>Black</t>
  </si>
  <si>
    <t>Hired - Internal</t>
  </si>
  <si>
    <t>Job Board -&gt; Indeed</t>
  </si>
  <si>
    <t>Internal</t>
  </si>
  <si>
    <t>Protected Veteran</t>
  </si>
  <si>
    <t>Jackson, Bob</t>
  </si>
  <si>
    <t>Failed wonderlic test</t>
  </si>
  <si>
    <t>Referral</t>
  </si>
  <si>
    <t>Not a protected veteran</t>
  </si>
  <si>
    <t>Please provide the Name and Employee ID of all external candidates hired during the personnel activity period. 
If Applicant IDs have been used for applicants, please provide the Applicant ID of each new hire.</t>
  </si>
  <si>
    <t>Please provide race and sex information for all hires.</t>
  </si>
  <si>
    <t>Please provide Job Titles for all hires.
If your organization uses Job Codes, please provide Job Codes for all hires.</t>
  </si>
  <si>
    <t>If you use a requisition system, it is helpful to have the requisition number.</t>
  </si>
  <si>
    <t>Please provide the Hire Date for all hires.</t>
  </si>
  <si>
    <t xml:space="preserve">If you have more than one legal entity or company, please provide this information for each hire.   </t>
  </si>
  <si>
    <t>Jones, Bobby</t>
  </si>
  <si>
    <t>Washington, DC</t>
  </si>
  <si>
    <t>Employee ID and Names are required for all employees promoted during the personnel activity period.</t>
  </si>
  <si>
    <t>Race and Sex information are required for all individuals who were promoted.</t>
  </si>
  <si>
    <t>The Job Code/Title the employee came from is required for all individuals who were promoted.</t>
  </si>
  <si>
    <t>The Job Title the employee went to is required for all individuals who were promoted.
If your organization uses Job Codes, please also provide the Job Code matching the Job Title for the individual who was promoted.</t>
  </si>
  <si>
    <t>Please provide the date on which the promotion occurred.</t>
  </si>
  <si>
    <t>Please provide information is the promotion was competitive or non-competitive.</t>
  </si>
  <si>
    <t>If your organization has more than one establishment, please provide location information for each promotion record.</t>
  </si>
  <si>
    <t>Please include the ID of the manager for each employee, before and after the promotion.</t>
  </si>
  <si>
    <t>If the employer has more than one entity, please provide entity information for each promotion record.</t>
  </si>
  <si>
    <t>Job Code Emp Came From</t>
  </si>
  <si>
    <t>Job Title Emp Came From</t>
  </si>
  <si>
    <t>Job Group Code Emp Came From</t>
  </si>
  <si>
    <t>Job Group Name Emp Came From</t>
  </si>
  <si>
    <t>Job Code Emp Went To</t>
  </si>
  <si>
    <t>Job Title Emp Went To</t>
  </si>
  <si>
    <t>Job Group Code Emp Went To</t>
  </si>
  <si>
    <t>Job Group Name Emp Went To</t>
  </si>
  <si>
    <t>Promotion Date</t>
  </si>
  <si>
    <t>Competitive/Non-competitive</t>
  </si>
  <si>
    <t>Physical Location Code Emp Came From</t>
  </si>
  <si>
    <t>Physical Location Name Emp Came From</t>
  </si>
  <si>
    <t>Physical Location Code Emp Went To</t>
  </si>
  <si>
    <t>Physical Location Name Emp Went To</t>
  </si>
  <si>
    <t>Prior Manager ID</t>
  </si>
  <si>
    <t>New Manager ID</t>
  </si>
  <si>
    <t>Prior Entity/Company</t>
  </si>
  <si>
    <t>New Entity/Company</t>
  </si>
  <si>
    <t>m9176</t>
  </si>
  <si>
    <t>Recruiter</t>
  </si>
  <si>
    <t>Professionals</t>
  </si>
  <si>
    <t>Employee ID and Names are required for all individuals terminated during the personnel activity period.</t>
  </si>
  <si>
    <t>Please provide Race and Sex information for all terminated employees.</t>
  </si>
  <si>
    <t>Please provide Job Titles for all terminations.
If your organization uses Job Codes, please provide Job Codes for all terminations.</t>
  </si>
  <si>
    <t>Please provide the Termination Code/Termination Reason for each termination.</t>
  </si>
  <si>
    <t>Please provide the Termination Date for all terminations.</t>
  </si>
  <si>
    <t>Please provide location information for each termination record.
Please include the ID of the manager for each employee.</t>
  </si>
  <si>
    <t xml:space="preserve">If the employer has more than one legal entity or company, please provide this information.   </t>
  </si>
  <si>
    <t>Providing Hire Date will allow DCI to determine whether the employee should be expected in the Prior Year Roster or Hires, and assist in identifying rehires.</t>
  </si>
  <si>
    <t>Termination Code/Reason</t>
  </si>
  <si>
    <t>Termination Date</t>
  </si>
  <si>
    <t>Wilson, Tony</t>
  </si>
  <si>
    <t>Two or More Races</t>
  </si>
  <si>
    <t>x1111</t>
  </si>
  <si>
    <t>President</t>
  </si>
  <si>
    <t>Retired</t>
  </si>
  <si>
    <t>All other personnel movements (e.g., demotions, lateral movements, transfers, reclassifications, etc.)</t>
  </si>
  <si>
    <t>Employee ID and Names are required for all employees transferred during the personnel activity period.</t>
  </si>
  <si>
    <t>Race and Sex information are required for all individuals who moved.</t>
  </si>
  <si>
    <t>The Job Title the employee came from is required for all individuals who moved.
If your organization uses Job Codes, please also provide the Job Code matching the Job Title for the individual who moved.</t>
  </si>
  <si>
    <t>The Job Title the employee went to is required for all individuals who were moved.
If your organization uses Job Codes, please also provide the Job Code matching the Job Title for the individual who moved.</t>
  </si>
  <si>
    <t>Please provide the date on which the movement occurred.</t>
  </si>
  <si>
    <t>If the employer has more than one establishment, please provide location information for each record.</t>
  </si>
  <si>
    <t>Please include the ID of the manager for each employee, before and after the movement.</t>
  </si>
  <si>
    <t>If the employer has more than one entity, please provide entity information for each record.</t>
  </si>
  <si>
    <t>Job Change Date</t>
  </si>
  <si>
    <t>s1354</t>
  </si>
  <si>
    <t>Admin Asst</t>
  </si>
  <si>
    <t>Administrative Support Workers III</t>
  </si>
  <si>
    <t>s2146</t>
  </si>
  <si>
    <t>Secretary</t>
  </si>
  <si>
    <t>5B</t>
  </si>
  <si>
    <t>Administrative Support Workers II</t>
  </si>
  <si>
    <t>XY112</t>
  </si>
  <si>
    <t>XY113</t>
  </si>
  <si>
    <t>Application Disposition Code</t>
  </si>
  <si>
    <t>For each disposition code found in your Applicant Flow data, please indicate into which bucket the record should be placed.
Hired - External Hire
Internal Hire - Internal Hire
Rejected - Qualified but not selected
Offered - internal or external offer
Withdrawn - Not qualified for position or withdrew from consideration
Pending - not a final status</t>
  </si>
  <si>
    <t>Disposition Code</t>
  </si>
  <si>
    <t>Disposition Reason</t>
  </si>
  <si>
    <t>Bucket</t>
  </si>
  <si>
    <t>Withdrawn</t>
  </si>
  <si>
    <t>Offered</t>
  </si>
  <si>
    <t>Internal Hire</t>
  </si>
  <si>
    <t>Rejected</t>
  </si>
  <si>
    <t>Interview with Dept Mgr</t>
  </si>
  <si>
    <t>Pending</t>
  </si>
  <si>
    <t>Exempt</t>
  </si>
  <si>
    <t>Job Group Directory</t>
  </si>
  <si>
    <t>Below are your current job groups.  If you would like to make any changes please add a notes column, do not alter the current information, simply make notes in your added column so that we can discuss any changes.</t>
  </si>
  <si>
    <t>Senior Level Managers</t>
  </si>
  <si>
    <t>2A</t>
  </si>
  <si>
    <t>Engineers</t>
  </si>
  <si>
    <t>2B</t>
  </si>
  <si>
    <t>Other Professionals</t>
  </si>
  <si>
    <t>3A</t>
  </si>
  <si>
    <t>Technicians</t>
  </si>
  <si>
    <t>4A</t>
  </si>
  <si>
    <t>Sales Workers</t>
  </si>
  <si>
    <t>5A</t>
  </si>
  <si>
    <t>6A</t>
  </si>
  <si>
    <t>Craft Workers</t>
  </si>
  <si>
    <t>7A</t>
  </si>
  <si>
    <t>Assemblers</t>
  </si>
  <si>
    <t>7B</t>
  </si>
  <si>
    <t>Welders</t>
  </si>
  <si>
    <t>8A</t>
  </si>
  <si>
    <t>Laborers and Helpers</t>
  </si>
  <si>
    <t>9A</t>
  </si>
  <si>
    <t>Job Title Directory</t>
  </si>
  <si>
    <t>All Job Titles found in the Current Year Roster, Prior Year Roster, Applicant Flow, Hires, Promotions, and Terminations are listed in this Job Title Directory along with the job group and assigned census code.  If you have any changes/comments please add an additional column, please do not change any existing information.</t>
  </si>
  <si>
    <t>Census Occupation Code</t>
  </si>
  <si>
    <t>x4932</t>
  </si>
  <si>
    <t>x6195</t>
  </si>
  <si>
    <t>d4132</t>
  </si>
  <si>
    <t>Mechanical Engineer</t>
  </si>
  <si>
    <t>Race Code</t>
  </si>
  <si>
    <t>Description</t>
  </si>
  <si>
    <t>O - Asian</t>
  </si>
  <si>
    <t>C - White</t>
  </si>
  <si>
    <t>B - Black or African-American</t>
  </si>
  <si>
    <t>Sex Code</t>
  </si>
  <si>
    <t>M</t>
  </si>
  <si>
    <t>F</t>
  </si>
  <si>
    <t>U</t>
  </si>
  <si>
    <t>Code</t>
  </si>
  <si>
    <t>N - No</t>
  </si>
  <si>
    <t>2 - Disabled Veteran</t>
  </si>
  <si>
    <t>Yes</t>
  </si>
  <si>
    <t>NULL</t>
  </si>
  <si>
    <t>D</t>
  </si>
  <si>
    <t>Declined to self-ID</t>
  </si>
  <si>
    <t>Declined</t>
  </si>
  <si>
    <t>Does not have a Disability</t>
  </si>
  <si>
    <t>No response/unknown</t>
  </si>
  <si>
    <t>Project Name</t>
  </si>
  <si>
    <t>Project Data Date</t>
  </si>
  <si>
    <t>From Date</t>
  </si>
  <si>
    <t>To Date</t>
  </si>
  <si>
    <t>Company name</t>
  </si>
  <si>
    <t>Project name</t>
  </si>
  <si>
    <t>Please provide an Plan code and location name for each plan.</t>
  </si>
  <si>
    <t>Plan Code</t>
  </si>
  <si>
    <t>Plan Name</t>
  </si>
  <si>
    <t>Plan Code Emp Came From</t>
  </si>
  <si>
    <t>Plan Code Emp Went To</t>
  </si>
  <si>
    <t>Plan Name Emp Came From</t>
  </si>
  <si>
    <t>Plan Name Emp Went To</t>
  </si>
  <si>
    <t>There are two options for submitting the Applicant Flow data:
1. A list of all applicants who applied during the 12-month period preceding the Plan Date
                 -or-
2. A list of all applicants to requisitions that closed during the 12-month period preceding the Plan Date</t>
  </si>
  <si>
    <t>This should be a record of all hires that occurred during the 12-month period preceding the Plan Date:</t>
  </si>
  <si>
    <t>This should be a record of all promotions that occurred during the 12-month period preceding the Plan Date:</t>
  </si>
  <si>
    <t>This should be a record of all employees who terminated during the 12-month period preceding the Plan Date:</t>
  </si>
  <si>
    <t>Finalize data clean-up incorporating client responses to questions. 
Prepare draft Plans.</t>
  </si>
  <si>
    <t>Call with DCI to review plan methodology. 
Internal review of Plans and provide edits/changes, if any, for final Plans.</t>
  </si>
  <si>
    <t>Make changes to draft Plans and generate final Plans. 
Close-out call with client, if not occurred with draft plans.</t>
  </si>
  <si>
    <t>If you have more than one establishment, we will also need to know which establishment each employee worked at on the pull date. If Plan Codes/names are known, those should be provided.
Manager ID can be used to place employees in appropriate Plans if reporting structure is used for assignment.</t>
  </si>
  <si>
    <t>If you have more than one establishment, we will also need to know which establishment each person applied.
Manager ID can be used to place employees in appropriate Plans if reporting structure is used for assignment.</t>
  </si>
  <si>
    <t>If the employer has more than one location, location information must be provided.
Please provide an Plan Code for each hire if available. 
Manager ID can be used to place employees in appropriate Plans if reporting structure is used for assignment.</t>
  </si>
  <si>
    <t>For each applicant, we need the Job Code or Job Title (if code is not available). Each Job Code and Job Title should be listed in the Job Title Directory.  If you are using more applicant friendly posting titles, please provide the "true/official" job code and title to be used for the Plan.</t>
  </si>
  <si>
    <t>EEO-1 Category Emp Came From</t>
  </si>
  <si>
    <t>EEO-1 Category Emp Went To</t>
  </si>
  <si>
    <t>This roster has been system filled from your prior year clean data.  Please do not edit.</t>
  </si>
  <si>
    <t>This information has been system filled from your prior year Plan(s).  Please do not edit.</t>
  </si>
  <si>
    <t>If available, please provide the union status for every employee in the roster. If there are multiple unions applicable to the workforce, please provide the Union name in this column for applicable employees.</t>
  </si>
  <si>
    <t>If available, please provide the Department for every employee in the roster.</t>
  </si>
  <si>
    <t>Please provide the company/entity name for each Plan.</t>
  </si>
  <si>
    <t>1. The Data Timeframes tab will tell you the timeframes to use when pulling personnel data. Use the drop-down menu to select your plan date and the rest of the dates will populate.</t>
  </si>
  <si>
    <t>The tabs at bottom of this worksheet cover all the information needed to generate your plans. Green tabs are REQUIRED to complete your plans. Red tabs are optional but may result in fewer data questions or delays. Yellow/Gold tabs provide additional information, if needed. Blue tabs are intended to be utilized for project planning.</t>
  </si>
  <si>
    <t>2. At the top of each worksheet you will find information about the required data. The column headers that are green represent required information to prepare your plans. Column headers that are yellow/gold are optional, but may help reduce the complexity and time of the data cleaning process.</t>
  </si>
  <si>
    <t>If your Roster Snapshot date is 12/31 and DCI is filing California Pay or the Illinois Data Report for your organization, please indicate whether each employee  works at an establishment in Illinois/California or works remotely from Illinois/California.</t>
  </si>
  <si>
    <t>Please provide Hire Date, Full-Time/Part-Time status, and FLSA status.</t>
  </si>
  <si>
    <t>The Snapshot Date for the Current Year Roster should match the Plan Snapshot Date found in  the "Data Timeframes" tab.</t>
  </si>
  <si>
    <t>Please provide the Salary Code/Grade for each position if your organization has such structures in place.
Please provide the annual salary and/or hourly equivalent for each employee. We prefer hourly wage equivalent if available.
Grade, Job, Birth Dates and Job Family are only required if DCI will be performing a compensation analysis.</t>
  </si>
  <si>
    <t>Personnel Activity</t>
  </si>
  <si>
    <t>Thank you for choosing DCI Consulting to prepare your Affirmative Action Plans.</t>
  </si>
  <si>
    <t>Race and sex are not essential for the AAPs but may be needed for other reporting. This data is critical if DCI will be performing any compensation analyses. If an employee chooses not to self-identify, the employer may use the best available information to determine race and sex, including a visual observation.</t>
  </si>
  <si>
    <t>If available, please provide the employee ID so we can easily tie the hire to the Hire data or Current Year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</si>
</sst>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409]mmmm\ 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Times New Roman"/>
      <family val="1"/>
    </font>
    <font>
      <sz val="10"/>
      <name val="Times New Roman"/>
      <family val="1"/>
    </font>
    <font>
      <sz val="10"/>
      <name val="Arial"/>
      <family val="2"/>
    </font>
    <font>
      <sz val="10"/>
      <name val="Arial"/>
      <family val="2"/>
    </font>
    <font>
      <b/>
      <sz val="12"/>
      <name val="Arial"/>
      <family val="2"/>
    </font>
    <font>
      <sz val="11"/>
      <name val="Arial"/>
      <family val="2"/>
    </font>
    <font>
      <sz val="12"/>
      <name val="Arial"/>
      <family val="2"/>
    </font>
    <font>
      <sz val="14"/>
      <name val="Arial"/>
      <family val="2"/>
    </font>
    <font>
      <b/>
      <u/>
      <sz val="14"/>
      <name val="Arial"/>
      <family val="2"/>
    </font>
    <font>
      <sz val="12"/>
      <name val="Times New Roman"/>
      <family val="1"/>
    </font>
    <font>
      <b/>
      <sz val="12"/>
      <name val="Times New Roman"/>
      <family val="1"/>
    </font>
    <font>
      <sz val="12"/>
      <name val="Calibri"/>
      <family val="2"/>
    </font>
    <font>
      <sz val="10"/>
      <name val="Calibri"/>
      <family val="2"/>
    </font>
    <font>
      <i/>
      <sz val="10"/>
      <name val="Arial"/>
      <family val="2"/>
    </font>
    <font>
      <b/>
      <sz val="10"/>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b/>
      <sz val="36"/>
      <color rgb="FF2E3253"/>
      <name val="Arial"/>
      <family val="2"/>
    </font>
    <font>
      <sz val="16"/>
      <color theme="0"/>
      <name val="Arial"/>
      <family val="2"/>
    </font>
    <font>
      <sz val="14"/>
      <color theme="0"/>
      <name val="Arial"/>
      <family val="2"/>
    </font>
    <font>
      <b/>
      <sz val="26"/>
      <color rgb="FF2E3253"/>
      <name val="Arial"/>
      <family val="2"/>
    </font>
    <font>
      <sz val="14"/>
      <color rgb="FF0070C0"/>
      <name val="Arial"/>
      <family val="2"/>
    </font>
    <font>
      <b/>
      <i/>
      <sz val="10"/>
      <name val="Arial"/>
      <family val="2"/>
    </font>
    <font>
      <u/>
      <sz val="10"/>
      <color theme="10"/>
      <name val="Arial"/>
      <family val="2"/>
    </font>
    <font>
      <b/>
      <sz val="16"/>
      <color theme="0"/>
      <name val="Arial"/>
      <family val="2"/>
    </font>
    <font>
      <b/>
      <i/>
      <sz val="12"/>
      <color indexed="9"/>
      <name val="Arial"/>
      <family val="2"/>
    </font>
    <font>
      <sz val="10"/>
      <color theme="0" tint="-0.499984740745262"/>
      <name val="Wingdings 3"/>
      <family val="1"/>
      <charset val="2"/>
    </font>
    <font>
      <b/>
      <i/>
      <sz val="12"/>
      <color theme="0"/>
      <name val="Arial"/>
      <family val="2"/>
    </font>
    <font>
      <sz val="10"/>
      <color rgb="FF2B3353"/>
      <name val="Arial"/>
      <family val="2"/>
    </font>
    <font>
      <sz val="14"/>
      <color rgb="FF2B3353"/>
      <name val="Arial"/>
      <family val="2"/>
    </font>
  </fonts>
  <fills count="4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79B573"/>
        <bgColor indexed="64"/>
      </patternFill>
    </fill>
    <fill>
      <patternFill patternType="solid">
        <fgColor rgb="FFF5D870"/>
        <bgColor indexed="64"/>
      </patternFill>
    </fill>
    <fill>
      <patternFill patternType="solid">
        <fgColor rgb="FF1F497D"/>
        <bgColor indexed="64"/>
      </patternFill>
    </fill>
    <fill>
      <patternFill patternType="solid">
        <fgColor theme="3" tint="0.79998168889431442"/>
        <bgColor indexed="64"/>
      </patternFill>
    </fill>
    <fill>
      <patternFill patternType="solid">
        <fgColor rgb="FFF5D870"/>
        <bgColor rgb="FF000000"/>
      </patternFill>
    </fill>
    <fill>
      <patternFill patternType="solid">
        <fgColor rgb="FFD9D9D9"/>
        <bgColor rgb="FF000000"/>
      </patternFill>
    </fill>
    <fill>
      <patternFill patternType="solid">
        <fgColor rgb="FF79B573"/>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rgb="FF000000"/>
      </patternFill>
    </fill>
    <fill>
      <patternFill patternType="solid">
        <fgColor rgb="FF2B3353"/>
        <bgColor indexed="64"/>
      </patternFill>
    </fill>
    <fill>
      <patternFill patternType="solid">
        <fgColor rgb="FFC6C7D4"/>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45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18" applyNumberFormat="0" applyAlignment="0" applyProtection="0"/>
    <xf numFmtId="0" fontId="29" fillId="28" borderId="19" applyNumberFormat="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30" borderId="18" applyNumberFormat="0" applyAlignment="0" applyProtection="0"/>
    <xf numFmtId="0" fontId="36" fillId="0" borderId="23" applyNumberFormat="0" applyFill="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32" borderId="24" applyNumberFormat="0" applyFont="0" applyAlignment="0" applyProtection="0"/>
    <xf numFmtId="0" fontId="38" fillId="27" borderId="25" applyNumberFormat="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11" fillId="0" borderId="0"/>
    <xf numFmtId="0" fontId="8" fillId="0" borderId="0"/>
    <xf numFmtId="0" fontId="8" fillId="0" borderId="0"/>
    <xf numFmtId="0" fontId="11" fillId="0" borderId="0"/>
    <xf numFmtId="0" fontId="7" fillId="0" borderId="0"/>
    <xf numFmtId="0" fontId="6" fillId="0" borderId="0"/>
    <xf numFmtId="0" fontId="5" fillId="0" borderId="0"/>
    <xf numFmtId="0" fontId="49" fillId="0" borderId="0" applyNumberFormat="0" applyFill="0" applyBorder="0" applyAlignment="0" applyProtection="0"/>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1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cellStyleXfs>
  <cellXfs count="287">
    <xf numFmtId="0" fontId="0" fillId="0" borderId="0" xfId="0"/>
    <xf numFmtId="0" fontId="10" fillId="0" borderId="0" xfId="0" applyFont="1" applyAlignment="1">
      <alignment horizontal="left"/>
    </xf>
    <xf numFmtId="0" fontId="9" fillId="0" borderId="0" xfId="0" applyFont="1" applyAlignment="1">
      <alignment horizontal="left"/>
    </xf>
    <xf numFmtId="0" fontId="10"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2" fillId="33" borderId="0" xfId="0" applyFont="1" applyFill="1"/>
    <xf numFmtId="0" fontId="15" fillId="33" borderId="0" xfId="0" applyFont="1" applyFill="1" applyAlignment="1">
      <alignment horizontal="left"/>
    </xf>
    <xf numFmtId="0" fontId="15" fillId="33" borderId="0" xfId="0" applyFont="1" applyFill="1"/>
    <xf numFmtId="0" fontId="14" fillId="33" borderId="0" xfId="0" applyFont="1" applyFill="1"/>
    <xf numFmtId="0" fontId="14" fillId="33" borderId="0" xfId="0" applyFont="1" applyFill="1" applyAlignment="1">
      <alignment horizontal="left"/>
    </xf>
    <xf numFmtId="0" fontId="14" fillId="33" borderId="0" xfId="0" applyFont="1" applyFill="1" applyAlignment="1">
      <alignment vertical="center" wrapText="1"/>
    </xf>
    <xf numFmtId="0" fontId="14" fillId="33" borderId="0" xfId="0" applyFont="1" applyFill="1" applyAlignment="1">
      <alignment horizontal="left" vertical="center" wrapText="1"/>
    </xf>
    <xf numFmtId="0" fontId="14" fillId="33" borderId="0" xfId="0" applyFont="1" applyFill="1" applyAlignment="1">
      <alignment wrapText="1"/>
    </xf>
    <xf numFmtId="0" fontId="11" fillId="33" borderId="0" xfId="0" applyFont="1" applyFill="1"/>
    <xf numFmtId="0" fontId="11" fillId="0" borderId="0" xfId="0" applyFont="1"/>
    <xf numFmtId="16" fontId="0" fillId="0" borderId="0" xfId="0" quotePrefix="1" applyNumberFormat="1"/>
    <xf numFmtId="0" fontId="0" fillId="0" borderId="0" xfId="0" quotePrefix="1"/>
    <xf numFmtId="0" fontId="16" fillId="33" borderId="0" xfId="0" applyFont="1" applyFill="1"/>
    <xf numFmtId="0" fontId="12" fillId="33" borderId="0" xfId="0" applyFont="1" applyFill="1" applyAlignment="1">
      <alignment vertical="top"/>
    </xf>
    <xf numFmtId="0" fontId="20" fillId="0" borderId="0" xfId="0" applyFont="1"/>
    <xf numFmtId="0" fontId="20" fillId="0" borderId="0" xfId="0" applyFont="1" applyAlignment="1">
      <alignment horizontal="center" vertical="center" wrapText="1"/>
    </xf>
    <xf numFmtId="0" fontId="20" fillId="0" borderId="0" xfId="0" applyFont="1" applyAlignment="1">
      <alignment horizontal="left" vertical="center"/>
    </xf>
    <xf numFmtId="166" fontId="0" fillId="0" borderId="0" xfId="0" quotePrefix="1" applyNumberFormat="1"/>
    <xf numFmtId="0" fontId="16" fillId="33" borderId="0" xfId="0" applyFont="1" applyFill="1" applyProtection="1">
      <protection locked="0"/>
    </xf>
    <xf numFmtId="16" fontId="11" fillId="0" borderId="0" xfId="0" quotePrefix="1" applyNumberFormat="1" applyFont="1"/>
    <xf numFmtId="0" fontId="20" fillId="0" borderId="0" xfId="0" applyFont="1" applyAlignment="1">
      <alignment vertical="center"/>
    </xf>
    <xf numFmtId="0" fontId="19" fillId="0" borderId="0" xfId="0" applyFont="1" applyAlignment="1">
      <alignment horizontal="left"/>
    </xf>
    <xf numFmtId="0" fontId="10" fillId="0" borderId="0" xfId="0" applyFont="1" applyAlignment="1">
      <alignment horizontal="center"/>
    </xf>
    <xf numFmtId="166" fontId="16" fillId="33" borderId="1" xfId="0" applyNumberFormat="1" applyFont="1" applyFill="1" applyBorder="1" applyAlignment="1" applyProtection="1">
      <alignment horizontal="center"/>
      <protection hidden="1"/>
    </xf>
    <xf numFmtId="0" fontId="11" fillId="0" borderId="0" xfId="0" applyFont="1" applyAlignment="1">
      <alignment horizontal="left" vertical="center"/>
    </xf>
    <xf numFmtId="0" fontId="11" fillId="0" borderId="2" xfId="0" applyFont="1" applyBorder="1" applyAlignment="1">
      <alignment horizontal="center"/>
    </xf>
    <xf numFmtId="0" fontId="11" fillId="0" borderId="3" xfId="0" applyFont="1" applyBorder="1" applyAlignment="1">
      <alignment horizontal="center" vertical="center"/>
    </xf>
    <xf numFmtId="0" fontId="11" fillId="0" borderId="5" xfId="0" applyFont="1" applyBorder="1" applyAlignment="1">
      <alignment horizontal="left" vertical="center"/>
    </xf>
    <xf numFmtId="0" fontId="24" fillId="33" borderId="0" xfId="0" applyFont="1" applyFill="1" applyAlignment="1">
      <alignment horizontal="center"/>
    </xf>
    <xf numFmtId="166" fontId="16" fillId="33" borderId="0" xfId="0" applyNumberFormat="1" applyFont="1" applyFill="1"/>
    <xf numFmtId="0" fontId="43" fillId="0" borderId="0" xfId="0" applyFont="1" applyAlignment="1">
      <alignment vertical="center"/>
    </xf>
    <xf numFmtId="0" fontId="11" fillId="0" borderId="3" xfId="0" applyFont="1" applyBorder="1" applyAlignment="1">
      <alignment horizontal="center"/>
    </xf>
    <xf numFmtId="0" fontId="18" fillId="0" borderId="0" xfId="0" applyFont="1" applyAlignment="1">
      <alignment horizontal="center"/>
    </xf>
    <xf numFmtId="166" fontId="0" fillId="0" borderId="0" xfId="0" applyNumberFormat="1"/>
    <xf numFmtId="166" fontId="11" fillId="0" borderId="0" xfId="0" quotePrefix="1" applyNumberFormat="1" applyFont="1"/>
    <xf numFmtId="0" fontId="11" fillId="33" borderId="0" xfId="0" applyFont="1" applyFill="1" applyAlignment="1">
      <alignment vertical="top"/>
    </xf>
    <xf numFmtId="0" fontId="13" fillId="34" borderId="9" xfId="0" applyFont="1" applyFill="1" applyBorder="1" applyAlignment="1">
      <alignment horizontal="center" vertical="center" wrapText="1"/>
    </xf>
    <xf numFmtId="0" fontId="21" fillId="0" borderId="0" xfId="0" applyFont="1" applyAlignment="1">
      <alignment horizontal="center"/>
    </xf>
    <xf numFmtId="0" fontId="13" fillId="34" borderId="10" xfId="0" applyFont="1" applyFill="1" applyBorder="1" applyAlignment="1">
      <alignment horizontal="center" vertical="center" wrapText="1"/>
    </xf>
    <xf numFmtId="0" fontId="42" fillId="34" borderId="10" xfId="0" applyFont="1" applyFill="1" applyBorder="1" applyAlignment="1">
      <alignment horizontal="center" vertical="center" wrapText="1"/>
    </xf>
    <xf numFmtId="0" fontId="13" fillId="42" borderId="12" xfId="0" applyFont="1" applyFill="1" applyBorder="1" applyAlignment="1">
      <alignment horizontal="center" vertical="center"/>
    </xf>
    <xf numFmtId="0" fontId="13" fillId="42" borderId="30" xfId="0" applyFont="1" applyFill="1" applyBorder="1" applyAlignment="1">
      <alignment horizontal="center" vertical="center"/>
    </xf>
    <xf numFmtId="0" fontId="13" fillId="42" borderId="33" xfId="0" applyFont="1" applyFill="1" applyBorder="1" applyAlignment="1">
      <alignment horizontal="center" vertical="center"/>
    </xf>
    <xf numFmtId="0" fontId="0" fillId="0" borderId="13" xfId="0" applyBorder="1"/>
    <xf numFmtId="0" fontId="14" fillId="33" borderId="0" xfId="0" applyFont="1" applyFill="1" applyAlignment="1">
      <alignment horizontal="left" wrapText="1"/>
    </xf>
    <xf numFmtId="0" fontId="13" fillId="37" borderId="7" xfId="0" applyFont="1" applyFill="1" applyBorder="1" applyAlignment="1">
      <alignment horizontal="center" vertical="center"/>
    </xf>
    <xf numFmtId="0" fontId="11" fillId="0" borderId="3" xfId="0" applyFont="1" applyBorder="1"/>
    <xf numFmtId="0" fontId="11" fillId="0" borderId="27" xfId="0" applyFont="1" applyBorder="1"/>
    <xf numFmtId="0" fontId="43" fillId="0" borderId="0" xfId="0" applyFont="1"/>
    <xf numFmtId="0" fontId="15" fillId="43" borderId="0" xfId="0" applyFont="1" applyFill="1"/>
    <xf numFmtId="0" fontId="48" fillId="43" borderId="0" xfId="0" applyFont="1" applyFill="1" applyAlignment="1">
      <alignment vertical="top" readingOrder="1"/>
    </xf>
    <xf numFmtId="0" fontId="13" fillId="36" borderId="10" xfId="0" applyFont="1" applyFill="1" applyBorder="1" applyAlignment="1">
      <alignment horizontal="center"/>
    </xf>
    <xf numFmtId="0" fontId="22" fillId="41" borderId="2" xfId="0" applyFont="1" applyFill="1" applyBorder="1" applyAlignment="1">
      <alignment horizontal="center"/>
    </xf>
    <xf numFmtId="0" fontId="11" fillId="41" borderId="2" xfId="0" applyFont="1" applyFill="1" applyBorder="1" applyAlignment="1">
      <alignment horizontal="center"/>
    </xf>
    <xf numFmtId="0" fontId="13" fillId="42" borderId="10" xfId="0" applyFont="1" applyFill="1" applyBorder="1" applyAlignment="1">
      <alignment horizontal="center"/>
    </xf>
    <xf numFmtId="0" fontId="13" fillId="40" borderId="13" xfId="0" applyFont="1" applyFill="1" applyBorder="1" applyAlignment="1">
      <alignment horizontal="center"/>
    </xf>
    <xf numFmtId="0" fontId="13" fillId="42" borderId="13" xfId="0" applyFont="1" applyFill="1" applyBorder="1" applyAlignment="1">
      <alignment horizontal="center"/>
    </xf>
    <xf numFmtId="0" fontId="13" fillId="42" borderId="13" xfId="0" applyFont="1" applyFill="1" applyBorder="1" applyAlignment="1">
      <alignment horizontal="center" wrapText="1"/>
    </xf>
    <xf numFmtId="0" fontId="13" fillId="42" borderId="31" xfId="0" applyFont="1" applyFill="1" applyBorder="1" applyAlignment="1">
      <alignment horizontal="center"/>
    </xf>
    <xf numFmtId="0" fontId="13" fillId="36" borderId="9" xfId="0" applyFont="1" applyFill="1" applyBorder="1" applyAlignment="1">
      <alignment horizontal="center"/>
    </xf>
    <xf numFmtId="0" fontId="13" fillId="40" borderId="9" xfId="0" applyFont="1" applyFill="1" applyBorder="1" applyAlignment="1">
      <alignment horizontal="center"/>
    </xf>
    <xf numFmtId="0" fontId="13" fillId="37" borderId="9" xfId="0" applyFont="1" applyFill="1" applyBorder="1" applyAlignment="1">
      <alignment horizontal="center"/>
    </xf>
    <xf numFmtId="0" fontId="19" fillId="0" borderId="0" xfId="0" applyFont="1" applyAlignment="1">
      <alignment horizontal="center"/>
    </xf>
    <xf numFmtId="0" fontId="13" fillId="36" borderId="1" xfId="0" applyFont="1" applyFill="1" applyBorder="1" applyAlignment="1">
      <alignment horizontal="center"/>
    </xf>
    <xf numFmtId="165" fontId="13" fillId="36" borderId="9" xfId="0" applyNumberFormat="1" applyFont="1" applyFill="1" applyBorder="1" applyAlignment="1">
      <alignment horizontal="center"/>
    </xf>
    <xf numFmtId="0" fontId="13" fillId="46" borderId="9" xfId="0" applyFont="1" applyFill="1" applyBorder="1" applyAlignment="1">
      <alignment horizontal="center" vertical="center" wrapText="1"/>
    </xf>
    <xf numFmtId="14" fontId="13" fillId="36" borderId="9" xfId="0" applyNumberFormat="1" applyFont="1" applyFill="1" applyBorder="1" applyAlignment="1">
      <alignment horizontal="center" wrapText="1"/>
    </xf>
    <xf numFmtId="14" fontId="13" fillId="36" borderId="9" xfId="0" applyNumberFormat="1" applyFont="1" applyFill="1" applyBorder="1" applyAlignment="1">
      <alignment horizontal="center"/>
    </xf>
    <xf numFmtId="0" fontId="13" fillId="40" borderId="13" xfId="0" applyFont="1" applyFill="1" applyBorder="1" applyAlignment="1">
      <alignment horizontal="center" wrapText="1"/>
    </xf>
    <xf numFmtId="0" fontId="20" fillId="0" borderId="0" xfId="0" applyFont="1" applyAlignment="1">
      <alignment horizontal="center"/>
    </xf>
    <xf numFmtId="0" fontId="13" fillId="37" borderId="10" xfId="0" applyFont="1" applyFill="1" applyBorder="1" applyAlignment="1">
      <alignment horizontal="center"/>
    </xf>
    <xf numFmtId="14" fontId="13" fillId="36" borderId="1" xfId="0" applyNumberFormat="1" applyFont="1" applyFill="1" applyBorder="1" applyAlignment="1">
      <alignment horizontal="center"/>
    </xf>
    <xf numFmtId="0" fontId="11" fillId="41" borderId="3" xfId="0" applyFont="1" applyFill="1" applyBorder="1" applyAlignment="1">
      <alignment horizontal="center"/>
    </xf>
    <xf numFmtId="0" fontId="22" fillId="41" borderId="3" xfId="0" applyFont="1" applyFill="1" applyBorder="1" applyAlignment="1">
      <alignment horizontal="left"/>
    </xf>
    <xf numFmtId="0" fontId="13" fillId="40" borderId="10" xfId="0" applyFont="1" applyFill="1" applyBorder="1" applyAlignment="1">
      <alignment horizontal="center"/>
    </xf>
    <xf numFmtId="0" fontId="13" fillId="46" borderId="11" xfId="0" applyFont="1" applyFill="1" applyBorder="1" applyAlignment="1">
      <alignment horizontal="center" wrapText="1"/>
    </xf>
    <xf numFmtId="0" fontId="13" fillId="42" borderId="10" xfId="0" applyFont="1" applyFill="1" applyBorder="1" applyAlignment="1">
      <alignment horizontal="center" wrapText="1"/>
    </xf>
    <xf numFmtId="0" fontId="13" fillId="40" borderId="10" xfId="0" applyFont="1" applyFill="1" applyBorder="1" applyAlignment="1">
      <alignment horizontal="center" wrapText="1"/>
    </xf>
    <xf numFmtId="0" fontId="13" fillId="36" borderId="13" xfId="0" applyFont="1" applyFill="1" applyBorder="1" applyAlignment="1">
      <alignment horizontal="center"/>
    </xf>
    <xf numFmtId="0" fontId="13" fillId="42" borderId="35" xfId="0" applyFont="1" applyFill="1" applyBorder="1" applyAlignment="1">
      <alignment horizontal="center"/>
    </xf>
    <xf numFmtId="0" fontId="13" fillId="42" borderId="34" xfId="0" applyFont="1" applyFill="1" applyBorder="1" applyAlignment="1">
      <alignment horizontal="center"/>
    </xf>
    <xf numFmtId="14" fontId="13" fillId="37" borderId="9" xfId="0" applyNumberFormat="1" applyFont="1" applyFill="1" applyBorder="1" applyAlignment="1">
      <alignment horizontal="center" wrapText="1"/>
    </xf>
    <xf numFmtId="0" fontId="0" fillId="0" borderId="0" xfId="0" applyAlignment="1">
      <alignment wrapText="1"/>
    </xf>
    <xf numFmtId="0" fontId="15" fillId="47" borderId="0" xfId="0" applyFont="1" applyFill="1"/>
    <xf numFmtId="0" fontId="52" fillId="47" borderId="32" xfId="101" applyFont="1" applyFill="1" applyBorder="1" applyAlignment="1">
      <alignment horizontal="center"/>
    </xf>
    <xf numFmtId="0" fontId="13" fillId="37" borderId="41" xfId="0" applyFont="1" applyFill="1" applyBorder="1" applyAlignment="1">
      <alignment horizontal="center" vertical="center"/>
    </xf>
    <xf numFmtId="0" fontId="11" fillId="47" borderId="0" xfId="0" applyFont="1" applyFill="1" applyAlignment="1">
      <alignment vertical="top"/>
    </xf>
    <xf numFmtId="0" fontId="11" fillId="47" borderId="0" xfId="0" applyFont="1" applyFill="1"/>
    <xf numFmtId="0" fontId="16" fillId="47" borderId="0" xfId="0" applyFont="1" applyFill="1"/>
    <xf numFmtId="0" fontId="16" fillId="47" borderId="0" xfId="0" applyFont="1" applyFill="1" applyAlignment="1">
      <alignment vertical="top"/>
    </xf>
    <xf numFmtId="0" fontId="17" fillId="47" borderId="0" xfId="0" applyFont="1" applyFill="1"/>
    <xf numFmtId="14" fontId="0" fillId="0" borderId="0" xfId="0" applyNumberFormat="1"/>
    <xf numFmtId="14" fontId="13" fillId="36" borderId="10" xfId="0" applyNumberFormat="1" applyFont="1" applyFill="1" applyBorder="1" applyAlignment="1">
      <alignment horizontal="center"/>
    </xf>
    <xf numFmtId="0" fontId="11" fillId="34" borderId="10" xfId="86" applyFont="1" applyFill="1" applyBorder="1" applyAlignment="1">
      <alignment horizontal="left" vertical="center"/>
    </xf>
    <xf numFmtId="0" fontId="11" fillId="41" borderId="10" xfId="0" applyFont="1" applyFill="1" applyBorder="1" applyAlignment="1">
      <alignment horizontal="left" vertical="center"/>
    </xf>
    <xf numFmtId="0" fontId="11" fillId="0" borderId="10" xfId="0" applyFont="1" applyBorder="1" applyAlignment="1">
      <alignment horizontal="left" vertical="center"/>
    </xf>
    <xf numFmtId="0" fontId="11" fillId="34" borderId="10" xfId="0" applyFont="1" applyFill="1" applyBorder="1" applyAlignment="1">
      <alignment horizontal="left" vertical="center"/>
    </xf>
    <xf numFmtId="14" fontId="11" fillId="34" borderId="10" xfId="0" applyNumberFormat="1" applyFont="1" applyFill="1" applyBorder="1" applyAlignment="1">
      <alignment horizontal="left" vertical="center"/>
    </xf>
    <xf numFmtId="14" fontId="11" fillId="0" borderId="10" xfId="0" applyNumberFormat="1" applyFont="1" applyBorder="1" applyAlignment="1">
      <alignment horizontal="left" vertical="center"/>
    </xf>
    <xf numFmtId="164" fontId="11" fillId="34" borderId="10" xfId="0" applyNumberFormat="1" applyFont="1" applyFill="1" applyBorder="1" applyAlignment="1">
      <alignment horizontal="left" vertical="center"/>
    </xf>
    <xf numFmtId="165" fontId="11" fillId="34" borderId="10" xfId="0" applyNumberFormat="1" applyFont="1" applyFill="1" applyBorder="1" applyAlignment="1">
      <alignment horizontal="left" vertical="center"/>
    </xf>
    <xf numFmtId="164" fontId="11" fillId="0" borderId="10" xfId="0" applyNumberFormat="1" applyFont="1" applyBorder="1" applyAlignment="1">
      <alignment horizontal="left" vertical="center"/>
    </xf>
    <xf numFmtId="165" fontId="11" fillId="0" borderId="10" xfId="0" applyNumberFormat="1" applyFont="1" applyBorder="1" applyAlignment="1">
      <alignment horizontal="left" vertical="center"/>
    </xf>
    <xf numFmtId="0" fontId="22" fillId="0" borderId="10" xfId="0" applyFont="1" applyBorder="1" applyAlignment="1">
      <alignment horizontal="left"/>
    </xf>
    <xf numFmtId="0" fontId="22" fillId="0" borderId="10" xfId="0" applyFont="1" applyBorder="1" applyAlignment="1">
      <alignment horizontal="center"/>
    </xf>
    <xf numFmtId="0" fontId="11" fillId="0" borderId="10" xfId="0" applyFont="1" applyBorder="1" applyAlignment="1">
      <alignment horizontal="center"/>
    </xf>
    <xf numFmtId="14" fontId="11" fillId="0" borderId="10" xfId="0" applyNumberFormat="1" applyFont="1" applyBorder="1" applyAlignment="1">
      <alignment horizontal="center"/>
    </xf>
    <xf numFmtId="0" fontId="11" fillId="34" borderId="10" xfId="0" applyFont="1" applyFill="1" applyBorder="1" applyAlignment="1">
      <alignment horizontal="center"/>
    </xf>
    <xf numFmtId="0" fontId="11" fillId="34" borderId="10" xfId="86" applyFont="1" applyFill="1" applyBorder="1" applyAlignment="1">
      <alignment horizontal="center" vertical="center"/>
    </xf>
    <xf numFmtId="0" fontId="11" fillId="41" borderId="10" xfId="0" applyFont="1" applyFill="1" applyBorder="1" applyAlignment="1">
      <alignment horizontal="center"/>
    </xf>
    <xf numFmtId="0" fontId="11" fillId="41" borderId="10" xfId="0" applyFont="1" applyFill="1" applyBorder="1" applyAlignment="1">
      <alignment horizontal="center" vertical="center"/>
    </xf>
    <xf numFmtId="14" fontId="11" fillId="34" borderId="10" xfId="0" applyNumberFormat="1" applyFont="1" applyFill="1" applyBorder="1" applyAlignment="1">
      <alignment horizontal="center"/>
    </xf>
    <xf numFmtId="0" fontId="11" fillId="0" borderId="10" xfId="0" applyFont="1" applyBorder="1" applyAlignment="1">
      <alignment horizontal="center" vertical="center"/>
    </xf>
    <xf numFmtId="0" fontId="11" fillId="0" borderId="10" xfId="0" applyFont="1" applyBorder="1"/>
    <xf numFmtId="0" fontId="22" fillId="41" borderId="10" xfId="0" applyFont="1" applyFill="1" applyBorder="1"/>
    <xf numFmtId="0" fontId="11" fillId="41" borderId="10" xfId="0" applyFont="1" applyFill="1" applyBorder="1"/>
    <xf numFmtId="0" fontId="13" fillId="34" borderId="1" xfId="0" applyFont="1" applyFill="1" applyBorder="1" applyAlignment="1">
      <alignment horizontal="center" vertical="center" wrapText="1"/>
    </xf>
    <xf numFmtId="0" fontId="13" fillId="40" borderId="35" xfId="0" applyFont="1" applyFill="1" applyBorder="1" applyAlignment="1">
      <alignment horizontal="center"/>
    </xf>
    <xf numFmtId="0" fontId="13" fillId="40" borderId="34" xfId="0" applyFont="1" applyFill="1" applyBorder="1" applyAlignment="1">
      <alignment horizontal="center"/>
    </xf>
    <xf numFmtId="0" fontId="13" fillId="40" borderId="29" xfId="0" applyFont="1" applyFill="1" applyBorder="1" applyAlignment="1">
      <alignment horizontal="center"/>
    </xf>
    <xf numFmtId="0" fontId="13" fillId="37" borderId="6" xfId="0" applyFont="1" applyFill="1" applyBorder="1" applyAlignment="1">
      <alignment horizontal="center" vertical="center"/>
    </xf>
    <xf numFmtId="0" fontId="13" fillId="37" borderId="7" xfId="0" applyFont="1" applyFill="1" applyBorder="1" applyAlignment="1">
      <alignment horizontal="left" vertical="center"/>
    </xf>
    <xf numFmtId="0" fontId="11" fillId="0" borderId="2" xfId="0" applyFont="1" applyBorder="1" applyAlignment="1">
      <alignment horizontal="left" vertical="center"/>
    </xf>
    <xf numFmtId="0" fontId="11" fillId="34" borderId="2" xfId="0" applyFont="1" applyFill="1" applyBorder="1" applyAlignment="1">
      <alignment horizontal="left" vertical="center"/>
    </xf>
    <xf numFmtId="0" fontId="0" fillId="45" borderId="0" xfId="0" applyFill="1"/>
    <xf numFmtId="0" fontId="24" fillId="45" borderId="0" xfId="0" applyFont="1" applyFill="1"/>
    <xf numFmtId="0" fontId="13" fillId="46" borderId="10" xfId="0" applyFont="1" applyFill="1" applyBorder="1" applyAlignment="1">
      <alignment horizontal="center" wrapText="1"/>
    </xf>
    <xf numFmtId="49" fontId="24" fillId="45" borderId="0" xfId="0" applyNumberFormat="1" applyFont="1" applyFill="1"/>
    <xf numFmtId="49" fontId="13" fillId="40" borderId="10" xfId="0" applyNumberFormat="1" applyFont="1" applyFill="1" applyBorder="1" applyAlignment="1">
      <alignment horizontal="center"/>
    </xf>
    <xf numFmtId="49" fontId="11" fillId="0" borderId="10" xfId="0" applyNumberFormat="1" applyFont="1" applyBorder="1"/>
    <xf numFmtId="49" fontId="11" fillId="41" borderId="10" xfId="0" applyNumberFormat="1" applyFont="1" applyFill="1" applyBorder="1"/>
    <xf numFmtId="49" fontId="0" fillId="0" borderId="0" xfId="0" applyNumberFormat="1"/>
    <xf numFmtId="0" fontId="11" fillId="0" borderId="3" xfId="0" applyFont="1" applyBorder="1" applyAlignment="1">
      <alignment horizontal="left" vertical="center"/>
    </xf>
    <xf numFmtId="0" fontId="11" fillId="34" borderId="3" xfId="0" applyFont="1" applyFill="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xf>
    <xf numFmtId="0" fontId="22" fillId="41" borderId="10" xfId="0" applyFont="1" applyFill="1" applyBorder="1" applyAlignment="1">
      <alignment horizontal="left"/>
    </xf>
    <xf numFmtId="0" fontId="11" fillId="41" borderId="10" xfId="0" applyFont="1" applyFill="1" applyBorder="1" applyAlignment="1">
      <alignment horizontal="left"/>
    </xf>
    <xf numFmtId="49" fontId="11" fillId="41" borderId="10" xfId="0" applyNumberFormat="1" applyFont="1" applyFill="1" applyBorder="1" applyAlignment="1">
      <alignment horizontal="left"/>
    </xf>
    <xf numFmtId="49" fontId="11" fillId="0" borderId="10" xfId="0" applyNumberFormat="1" applyFont="1" applyBorder="1" applyAlignment="1">
      <alignment horizontal="left" vertical="center"/>
    </xf>
    <xf numFmtId="49" fontId="11" fillId="34" borderId="10" xfId="0" applyNumberFormat="1" applyFont="1" applyFill="1" applyBorder="1" applyAlignment="1">
      <alignment horizontal="left" vertical="center"/>
    </xf>
    <xf numFmtId="0" fontId="10" fillId="0" borderId="0" xfId="0" applyFont="1" applyAlignment="1">
      <alignment vertical="center"/>
    </xf>
    <xf numFmtId="0" fontId="11" fillId="34" borderId="10" xfId="0" applyFont="1" applyFill="1" applyBorder="1"/>
    <xf numFmtId="0" fontId="11" fillId="34" borderId="10" xfId="0" applyFont="1" applyFill="1" applyBorder="1" applyAlignment="1">
      <alignment horizontal="left"/>
    </xf>
    <xf numFmtId="0" fontId="23" fillId="34" borderId="10" xfId="0" applyFont="1" applyFill="1" applyBorder="1" applyAlignment="1">
      <alignment horizontal="center"/>
    </xf>
    <xf numFmtId="0" fontId="23" fillId="41" borderId="10" xfId="0" applyFont="1" applyFill="1" applyBorder="1" applyAlignment="1">
      <alignment horizontal="center"/>
    </xf>
    <xf numFmtId="164" fontId="23" fillId="34" borderId="10" xfId="0" applyNumberFormat="1" applyFont="1" applyFill="1" applyBorder="1" applyAlignment="1">
      <alignment horizontal="center"/>
    </xf>
    <xf numFmtId="165" fontId="23" fillId="34" borderId="10" xfId="0" applyNumberFormat="1" applyFont="1" applyFill="1" applyBorder="1" applyAlignment="1">
      <alignment horizontal="center"/>
    </xf>
    <xf numFmtId="164" fontId="11" fillId="0" borderId="10" xfId="0" applyNumberFormat="1" applyFont="1" applyBorder="1" applyAlignment="1">
      <alignment horizontal="center"/>
    </xf>
    <xf numFmtId="165" fontId="11" fillId="0" borderId="10" xfId="0" applyNumberFormat="1" applyFont="1" applyBorder="1" applyAlignment="1">
      <alignment horizontal="center"/>
    </xf>
    <xf numFmtId="164" fontId="11" fillId="34" borderId="10" xfId="0" applyNumberFormat="1" applyFont="1" applyFill="1" applyBorder="1" applyAlignment="1">
      <alignment horizontal="center"/>
    </xf>
    <xf numFmtId="165" fontId="11" fillId="34" borderId="10" xfId="0" applyNumberFormat="1" applyFont="1" applyFill="1" applyBorder="1" applyAlignment="1">
      <alignment horizontal="center"/>
    </xf>
    <xf numFmtId="0" fontId="11" fillId="41" borderId="10" xfId="0" applyFont="1" applyFill="1" applyBorder="1" applyAlignment="1">
      <alignment vertical="center"/>
    </xf>
    <xf numFmtId="164" fontId="11" fillId="34" borderId="10" xfId="0" applyNumberFormat="1" applyFont="1" applyFill="1" applyBorder="1"/>
    <xf numFmtId="165" fontId="11" fillId="34" borderId="10" xfId="0" applyNumberFormat="1" applyFont="1" applyFill="1" applyBorder="1"/>
    <xf numFmtId="14" fontId="11" fillId="34" borderId="10" xfId="0" applyNumberFormat="1" applyFont="1" applyFill="1" applyBorder="1"/>
    <xf numFmtId="0" fontId="11" fillId="0" borderId="10" xfId="0" applyFont="1" applyBorder="1" applyAlignment="1">
      <alignment vertical="center"/>
    </xf>
    <xf numFmtId="164" fontId="11" fillId="0" borderId="10" xfId="0" applyNumberFormat="1" applyFont="1" applyBorder="1"/>
    <xf numFmtId="165" fontId="11" fillId="0" borderId="10" xfId="0" applyNumberFormat="1" applyFont="1" applyBorder="1"/>
    <xf numFmtId="14" fontId="11" fillId="0" borderId="10" xfId="0" applyNumberFormat="1" applyFont="1" applyBorder="1"/>
    <xf numFmtId="0" fontId="22" fillId="0" borderId="34" xfId="0" applyFont="1" applyBorder="1"/>
    <xf numFmtId="0" fontId="0" fillId="0" borderId="31" xfId="0" applyBorder="1"/>
    <xf numFmtId="0" fontId="22" fillId="0" borderId="11" xfId="0" applyFont="1" applyBorder="1"/>
    <xf numFmtId="0" fontId="0" fillId="0" borderId="10" xfId="0" applyBorder="1"/>
    <xf numFmtId="0" fontId="0" fillId="0" borderId="9" xfId="0" applyBorder="1"/>
    <xf numFmtId="0" fontId="11" fillId="0" borderId="11" xfId="0" applyFont="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11" xfId="0" applyBorder="1"/>
    <xf numFmtId="0" fontId="0" fillId="0" borderId="38" xfId="0" applyBorder="1"/>
    <xf numFmtId="0" fontId="0" fillId="0" borderId="33" xfId="0" applyBorder="1"/>
    <xf numFmtId="0" fontId="0" fillId="0" borderId="12" xfId="0" applyBorder="1"/>
    <xf numFmtId="0" fontId="22" fillId="41" borderId="10" xfId="0" applyFont="1" applyFill="1" applyBorder="1" applyAlignment="1">
      <alignment horizontal="center"/>
    </xf>
    <xf numFmtId="14" fontId="11" fillId="41" borderId="10" xfId="0" applyNumberFormat="1" applyFont="1" applyFill="1" applyBorder="1" applyAlignment="1">
      <alignment horizontal="center"/>
    </xf>
    <xf numFmtId="14" fontId="11" fillId="41" borderId="10" xfId="0" applyNumberFormat="1" applyFont="1" applyFill="1" applyBorder="1"/>
    <xf numFmtId="0" fontId="22" fillId="34" borderId="10" xfId="0" applyFont="1" applyFill="1" applyBorder="1" applyAlignment="1">
      <alignment horizontal="left"/>
    </xf>
    <xf numFmtId="0" fontId="22" fillId="34" borderId="10" xfId="0" applyFont="1" applyFill="1" applyBorder="1" applyAlignment="1">
      <alignment horizontal="center"/>
    </xf>
    <xf numFmtId="0" fontId="23" fillId="0" borderId="10" xfId="0" applyFont="1" applyBorder="1" applyAlignment="1">
      <alignment horizontal="center"/>
    </xf>
    <xf numFmtId="0" fontId="11" fillId="0" borderId="10" xfId="0" applyFont="1" applyBorder="1" applyAlignment="1">
      <alignment horizontal="center" vertical="center" wrapText="1"/>
    </xf>
    <xf numFmtId="0" fontId="10" fillId="0" borderId="10" xfId="0" applyFont="1" applyBorder="1" applyAlignment="1">
      <alignment horizontal="left"/>
    </xf>
    <xf numFmtId="0" fontId="22" fillId="34" borderId="10" xfId="0" applyFont="1" applyFill="1" applyBorder="1" applyAlignment="1">
      <alignment horizontal="left" vertical="center"/>
    </xf>
    <xf numFmtId="0" fontId="23" fillId="34" borderId="10" xfId="0" applyFont="1" applyFill="1" applyBorder="1" applyAlignment="1">
      <alignment horizontal="center" vertical="center"/>
    </xf>
    <xf numFmtId="0" fontId="11" fillId="34" borderId="10" xfId="0" applyFont="1" applyFill="1" applyBorder="1" applyAlignment="1">
      <alignment horizontal="center" vertical="center"/>
    </xf>
    <xf numFmtId="14" fontId="11" fillId="0" borderId="10" xfId="0" applyNumberFormat="1" applyFont="1" applyBorder="1" applyAlignment="1">
      <alignment horizontal="center" vertical="center"/>
    </xf>
    <xf numFmtId="0" fontId="10" fillId="0" borderId="10" xfId="0" applyFont="1" applyBorder="1" applyAlignment="1">
      <alignment horizontal="center"/>
    </xf>
    <xf numFmtId="0" fontId="23" fillId="0" borderId="10" xfId="0" applyFont="1" applyBorder="1" applyAlignment="1">
      <alignment horizontal="center" wrapText="1"/>
    </xf>
    <xf numFmtId="0" fontId="10" fillId="0" borderId="10" xfId="0" applyFont="1" applyBorder="1" applyAlignment="1">
      <alignment wrapText="1"/>
    </xf>
    <xf numFmtId="0" fontId="10" fillId="0" borderId="10" xfId="0" applyFont="1" applyBorder="1"/>
    <xf numFmtId="0" fontId="11" fillId="34" borderId="10" xfId="0" applyFont="1" applyFill="1" applyBorder="1" applyAlignment="1">
      <alignment horizontal="center" wrapText="1"/>
    </xf>
    <xf numFmtId="0" fontId="11" fillId="0" borderId="10" xfId="0" applyFont="1" applyBorder="1" applyAlignment="1">
      <alignment horizontal="center" wrapText="1"/>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1" fillId="35" borderId="10" xfId="0" applyFont="1" applyFill="1" applyBorder="1" applyAlignment="1">
      <alignment horizontal="left" vertical="center"/>
    </xf>
    <xf numFmtId="0" fontId="54" fillId="47" borderId="0" xfId="0" applyFont="1" applyFill="1"/>
    <xf numFmtId="0" fontId="55" fillId="47" borderId="0" xfId="0" applyFont="1" applyFill="1"/>
    <xf numFmtId="0" fontId="13" fillId="41" borderId="1" xfId="0" applyFont="1" applyFill="1" applyBorder="1" applyAlignment="1">
      <alignment horizontal="center" vertical="center" wrapText="1"/>
    </xf>
    <xf numFmtId="0" fontId="13" fillId="42" borderId="12" xfId="0" applyFont="1" applyFill="1" applyBorder="1" applyAlignment="1">
      <alignment horizontal="center"/>
    </xf>
    <xf numFmtId="0" fontId="53" fillId="33" borderId="0" xfId="0" applyFont="1" applyFill="1" applyAlignment="1">
      <alignment horizontal="center" vertical="center" wrapText="1"/>
    </xf>
    <xf numFmtId="0" fontId="13" fillId="33" borderId="0" xfId="0" applyFont="1" applyFill="1" applyAlignment="1">
      <alignment horizontal="left"/>
    </xf>
    <xf numFmtId="0" fontId="14" fillId="33" borderId="0" xfId="0" applyFont="1" applyFill="1" applyAlignment="1">
      <alignment horizontal="left" vertical="center" wrapText="1"/>
    </xf>
    <xf numFmtId="0" fontId="15" fillId="33" borderId="0" xfId="0" applyFont="1" applyFill="1" applyAlignment="1">
      <alignment horizontal="left" wrapText="1"/>
    </xf>
    <xf numFmtId="0" fontId="15" fillId="39" borderId="9" xfId="0" applyFont="1" applyFill="1" applyBorder="1" applyAlignment="1">
      <alignment horizontal="left" wrapText="1"/>
    </xf>
    <xf numFmtId="0" fontId="15" fillId="39" borderId="1" xfId="0" applyFont="1" applyFill="1" applyBorder="1" applyAlignment="1">
      <alignment horizontal="left" wrapText="1"/>
    </xf>
    <xf numFmtId="0" fontId="15" fillId="39" borderId="11" xfId="0" applyFont="1" applyFill="1" applyBorder="1" applyAlignment="1">
      <alignment horizontal="left" wrapText="1"/>
    </xf>
    <xf numFmtId="166" fontId="16" fillId="33" borderId="1" xfId="0" applyNumberFormat="1" applyFont="1" applyFill="1" applyBorder="1" applyAlignment="1" applyProtection="1">
      <alignment horizontal="right"/>
      <protection hidden="1"/>
    </xf>
    <xf numFmtId="166" fontId="16" fillId="33" borderId="1" xfId="0" applyNumberFormat="1" applyFont="1" applyFill="1" applyBorder="1" applyAlignment="1" applyProtection="1">
      <alignment horizontal="left"/>
      <protection hidden="1"/>
    </xf>
    <xf numFmtId="166" fontId="16" fillId="33" borderId="11" xfId="0" applyNumberFormat="1" applyFont="1" applyFill="1" applyBorder="1" applyAlignment="1" applyProtection="1">
      <alignment horizontal="left"/>
      <protection hidden="1"/>
    </xf>
    <xf numFmtId="0" fontId="45" fillId="47" borderId="12" xfId="0" applyFont="1" applyFill="1" applyBorder="1" applyAlignment="1">
      <alignment horizontal="center" vertical="top" wrapText="1"/>
    </xf>
    <xf numFmtId="0" fontId="45" fillId="47" borderId="13" xfId="0" applyFont="1" applyFill="1" applyBorder="1" applyAlignment="1">
      <alignment horizontal="center" vertical="top" wrapText="1"/>
    </xf>
    <xf numFmtId="0" fontId="15" fillId="48" borderId="9" xfId="0" applyFont="1" applyFill="1" applyBorder="1" applyAlignment="1">
      <alignment horizontal="left" vertical="center" wrapText="1"/>
    </xf>
    <xf numFmtId="0" fontId="15" fillId="48" borderId="1" xfId="0" applyFont="1" applyFill="1" applyBorder="1" applyAlignment="1">
      <alignment horizontal="left" vertical="center" wrapText="1"/>
    </xf>
    <xf numFmtId="0" fontId="15" fillId="48" borderId="11" xfId="0" applyFont="1" applyFill="1" applyBorder="1" applyAlignment="1">
      <alignment horizontal="left" vertical="center" wrapText="1"/>
    </xf>
    <xf numFmtId="0" fontId="44" fillId="47" borderId="0" xfId="0" applyFont="1" applyFill="1" applyAlignment="1">
      <alignment horizontal="center"/>
    </xf>
    <xf numFmtId="0" fontId="15" fillId="48" borderId="10" xfId="0" applyFont="1" applyFill="1" applyBorder="1" applyAlignment="1">
      <alignment horizontal="left" vertical="center"/>
    </xf>
    <xf numFmtId="166" fontId="16" fillId="33" borderId="1" xfId="0" applyNumberFormat="1" applyFont="1" applyFill="1" applyBorder="1" applyAlignment="1" applyProtection="1">
      <alignment horizontal="center"/>
      <protection hidden="1"/>
    </xf>
    <xf numFmtId="166" fontId="16" fillId="33" borderId="11" xfId="0" applyNumberFormat="1" applyFont="1" applyFill="1" applyBorder="1" applyAlignment="1" applyProtection="1">
      <alignment horizontal="center"/>
      <protection hidden="1"/>
    </xf>
    <xf numFmtId="166" fontId="16" fillId="33" borderId="14" xfId="0" applyNumberFormat="1" applyFont="1" applyFill="1" applyBorder="1" applyAlignment="1" applyProtection="1">
      <alignment horizontal="center"/>
      <protection locked="0"/>
    </xf>
    <xf numFmtId="166" fontId="16" fillId="33" borderId="8" xfId="0" applyNumberFormat="1" applyFont="1" applyFill="1" applyBorder="1" applyAlignment="1" applyProtection="1">
      <alignment horizontal="center"/>
      <protection locked="0"/>
    </xf>
    <xf numFmtId="0" fontId="50" fillId="47" borderId="33" xfId="0" applyFont="1" applyFill="1" applyBorder="1" applyAlignment="1">
      <alignment horizontal="center" vertical="center" wrapText="1"/>
    </xf>
    <xf numFmtId="0" fontId="50" fillId="47" borderId="31" xfId="0" applyFont="1" applyFill="1" applyBorder="1" applyAlignment="1">
      <alignment horizontal="center" vertical="center"/>
    </xf>
    <xf numFmtId="0" fontId="13" fillId="48" borderId="9" xfId="0" applyFont="1" applyFill="1" applyBorder="1" applyAlignment="1">
      <alignment horizontal="center" vertical="center" wrapText="1"/>
    </xf>
    <xf numFmtId="0" fontId="13" fillId="48" borderId="1" xfId="0" applyFont="1" applyFill="1" applyBorder="1" applyAlignment="1">
      <alignment horizontal="center" vertical="center" wrapText="1"/>
    </xf>
    <xf numFmtId="0" fontId="13" fillId="48" borderId="11" xfId="0" applyFont="1" applyFill="1" applyBorder="1" applyAlignment="1">
      <alignment horizontal="center" vertical="center" wrapText="1"/>
    </xf>
    <xf numFmtId="166" fontId="16" fillId="43" borderId="13" xfId="0" applyNumberFormat="1" applyFont="1" applyFill="1" applyBorder="1" applyAlignment="1">
      <alignment horizontal="center" vertical="center"/>
    </xf>
    <xf numFmtId="0" fontId="16" fillId="43" borderId="28" xfId="0" applyFont="1" applyFill="1" applyBorder="1" applyAlignment="1">
      <alignment horizontal="center" vertical="center"/>
    </xf>
    <xf numFmtId="0" fontId="16" fillId="43" borderId="34" xfId="0" applyFont="1" applyFill="1" applyBorder="1" applyAlignment="1">
      <alignment horizontal="center" vertical="center"/>
    </xf>
    <xf numFmtId="0" fontId="50" fillId="38" borderId="33" xfId="0" applyFont="1" applyFill="1" applyBorder="1" applyAlignment="1">
      <alignment horizontal="center" vertical="center" wrapText="1"/>
    </xf>
    <xf numFmtId="0" fontId="50" fillId="38" borderId="31" xfId="0" applyFont="1" applyFill="1" applyBorder="1" applyAlignment="1">
      <alignment horizontal="center" vertical="center" wrapText="1"/>
    </xf>
    <xf numFmtId="0" fontId="13" fillId="44" borderId="9" xfId="0" applyFont="1" applyFill="1" applyBorder="1" applyAlignment="1">
      <alignment horizontal="center" vertical="center" wrapText="1"/>
    </xf>
    <xf numFmtId="0" fontId="13" fillId="44" borderId="1" xfId="0" applyFont="1" applyFill="1" applyBorder="1" applyAlignment="1">
      <alignment horizontal="center" vertical="center" wrapText="1"/>
    </xf>
    <xf numFmtId="0" fontId="13" fillId="44" borderId="11" xfId="0" applyFont="1" applyFill="1" applyBorder="1" applyAlignment="1">
      <alignment horizontal="center" vertical="center" wrapText="1"/>
    </xf>
    <xf numFmtId="166" fontId="16" fillId="43" borderId="9" xfId="0" applyNumberFormat="1" applyFont="1" applyFill="1" applyBorder="1" applyAlignment="1">
      <alignment horizontal="center" vertical="center"/>
    </xf>
    <xf numFmtId="166" fontId="16" fillId="43" borderId="1" xfId="0" applyNumberFormat="1" applyFont="1" applyFill="1" applyBorder="1" applyAlignment="1">
      <alignment horizontal="center" vertical="center"/>
    </xf>
    <xf numFmtId="166" fontId="16" fillId="43" borderId="11" xfId="0" applyNumberFormat="1" applyFont="1" applyFill="1" applyBorder="1" applyAlignment="1">
      <alignment horizontal="center" vertical="center"/>
    </xf>
    <xf numFmtId="0" fontId="13" fillId="48" borderId="1" xfId="0" applyFont="1" applyFill="1" applyBorder="1" applyAlignment="1">
      <alignment horizontal="center" vertical="center"/>
    </xf>
    <xf numFmtId="0" fontId="13" fillId="48" borderId="11" xfId="0" applyFont="1" applyFill="1" applyBorder="1" applyAlignment="1">
      <alignment horizontal="center" vertical="center"/>
    </xf>
    <xf numFmtId="166" fontId="47" fillId="43" borderId="13" xfId="0" applyNumberFormat="1" applyFont="1" applyFill="1" applyBorder="1" applyAlignment="1">
      <alignment horizontal="center" vertical="center"/>
    </xf>
    <xf numFmtId="0" fontId="47" fillId="43" borderId="28" xfId="0" applyFont="1" applyFill="1" applyBorder="1" applyAlignment="1">
      <alignment horizontal="center" vertical="center"/>
    </xf>
    <xf numFmtId="0" fontId="47" fillId="43" borderId="34" xfId="0" applyFont="1" applyFill="1" applyBorder="1" applyAlignment="1">
      <alignment horizontal="center" vertical="center"/>
    </xf>
    <xf numFmtId="166" fontId="47" fillId="43" borderId="9" xfId="0" applyNumberFormat="1" applyFont="1" applyFill="1" applyBorder="1" applyAlignment="1">
      <alignment horizontal="center" vertical="center"/>
    </xf>
    <xf numFmtId="166" fontId="47" fillId="43" borderId="1" xfId="0" applyNumberFormat="1" applyFont="1" applyFill="1" applyBorder="1" applyAlignment="1">
      <alignment horizontal="center" vertical="center"/>
    </xf>
    <xf numFmtId="166" fontId="47" fillId="43" borderId="11" xfId="0" applyNumberFormat="1" applyFont="1" applyFill="1" applyBorder="1" applyAlignment="1">
      <alignment horizontal="center" vertical="center"/>
    </xf>
    <xf numFmtId="0" fontId="50" fillId="47" borderId="0" xfId="0" applyFont="1" applyFill="1" applyAlignment="1">
      <alignment horizontal="center"/>
    </xf>
    <xf numFmtId="0" fontId="50" fillId="47" borderId="33" xfId="0" applyFont="1" applyFill="1" applyBorder="1" applyAlignment="1">
      <alignment horizontal="center" vertical="center"/>
    </xf>
    <xf numFmtId="0" fontId="43" fillId="0" borderId="0" xfId="0" applyFont="1"/>
    <xf numFmtId="0" fontId="13" fillId="34" borderId="10" xfId="0" applyFont="1" applyFill="1" applyBorder="1" applyAlignment="1">
      <alignment horizontal="center" vertical="center" wrapText="1"/>
    </xf>
    <xf numFmtId="0" fontId="43" fillId="0" borderId="28" xfId="0" applyFont="1" applyBorder="1" applyAlignment="1">
      <alignment horizontal="left" vertical="center"/>
    </xf>
    <xf numFmtId="0" fontId="13" fillId="41" borderId="9" xfId="0" applyFont="1" applyFill="1" applyBorder="1" applyAlignment="1">
      <alignment horizontal="center" vertical="center" wrapText="1"/>
    </xf>
    <xf numFmtId="0" fontId="13" fillId="41" borderId="11" xfId="0" applyFont="1" applyFill="1" applyBorder="1" applyAlignment="1">
      <alignment horizontal="center" vertical="center" wrapText="1"/>
    </xf>
    <xf numFmtId="0" fontId="43" fillId="0" borderId="28" xfId="0" applyFont="1" applyBorder="1" applyAlignment="1">
      <alignment vertical="center"/>
    </xf>
    <xf numFmtId="0" fontId="13" fillId="34" borderId="9"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 xfId="0" applyFont="1" applyFill="1" applyBorder="1" applyAlignment="1">
      <alignment horizontal="center" vertical="center" wrapText="1"/>
    </xf>
    <xf numFmtId="0" fontId="13" fillId="46" borderId="1" xfId="0" applyFont="1" applyFill="1" applyBorder="1" applyAlignment="1">
      <alignment horizontal="center" vertical="center" wrapText="1"/>
    </xf>
    <xf numFmtId="0" fontId="13" fillId="46" borderId="36" xfId="0" applyFont="1" applyFill="1" applyBorder="1" applyAlignment="1">
      <alignment horizontal="center" vertical="center" wrapText="1"/>
    </xf>
    <xf numFmtId="0" fontId="13" fillId="46" borderId="39" xfId="0" applyFont="1" applyFill="1" applyBorder="1" applyAlignment="1">
      <alignment horizontal="center" vertical="center" wrapText="1"/>
    </xf>
    <xf numFmtId="0" fontId="13" fillId="46" borderId="11" xfId="0" applyFont="1" applyFill="1" applyBorder="1" applyAlignment="1">
      <alignment horizontal="center" vertical="center" wrapText="1"/>
    </xf>
    <xf numFmtId="0" fontId="43" fillId="0" borderId="0" xfId="0" applyFont="1" applyAlignment="1">
      <alignment horizontal="left" vertical="center"/>
    </xf>
    <xf numFmtId="0" fontId="43" fillId="0" borderId="0" xfId="0" applyFont="1" applyAlignment="1">
      <alignment vertical="center"/>
    </xf>
    <xf numFmtId="0" fontId="46" fillId="0" borderId="28" xfId="0" applyFont="1" applyBorder="1" applyAlignment="1">
      <alignment vertical="center"/>
    </xf>
    <xf numFmtId="0" fontId="13" fillId="46" borderId="14" xfId="0" applyFont="1" applyFill="1" applyBorder="1" applyAlignment="1">
      <alignment horizontal="center" wrapText="1"/>
    </xf>
    <xf numFmtId="0" fontId="13" fillId="46" borderId="15" xfId="0" applyFont="1" applyFill="1" applyBorder="1" applyAlignment="1">
      <alignment horizontal="center" wrapText="1"/>
    </xf>
    <xf numFmtId="0" fontId="13" fillId="46" borderId="37" xfId="0" applyFont="1" applyFill="1" applyBorder="1" applyAlignment="1">
      <alignment horizontal="center" wrapText="1"/>
    </xf>
    <xf numFmtId="0" fontId="42" fillId="34" borderId="14"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6" xfId="0" applyFont="1" applyFill="1" applyBorder="1" applyAlignment="1">
      <alignment horizontal="center" vertical="center" wrapText="1"/>
    </xf>
    <xf numFmtId="0" fontId="10" fillId="0" borderId="0" xfId="0" applyFont="1" applyAlignment="1">
      <alignment horizontal="left" vertical="center"/>
    </xf>
    <xf numFmtId="0" fontId="13" fillId="34" borderId="15" xfId="0" applyFont="1" applyFill="1" applyBorder="1" applyAlignment="1">
      <alignment horizontal="center" vertical="center" wrapText="1"/>
    </xf>
    <xf numFmtId="0" fontId="13" fillId="34" borderId="8" xfId="0" applyFont="1" applyFill="1" applyBorder="1" applyAlignment="1">
      <alignment horizontal="center" vertical="center" wrapText="1"/>
    </xf>
    <xf numFmtId="0" fontId="43" fillId="0" borderId="17" xfId="0" applyFont="1" applyBorder="1" applyAlignment="1">
      <alignment horizontal="left" vertical="center"/>
    </xf>
    <xf numFmtId="0" fontId="13" fillId="34" borderId="10" xfId="0" quotePrefix="1" applyFont="1" applyFill="1" applyBorder="1" applyAlignment="1">
      <alignment horizontal="center" vertical="center" wrapText="1"/>
    </xf>
    <xf numFmtId="0" fontId="43" fillId="0" borderId="28" xfId="0" applyFont="1" applyBorder="1" applyAlignment="1">
      <alignment horizontal="left" vertical="center" wrapText="1"/>
    </xf>
    <xf numFmtId="0" fontId="13" fillId="36" borderId="13" xfId="0" applyFont="1" applyFill="1" applyBorder="1" applyAlignment="1">
      <alignment horizontal="center" wrapText="1"/>
    </xf>
    <xf numFmtId="0" fontId="13" fillId="37" borderId="13" xfId="0" applyFont="1" applyFill="1" applyBorder="1" applyAlignment="1">
      <alignment horizontal="center" wrapText="1"/>
    </xf>
    <xf numFmtId="0" fontId="13" fillId="37" borderId="13" xfId="0" applyFont="1" applyFill="1" applyBorder="1" applyAlignment="1">
      <alignment horizontal="center"/>
    </xf>
    <xf numFmtId="0" fontId="13" fillId="36" borderId="40" xfId="0" applyFont="1" applyFill="1" applyBorder="1" applyAlignment="1">
      <alignment horizontal="center"/>
    </xf>
    <xf numFmtId="166" fontId="16" fillId="0" borderId="14" xfId="0" applyNumberFormat="1" applyFont="1" applyBorder="1" applyAlignment="1" applyProtection="1">
      <alignment horizontal="center"/>
      <protection locked="0"/>
    </xf>
    <xf numFmtId="166" fontId="16" fillId="0" borderId="15" xfId="0" applyNumberFormat="1" applyFont="1" applyBorder="1" applyAlignment="1" applyProtection="1">
      <alignment horizontal="center"/>
      <protection locked="0"/>
    </xf>
    <xf numFmtId="166" fontId="16" fillId="0" borderId="8" xfId="0" applyNumberFormat="1" applyFont="1" applyBorder="1" applyAlignment="1" applyProtection="1">
      <alignment horizontal="center"/>
      <protection locked="0"/>
    </xf>
    <xf numFmtId="0" fontId="13" fillId="37" borderId="9" xfId="0" applyFont="1" applyFill="1" applyBorder="1" applyAlignment="1">
      <alignment horizontal="center" wrapText="1"/>
    </xf>
    <xf numFmtId="0" fontId="13" fillId="46" borderId="9" xfId="0" applyFont="1" applyFill="1" applyBorder="1" applyAlignment="1">
      <alignment horizontal="center" vertical="center" wrapText="1"/>
    </xf>
  </cellXfs>
  <cellStyles count="453">
    <cellStyle name="20% - Accent1 2" xfId="1" xr:uid="{00000000-0005-0000-0000-000000000000}"/>
    <cellStyle name="20% - Accent1 2 2" xfId="103" xr:uid="{00000000-0005-0000-0000-000001000000}"/>
    <cellStyle name="20% - Accent1 2 2 2" xfId="244" xr:uid="{00000000-0005-0000-0000-000002000000}"/>
    <cellStyle name="20% - Accent1 2 2_Current Year Roster" xfId="315" xr:uid="{00000000-0005-0000-0000-000003000000}"/>
    <cellStyle name="20% - Accent1 2 3" xfId="173" xr:uid="{00000000-0005-0000-0000-000004000000}"/>
    <cellStyle name="20% - Accent1 2_Current Year Roster" xfId="314" xr:uid="{00000000-0005-0000-0000-000005000000}"/>
    <cellStyle name="20% - Accent2 2" xfId="2" xr:uid="{00000000-0005-0000-0000-000006000000}"/>
    <cellStyle name="20% - Accent2 2 2" xfId="104" xr:uid="{00000000-0005-0000-0000-000007000000}"/>
    <cellStyle name="20% - Accent2 2 2 2" xfId="245" xr:uid="{00000000-0005-0000-0000-000008000000}"/>
    <cellStyle name="20% - Accent2 2 2_Current Year Roster" xfId="317" xr:uid="{00000000-0005-0000-0000-000009000000}"/>
    <cellStyle name="20% - Accent2 2 3" xfId="174" xr:uid="{00000000-0005-0000-0000-00000A000000}"/>
    <cellStyle name="20% - Accent2 2_Current Year Roster" xfId="316" xr:uid="{00000000-0005-0000-0000-00000B000000}"/>
    <cellStyle name="20% - Accent3 2" xfId="3" xr:uid="{00000000-0005-0000-0000-00000C000000}"/>
    <cellStyle name="20% - Accent3 2 2" xfId="105" xr:uid="{00000000-0005-0000-0000-00000D000000}"/>
    <cellStyle name="20% - Accent3 2 2 2" xfId="246" xr:uid="{00000000-0005-0000-0000-00000E000000}"/>
    <cellStyle name="20% - Accent3 2 2_Current Year Roster" xfId="319" xr:uid="{00000000-0005-0000-0000-00000F000000}"/>
    <cellStyle name="20% - Accent3 2 3" xfId="175" xr:uid="{00000000-0005-0000-0000-000010000000}"/>
    <cellStyle name="20% - Accent3 2_Current Year Roster" xfId="318" xr:uid="{00000000-0005-0000-0000-000011000000}"/>
    <cellStyle name="20% - Accent4 2" xfId="4" xr:uid="{00000000-0005-0000-0000-000012000000}"/>
    <cellStyle name="20% - Accent4 2 2" xfId="106" xr:uid="{00000000-0005-0000-0000-000013000000}"/>
    <cellStyle name="20% - Accent4 2 2 2" xfId="247" xr:uid="{00000000-0005-0000-0000-000014000000}"/>
    <cellStyle name="20% - Accent4 2 2_Current Year Roster" xfId="321" xr:uid="{00000000-0005-0000-0000-000015000000}"/>
    <cellStyle name="20% - Accent4 2 3" xfId="176" xr:uid="{00000000-0005-0000-0000-000016000000}"/>
    <cellStyle name="20% - Accent4 2_Current Year Roster" xfId="320" xr:uid="{00000000-0005-0000-0000-000017000000}"/>
    <cellStyle name="20% - Accent5 2" xfId="5" xr:uid="{00000000-0005-0000-0000-000018000000}"/>
    <cellStyle name="20% - Accent5 2 2" xfId="107" xr:uid="{00000000-0005-0000-0000-000019000000}"/>
    <cellStyle name="20% - Accent5 2 2 2" xfId="248" xr:uid="{00000000-0005-0000-0000-00001A000000}"/>
    <cellStyle name="20% - Accent5 2 2_Current Year Roster" xfId="323" xr:uid="{00000000-0005-0000-0000-00001B000000}"/>
    <cellStyle name="20% - Accent5 2 3" xfId="177" xr:uid="{00000000-0005-0000-0000-00001C000000}"/>
    <cellStyle name="20% - Accent5 2_Current Year Roster" xfId="322" xr:uid="{00000000-0005-0000-0000-00001D000000}"/>
    <cellStyle name="20% - Accent6 2" xfId="6" xr:uid="{00000000-0005-0000-0000-00001E000000}"/>
    <cellStyle name="20% - Accent6 2 2" xfId="108" xr:uid="{00000000-0005-0000-0000-00001F000000}"/>
    <cellStyle name="20% - Accent6 2 2 2" xfId="249" xr:uid="{00000000-0005-0000-0000-000020000000}"/>
    <cellStyle name="20% - Accent6 2 2_Current Year Roster" xfId="325" xr:uid="{00000000-0005-0000-0000-000021000000}"/>
    <cellStyle name="20% - Accent6 2 3" xfId="178" xr:uid="{00000000-0005-0000-0000-000022000000}"/>
    <cellStyle name="20% - Accent6 2_Current Year Roster" xfId="324" xr:uid="{00000000-0005-0000-0000-000023000000}"/>
    <cellStyle name="40% - Accent1 2" xfId="7" xr:uid="{00000000-0005-0000-0000-000024000000}"/>
    <cellStyle name="40% - Accent1 2 2" xfId="109" xr:uid="{00000000-0005-0000-0000-000025000000}"/>
    <cellStyle name="40% - Accent1 2 2 2" xfId="250" xr:uid="{00000000-0005-0000-0000-000026000000}"/>
    <cellStyle name="40% - Accent1 2 2_Current Year Roster" xfId="327" xr:uid="{00000000-0005-0000-0000-000027000000}"/>
    <cellStyle name="40% - Accent1 2 3" xfId="179" xr:uid="{00000000-0005-0000-0000-000028000000}"/>
    <cellStyle name="40% - Accent1 2_Current Year Roster" xfId="326" xr:uid="{00000000-0005-0000-0000-000029000000}"/>
    <cellStyle name="40% - Accent2 2" xfId="8" xr:uid="{00000000-0005-0000-0000-00002A000000}"/>
    <cellStyle name="40% - Accent2 2 2" xfId="110" xr:uid="{00000000-0005-0000-0000-00002B000000}"/>
    <cellStyle name="40% - Accent2 2 2 2" xfId="251" xr:uid="{00000000-0005-0000-0000-00002C000000}"/>
    <cellStyle name="40% - Accent2 2 2_Current Year Roster" xfId="329" xr:uid="{00000000-0005-0000-0000-00002D000000}"/>
    <cellStyle name="40% - Accent2 2 3" xfId="180" xr:uid="{00000000-0005-0000-0000-00002E000000}"/>
    <cellStyle name="40% - Accent2 2_Current Year Roster" xfId="328" xr:uid="{00000000-0005-0000-0000-00002F000000}"/>
    <cellStyle name="40% - Accent3 2" xfId="9" xr:uid="{00000000-0005-0000-0000-000030000000}"/>
    <cellStyle name="40% - Accent3 2 2" xfId="111" xr:uid="{00000000-0005-0000-0000-000031000000}"/>
    <cellStyle name="40% - Accent3 2 2 2" xfId="252" xr:uid="{00000000-0005-0000-0000-000032000000}"/>
    <cellStyle name="40% - Accent3 2 2_Current Year Roster" xfId="331" xr:uid="{00000000-0005-0000-0000-000033000000}"/>
    <cellStyle name="40% - Accent3 2 3" xfId="181" xr:uid="{00000000-0005-0000-0000-000034000000}"/>
    <cellStyle name="40% - Accent3 2_Current Year Roster" xfId="330" xr:uid="{00000000-0005-0000-0000-000035000000}"/>
    <cellStyle name="40% - Accent4 2" xfId="10" xr:uid="{00000000-0005-0000-0000-000036000000}"/>
    <cellStyle name="40% - Accent4 2 2" xfId="112" xr:uid="{00000000-0005-0000-0000-000037000000}"/>
    <cellStyle name="40% - Accent4 2 2 2" xfId="253" xr:uid="{00000000-0005-0000-0000-000038000000}"/>
    <cellStyle name="40% - Accent4 2 2_Current Year Roster" xfId="333" xr:uid="{00000000-0005-0000-0000-000039000000}"/>
    <cellStyle name="40% - Accent4 2 3" xfId="182" xr:uid="{00000000-0005-0000-0000-00003A000000}"/>
    <cellStyle name="40% - Accent4 2_Current Year Roster" xfId="332" xr:uid="{00000000-0005-0000-0000-00003B000000}"/>
    <cellStyle name="40% - Accent5 2" xfId="11" xr:uid="{00000000-0005-0000-0000-00003C000000}"/>
    <cellStyle name="40% - Accent5 2 2" xfId="113" xr:uid="{00000000-0005-0000-0000-00003D000000}"/>
    <cellStyle name="40% - Accent5 2 2 2" xfId="254" xr:uid="{00000000-0005-0000-0000-00003E000000}"/>
    <cellStyle name="40% - Accent5 2 2_Current Year Roster" xfId="335" xr:uid="{00000000-0005-0000-0000-00003F000000}"/>
    <cellStyle name="40% - Accent5 2 3" xfId="183" xr:uid="{00000000-0005-0000-0000-000040000000}"/>
    <cellStyle name="40% - Accent5 2_Current Year Roster" xfId="334" xr:uid="{00000000-0005-0000-0000-000041000000}"/>
    <cellStyle name="40% - Accent6 2" xfId="12" xr:uid="{00000000-0005-0000-0000-000042000000}"/>
    <cellStyle name="40% - Accent6 2 2" xfId="114" xr:uid="{00000000-0005-0000-0000-000043000000}"/>
    <cellStyle name="40% - Accent6 2 2 2" xfId="255" xr:uid="{00000000-0005-0000-0000-000044000000}"/>
    <cellStyle name="40% - Accent6 2 2_Current Year Roster" xfId="337" xr:uid="{00000000-0005-0000-0000-000045000000}"/>
    <cellStyle name="40% - Accent6 2 3" xfId="184" xr:uid="{00000000-0005-0000-0000-000046000000}"/>
    <cellStyle name="40% - Accent6 2_Current Year Roster" xfId="336" xr:uid="{00000000-0005-0000-0000-000047000000}"/>
    <cellStyle name="60% - Accent1 2" xfId="13" xr:uid="{00000000-0005-0000-0000-000048000000}"/>
    <cellStyle name="60% - Accent2 2" xfId="14" xr:uid="{00000000-0005-0000-0000-000049000000}"/>
    <cellStyle name="60% - Accent3 2" xfId="15" xr:uid="{00000000-0005-0000-0000-00004A000000}"/>
    <cellStyle name="60% - Accent4 2" xfId="16" xr:uid="{00000000-0005-0000-0000-00004B000000}"/>
    <cellStyle name="60% - Accent5 2" xfId="17" xr:uid="{00000000-0005-0000-0000-00004C000000}"/>
    <cellStyle name="60% - Accent6 2" xfId="18" xr:uid="{00000000-0005-0000-0000-00004D000000}"/>
    <cellStyle name="Accent1 2" xfId="19" xr:uid="{00000000-0005-0000-0000-00004E000000}"/>
    <cellStyle name="Accent2 2" xfId="20" xr:uid="{00000000-0005-0000-0000-00004F000000}"/>
    <cellStyle name="Accent3 2" xfId="21" xr:uid="{00000000-0005-0000-0000-000050000000}"/>
    <cellStyle name="Accent4 2" xfId="22" xr:uid="{00000000-0005-0000-0000-000051000000}"/>
    <cellStyle name="Accent5 2" xfId="23" xr:uid="{00000000-0005-0000-0000-000052000000}"/>
    <cellStyle name="Accent6 2" xfId="24" xr:uid="{00000000-0005-0000-0000-000053000000}"/>
    <cellStyle name="Bad 2" xfId="25" xr:uid="{00000000-0005-0000-0000-000054000000}"/>
    <cellStyle name="Calculation 2" xfId="26" xr:uid="{00000000-0005-0000-0000-000055000000}"/>
    <cellStyle name="Check Cell 2" xfId="27" xr:uid="{00000000-0005-0000-0000-000056000000}"/>
    <cellStyle name="Explanatory Text 2" xfId="28" xr:uid="{00000000-0005-0000-0000-000057000000}"/>
    <cellStyle name="Good 2" xfId="29" xr:uid="{00000000-0005-0000-0000-000058000000}"/>
    <cellStyle name="Heading 1 2" xfId="30" xr:uid="{00000000-0005-0000-0000-000059000000}"/>
    <cellStyle name="Heading 2 2" xfId="31" xr:uid="{00000000-0005-0000-0000-00005A000000}"/>
    <cellStyle name="Heading 3 2" xfId="32" xr:uid="{00000000-0005-0000-0000-00005B000000}"/>
    <cellStyle name="Heading 4 2" xfId="33" xr:uid="{00000000-0005-0000-0000-00005C000000}"/>
    <cellStyle name="Hyperlink" xfId="101" builtinId="8"/>
    <cellStyle name="Input 2" xfId="34" xr:uid="{00000000-0005-0000-0000-00005E000000}"/>
    <cellStyle name="Linked Cell 2" xfId="35" xr:uid="{00000000-0005-0000-0000-00005F000000}"/>
    <cellStyle name="Neutral 2" xfId="36" xr:uid="{00000000-0005-0000-0000-000060000000}"/>
    <cellStyle name="Normal" xfId="0" builtinId="0"/>
    <cellStyle name="Normal 10" xfId="37" xr:uid="{00000000-0005-0000-0000-000062000000}"/>
    <cellStyle name="Normal 10 2" xfId="115" xr:uid="{00000000-0005-0000-0000-000063000000}"/>
    <cellStyle name="Normal 10 2 2" xfId="256" xr:uid="{00000000-0005-0000-0000-000064000000}"/>
    <cellStyle name="Normal 10 2_Current Year Roster" xfId="339" xr:uid="{00000000-0005-0000-0000-000065000000}"/>
    <cellStyle name="Normal 10 3" xfId="185" xr:uid="{00000000-0005-0000-0000-000066000000}"/>
    <cellStyle name="Normal 10_Current Year Roster" xfId="338" xr:uid="{00000000-0005-0000-0000-000067000000}"/>
    <cellStyle name="Normal 11" xfId="38" xr:uid="{00000000-0005-0000-0000-000068000000}"/>
    <cellStyle name="Normal 11 2" xfId="116" xr:uid="{00000000-0005-0000-0000-000069000000}"/>
    <cellStyle name="Normal 11 2 2" xfId="257" xr:uid="{00000000-0005-0000-0000-00006A000000}"/>
    <cellStyle name="Normal 11 2_Current Year Roster" xfId="341" xr:uid="{00000000-0005-0000-0000-00006B000000}"/>
    <cellStyle name="Normal 11 3" xfId="186" xr:uid="{00000000-0005-0000-0000-00006C000000}"/>
    <cellStyle name="Normal 11_Current Year Roster" xfId="340" xr:uid="{00000000-0005-0000-0000-00006D000000}"/>
    <cellStyle name="Normal 12" xfId="95" xr:uid="{00000000-0005-0000-0000-00006E000000}"/>
    <cellStyle name="Normal 12 2" xfId="167" xr:uid="{00000000-0005-0000-0000-00006F000000}"/>
    <cellStyle name="Normal 12 2 2" xfId="308" xr:uid="{00000000-0005-0000-0000-000070000000}"/>
    <cellStyle name="Normal 12 2 6" xfId="39" xr:uid="{00000000-0005-0000-0000-000071000000}"/>
    <cellStyle name="Normal 12 2 6 2" xfId="117" xr:uid="{00000000-0005-0000-0000-000072000000}"/>
    <cellStyle name="Normal 12 2 6 2 2" xfId="258" xr:uid="{00000000-0005-0000-0000-000073000000}"/>
    <cellStyle name="Normal 12 2 6 2_Current Year Roster" xfId="345" xr:uid="{00000000-0005-0000-0000-000074000000}"/>
    <cellStyle name="Normal 12 2 6 3" xfId="187" xr:uid="{00000000-0005-0000-0000-000075000000}"/>
    <cellStyle name="Normal 12 2 6_Current Year Roster" xfId="344" xr:uid="{00000000-0005-0000-0000-000076000000}"/>
    <cellStyle name="Normal 12 2_Current Year Roster" xfId="343" xr:uid="{00000000-0005-0000-0000-000077000000}"/>
    <cellStyle name="Normal 12 3" xfId="237" xr:uid="{00000000-0005-0000-0000-000078000000}"/>
    <cellStyle name="Normal 12_Current Year Roster" xfId="342" xr:uid="{00000000-0005-0000-0000-000079000000}"/>
    <cellStyle name="Normal 13" xfId="40" xr:uid="{00000000-0005-0000-0000-00007A000000}"/>
    <cellStyle name="Normal 13 2" xfId="118" xr:uid="{00000000-0005-0000-0000-00007B000000}"/>
    <cellStyle name="Normal 13 2 2" xfId="259" xr:uid="{00000000-0005-0000-0000-00007C000000}"/>
    <cellStyle name="Normal 13 2_Current Year Roster" xfId="347" xr:uid="{00000000-0005-0000-0000-00007D000000}"/>
    <cellStyle name="Normal 13 3" xfId="188" xr:uid="{00000000-0005-0000-0000-00007E000000}"/>
    <cellStyle name="Normal 13_Current Year Roster" xfId="346" xr:uid="{00000000-0005-0000-0000-00007F000000}"/>
    <cellStyle name="Normal 14" xfId="41" xr:uid="{00000000-0005-0000-0000-000080000000}"/>
    <cellStyle name="Normal 14 2" xfId="119" xr:uid="{00000000-0005-0000-0000-000081000000}"/>
    <cellStyle name="Normal 14 2 2" xfId="260" xr:uid="{00000000-0005-0000-0000-000082000000}"/>
    <cellStyle name="Normal 14 2_Current Year Roster" xfId="349" xr:uid="{00000000-0005-0000-0000-000083000000}"/>
    <cellStyle name="Normal 14 3" xfId="189" xr:uid="{00000000-0005-0000-0000-000084000000}"/>
    <cellStyle name="Normal 14_Current Year Roster" xfId="348" xr:uid="{00000000-0005-0000-0000-000085000000}"/>
    <cellStyle name="Normal 15" xfId="42" xr:uid="{00000000-0005-0000-0000-000086000000}"/>
    <cellStyle name="Normal 15 2" xfId="120" xr:uid="{00000000-0005-0000-0000-000087000000}"/>
    <cellStyle name="Normal 15 2 2" xfId="261" xr:uid="{00000000-0005-0000-0000-000088000000}"/>
    <cellStyle name="Normal 15 2_Current Year Roster" xfId="351" xr:uid="{00000000-0005-0000-0000-000089000000}"/>
    <cellStyle name="Normal 15 3" xfId="190" xr:uid="{00000000-0005-0000-0000-00008A000000}"/>
    <cellStyle name="Normal 15_Current Year Roster" xfId="350" xr:uid="{00000000-0005-0000-0000-00008B000000}"/>
    <cellStyle name="Normal 16" xfId="43" xr:uid="{00000000-0005-0000-0000-00008C000000}"/>
    <cellStyle name="Normal 16 2" xfId="121" xr:uid="{00000000-0005-0000-0000-00008D000000}"/>
    <cellStyle name="Normal 16 2 2" xfId="262" xr:uid="{00000000-0005-0000-0000-00008E000000}"/>
    <cellStyle name="Normal 16 2_Current Year Roster" xfId="353" xr:uid="{00000000-0005-0000-0000-00008F000000}"/>
    <cellStyle name="Normal 16 3" xfId="191" xr:uid="{00000000-0005-0000-0000-000090000000}"/>
    <cellStyle name="Normal 16_Current Year Roster" xfId="352" xr:uid="{00000000-0005-0000-0000-000091000000}"/>
    <cellStyle name="Normal 17" xfId="44" xr:uid="{00000000-0005-0000-0000-000092000000}"/>
    <cellStyle name="Normal 17 2" xfId="122" xr:uid="{00000000-0005-0000-0000-000093000000}"/>
    <cellStyle name="Normal 17 2 2" xfId="263" xr:uid="{00000000-0005-0000-0000-000094000000}"/>
    <cellStyle name="Normal 17 2_Current Year Roster" xfId="355" xr:uid="{00000000-0005-0000-0000-000095000000}"/>
    <cellStyle name="Normal 17 3" xfId="192" xr:uid="{00000000-0005-0000-0000-000096000000}"/>
    <cellStyle name="Normal 17_Current Year Roster" xfId="354" xr:uid="{00000000-0005-0000-0000-000097000000}"/>
    <cellStyle name="Normal 18" xfId="45" xr:uid="{00000000-0005-0000-0000-000098000000}"/>
    <cellStyle name="Normal 18 2" xfId="123" xr:uid="{00000000-0005-0000-0000-000099000000}"/>
    <cellStyle name="Normal 18 2 2" xfId="264" xr:uid="{00000000-0005-0000-0000-00009A000000}"/>
    <cellStyle name="Normal 18 2_Current Year Roster" xfId="357" xr:uid="{00000000-0005-0000-0000-00009B000000}"/>
    <cellStyle name="Normal 18 3" xfId="193" xr:uid="{00000000-0005-0000-0000-00009C000000}"/>
    <cellStyle name="Normal 18_Current Year Roster" xfId="356" xr:uid="{00000000-0005-0000-0000-00009D000000}"/>
    <cellStyle name="Normal 19" xfId="46" xr:uid="{00000000-0005-0000-0000-00009E000000}"/>
    <cellStyle name="Normal 19 2" xfId="124" xr:uid="{00000000-0005-0000-0000-00009F000000}"/>
    <cellStyle name="Normal 19 2 2" xfId="265" xr:uid="{00000000-0005-0000-0000-0000A0000000}"/>
    <cellStyle name="Normal 19 2_Current Year Roster" xfId="359" xr:uid="{00000000-0005-0000-0000-0000A1000000}"/>
    <cellStyle name="Normal 19 3" xfId="194" xr:uid="{00000000-0005-0000-0000-0000A2000000}"/>
    <cellStyle name="Normal 19_Current Year Roster" xfId="358" xr:uid="{00000000-0005-0000-0000-0000A3000000}"/>
    <cellStyle name="Normal 2" xfId="47" xr:uid="{00000000-0005-0000-0000-0000A4000000}"/>
    <cellStyle name="Normal 2 2" xfId="97" xr:uid="{00000000-0005-0000-0000-0000A5000000}"/>
    <cellStyle name="Normal 2 2 6" xfId="48" xr:uid="{00000000-0005-0000-0000-0000A6000000}"/>
    <cellStyle name="Normal 2 2 6 2" xfId="126" xr:uid="{00000000-0005-0000-0000-0000A7000000}"/>
    <cellStyle name="Normal 2 2 6 2 2" xfId="267" xr:uid="{00000000-0005-0000-0000-0000A8000000}"/>
    <cellStyle name="Normal 2 2 6 2_Current Year Roster" xfId="362" xr:uid="{00000000-0005-0000-0000-0000A9000000}"/>
    <cellStyle name="Normal 2 2 6 3" xfId="196" xr:uid="{00000000-0005-0000-0000-0000AA000000}"/>
    <cellStyle name="Normal 2 2 6_Current Year Roster" xfId="361" xr:uid="{00000000-0005-0000-0000-0000AB000000}"/>
    <cellStyle name="Normal 2 2 7" xfId="49" xr:uid="{00000000-0005-0000-0000-0000AC000000}"/>
    <cellStyle name="Normal 2 2 7 2" xfId="127" xr:uid="{00000000-0005-0000-0000-0000AD000000}"/>
    <cellStyle name="Normal 2 2 7 2 2" xfId="268" xr:uid="{00000000-0005-0000-0000-0000AE000000}"/>
    <cellStyle name="Normal 2 2 7 2_Current Year Roster" xfId="364" xr:uid="{00000000-0005-0000-0000-0000AF000000}"/>
    <cellStyle name="Normal 2 2 7 3" xfId="197" xr:uid="{00000000-0005-0000-0000-0000B0000000}"/>
    <cellStyle name="Normal 2 2 7_Current Year Roster" xfId="363" xr:uid="{00000000-0005-0000-0000-0000B1000000}"/>
    <cellStyle name="Normal 2 3" xfId="50" xr:uid="{00000000-0005-0000-0000-0000B2000000}"/>
    <cellStyle name="Normal 2 3 12" xfId="51" xr:uid="{00000000-0005-0000-0000-0000B3000000}"/>
    <cellStyle name="Normal 2 3 12 2" xfId="129" xr:uid="{00000000-0005-0000-0000-0000B4000000}"/>
    <cellStyle name="Normal 2 3 12 2 2" xfId="270" xr:uid="{00000000-0005-0000-0000-0000B5000000}"/>
    <cellStyle name="Normal 2 3 12 2_Current Year Roster" xfId="367" xr:uid="{00000000-0005-0000-0000-0000B6000000}"/>
    <cellStyle name="Normal 2 3 12 3" xfId="199" xr:uid="{00000000-0005-0000-0000-0000B7000000}"/>
    <cellStyle name="Normal 2 3 12_Current Year Roster" xfId="366" xr:uid="{00000000-0005-0000-0000-0000B8000000}"/>
    <cellStyle name="Normal 2 3 13" xfId="52" xr:uid="{00000000-0005-0000-0000-0000B9000000}"/>
    <cellStyle name="Normal 2 3 13 2" xfId="130" xr:uid="{00000000-0005-0000-0000-0000BA000000}"/>
    <cellStyle name="Normal 2 3 13 2 2" xfId="271" xr:uid="{00000000-0005-0000-0000-0000BB000000}"/>
    <cellStyle name="Normal 2 3 13 2_Current Year Roster" xfId="369" xr:uid="{00000000-0005-0000-0000-0000BC000000}"/>
    <cellStyle name="Normal 2 3 13 3" xfId="200" xr:uid="{00000000-0005-0000-0000-0000BD000000}"/>
    <cellStyle name="Normal 2 3 13_Current Year Roster" xfId="368" xr:uid="{00000000-0005-0000-0000-0000BE000000}"/>
    <cellStyle name="Normal 2 3 14" xfId="53" xr:uid="{00000000-0005-0000-0000-0000BF000000}"/>
    <cellStyle name="Normal 2 3 14 2" xfId="131" xr:uid="{00000000-0005-0000-0000-0000C0000000}"/>
    <cellStyle name="Normal 2 3 14 2 2" xfId="272" xr:uid="{00000000-0005-0000-0000-0000C1000000}"/>
    <cellStyle name="Normal 2 3 14 2_Current Year Roster" xfId="371" xr:uid="{00000000-0005-0000-0000-0000C2000000}"/>
    <cellStyle name="Normal 2 3 14 3" xfId="201" xr:uid="{00000000-0005-0000-0000-0000C3000000}"/>
    <cellStyle name="Normal 2 3 14_Current Year Roster" xfId="370" xr:uid="{00000000-0005-0000-0000-0000C4000000}"/>
    <cellStyle name="Normal 2 3 15" xfId="54" xr:uid="{00000000-0005-0000-0000-0000C5000000}"/>
    <cellStyle name="Normal 2 3 15 2" xfId="132" xr:uid="{00000000-0005-0000-0000-0000C6000000}"/>
    <cellStyle name="Normal 2 3 15 2 2" xfId="273" xr:uid="{00000000-0005-0000-0000-0000C7000000}"/>
    <cellStyle name="Normal 2 3 15 2_Current Year Roster" xfId="373" xr:uid="{00000000-0005-0000-0000-0000C8000000}"/>
    <cellStyle name="Normal 2 3 15 3" xfId="202" xr:uid="{00000000-0005-0000-0000-0000C9000000}"/>
    <cellStyle name="Normal 2 3 15_Current Year Roster" xfId="372" xr:uid="{00000000-0005-0000-0000-0000CA000000}"/>
    <cellStyle name="Normal 2 3 16" xfId="55" xr:uid="{00000000-0005-0000-0000-0000CB000000}"/>
    <cellStyle name="Normal 2 3 16 2" xfId="133" xr:uid="{00000000-0005-0000-0000-0000CC000000}"/>
    <cellStyle name="Normal 2 3 16 2 2" xfId="274" xr:uid="{00000000-0005-0000-0000-0000CD000000}"/>
    <cellStyle name="Normal 2 3 16 2_Current Year Roster" xfId="375" xr:uid="{00000000-0005-0000-0000-0000CE000000}"/>
    <cellStyle name="Normal 2 3 16 3" xfId="203" xr:uid="{00000000-0005-0000-0000-0000CF000000}"/>
    <cellStyle name="Normal 2 3 16_Current Year Roster" xfId="374" xr:uid="{00000000-0005-0000-0000-0000D0000000}"/>
    <cellStyle name="Normal 2 3 18" xfId="56" xr:uid="{00000000-0005-0000-0000-0000D1000000}"/>
    <cellStyle name="Normal 2 3 18 2" xfId="134" xr:uid="{00000000-0005-0000-0000-0000D2000000}"/>
    <cellStyle name="Normal 2 3 18 2 2" xfId="275" xr:uid="{00000000-0005-0000-0000-0000D3000000}"/>
    <cellStyle name="Normal 2 3 18 2_Current Year Roster" xfId="377" xr:uid="{00000000-0005-0000-0000-0000D4000000}"/>
    <cellStyle name="Normal 2 3 18 3" xfId="204" xr:uid="{00000000-0005-0000-0000-0000D5000000}"/>
    <cellStyle name="Normal 2 3 18_Current Year Roster" xfId="376" xr:uid="{00000000-0005-0000-0000-0000D6000000}"/>
    <cellStyle name="Normal 2 3 19" xfId="57" xr:uid="{00000000-0005-0000-0000-0000D7000000}"/>
    <cellStyle name="Normal 2 3 19 2" xfId="135" xr:uid="{00000000-0005-0000-0000-0000D8000000}"/>
    <cellStyle name="Normal 2 3 19 2 2" xfId="276" xr:uid="{00000000-0005-0000-0000-0000D9000000}"/>
    <cellStyle name="Normal 2 3 19 2_Current Year Roster" xfId="379" xr:uid="{00000000-0005-0000-0000-0000DA000000}"/>
    <cellStyle name="Normal 2 3 19 3" xfId="205" xr:uid="{00000000-0005-0000-0000-0000DB000000}"/>
    <cellStyle name="Normal 2 3 19_Current Year Roster" xfId="378" xr:uid="{00000000-0005-0000-0000-0000DC000000}"/>
    <cellStyle name="Normal 2 3 2" xfId="128" xr:uid="{00000000-0005-0000-0000-0000DD000000}"/>
    <cellStyle name="Normal 2 3 2 2" xfId="269" xr:uid="{00000000-0005-0000-0000-0000DE000000}"/>
    <cellStyle name="Normal 2 3 2_Current Year Roster" xfId="380" xr:uid="{00000000-0005-0000-0000-0000DF000000}"/>
    <cellStyle name="Normal 2 3 23" xfId="58" xr:uid="{00000000-0005-0000-0000-0000E0000000}"/>
    <cellStyle name="Normal 2 3 23 2" xfId="136" xr:uid="{00000000-0005-0000-0000-0000E1000000}"/>
    <cellStyle name="Normal 2 3 23 2 2" xfId="277" xr:uid="{00000000-0005-0000-0000-0000E2000000}"/>
    <cellStyle name="Normal 2 3 23 2_Current Year Roster" xfId="382" xr:uid="{00000000-0005-0000-0000-0000E3000000}"/>
    <cellStyle name="Normal 2 3 23 3" xfId="206" xr:uid="{00000000-0005-0000-0000-0000E4000000}"/>
    <cellStyle name="Normal 2 3 23_Current Year Roster" xfId="381" xr:uid="{00000000-0005-0000-0000-0000E5000000}"/>
    <cellStyle name="Normal 2 3 27" xfId="59" xr:uid="{00000000-0005-0000-0000-0000E6000000}"/>
    <cellStyle name="Normal 2 3 27 2" xfId="137" xr:uid="{00000000-0005-0000-0000-0000E7000000}"/>
    <cellStyle name="Normal 2 3 27 2 2" xfId="278" xr:uid="{00000000-0005-0000-0000-0000E8000000}"/>
    <cellStyle name="Normal 2 3 27 2_Current Year Roster" xfId="384" xr:uid="{00000000-0005-0000-0000-0000E9000000}"/>
    <cellStyle name="Normal 2 3 27 3" xfId="207" xr:uid="{00000000-0005-0000-0000-0000EA000000}"/>
    <cellStyle name="Normal 2 3 27_Current Year Roster" xfId="383" xr:uid="{00000000-0005-0000-0000-0000EB000000}"/>
    <cellStyle name="Normal 2 3 29" xfId="60" xr:uid="{00000000-0005-0000-0000-0000EC000000}"/>
    <cellStyle name="Normal 2 3 29 2" xfId="138" xr:uid="{00000000-0005-0000-0000-0000ED000000}"/>
    <cellStyle name="Normal 2 3 29 2 2" xfId="279" xr:uid="{00000000-0005-0000-0000-0000EE000000}"/>
    <cellStyle name="Normal 2 3 29 2_Current Year Roster" xfId="386" xr:uid="{00000000-0005-0000-0000-0000EF000000}"/>
    <cellStyle name="Normal 2 3 29 3" xfId="208" xr:uid="{00000000-0005-0000-0000-0000F0000000}"/>
    <cellStyle name="Normal 2 3 29_Current Year Roster" xfId="385" xr:uid="{00000000-0005-0000-0000-0000F1000000}"/>
    <cellStyle name="Normal 2 3 3" xfId="198" xr:uid="{00000000-0005-0000-0000-0000F2000000}"/>
    <cellStyle name="Normal 2 3_Current Year Roster" xfId="365" xr:uid="{00000000-0005-0000-0000-0000F3000000}"/>
    <cellStyle name="Normal 2 4" xfId="125" xr:uid="{00000000-0005-0000-0000-0000F4000000}"/>
    <cellStyle name="Normal 2 4 2" xfId="266" xr:uid="{00000000-0005-0000-0000-0000F5000000}"/>
    <cellStyle name="Normal 2 4_Current Year Roster" xfId="387" xr:uid="{00000000-0005-0000-0000-0000F6000000}"/>
    <cellStyle name="Normal 2 5" xfId="195" xr:uid="{00000000-0005-0000-0000-0000F7000000}"/>
    <cellStyle name="Normal 2_Current Year Roster" xfId="360" xr:uid="{00000000-0005-0000-0000-0000F8000000}"/>
    <cellStyle name="Normal 20" xfId="61" xr:uid="{00000000-0005-0000-0000-0000F9000000}"/>
    <cellStyle name="Normal 20 2" xfId="139" xr:uid="{00000000-0005-0000-0000-0000FA000000}"/>
    <cellStyle name="Normal 20 2 2" xfId="280" xr:uid="{00000000-0005-0000-0000-0000FB000000}"/>
    <cellStyle name="Normal 20 2_Current Year Roster" xfId="389" xr:uid="{00000000-0005-0000-0000-0000FC000000}"/>
    <cellStyle name="Normal 20 3" xfId="209" xr:uid="{00000000-0005-0000-0000-0000FD000000}"/>
    <cellStyle name="Normal 20_Current Year Roster" xfId="388" xr:uid="{00000000-0005-0000-0000-0000FE000000}"/>
    <cellStyle name="Normal 21" xfId="62" xr:uid="{00000000-0005-0000-0000-0000FF000000}"/>
    <cellStyle name="Normal 21 2" xfId="140" xr:uid="{00000000-0005-0000-0000-000000010000}"/>
    <cellStyle name="Normal 21 2 2" xfId="281" xr:uid="{00000000-0005-0000-0000-000001010000}"/>
    <cellStyle name="Normal 21 2_Current Year Roster" xfId="391" xr:uid="{00000000-0005-0000-0000-000002010000}"/>
    <cellStyle name="Normal 21 3" xfId="210" xr:uid="{00000000-0005-0000-0000-000003010000}"/>
    <cellStyle name="Normal 21_Current Year Roster" xfId="390" xr:uid="{00000000-0005-0000-0000-000004010000}"/>
    <cellStyle name="Normal 22" xfId="63" xr:uid="{00000000-0005-0000-0000-000005010000}"/>
    <cellStyle name="Normal 22 2" xfId="141" xr:uid="{00000000-0005-0000-0000-000006010000}"/>
    <cellStyle name="Normal 22 2 2" xfId="282" xr:uid="{00000000-0005-0000-0000-000007010000}"/>
    <cellStyle name="Normal 22 2_Current Year Roster" xfId="393" xr:uid="{00000000-0005-0000-0000-000008010000}"/>
    <cellStyle name="Normal 22 3" xfId="211" xr:uid="{00000000-0005-0000-0000-000009010000}"/>
    <cellStyle name="Normal 22_Current Year Roster" xfId="392" xr:uid="{00000000-0005-0000-0000-00000A010000}"/>
    <cellStyle name="Normal 23" xfId="64" xr:uid="{00000000-0005-0000-0000-00000B010000}"/>
    <cellStyle name="Normal 23 2" xfId="142" xr:uid="{00000000-0005-0000-0000-00000C010000}"/>
    <cellStyle name="Normal 23 2 2" xfId="283" xr:uid="{00000000-0005-0000-0000-00000D010000}"/>
    <cellStyle name="Normal 23 2_Current Year Roster" xfId="395" xr:uid="{00000000-0005-0000-0000-00000E010000}"/>
    <cellStyle name="Normal 23 3" xfId="212" xr:uid="{00000000-0005-0000-0000-00000F010000}"/>
    <cellStyle name="Normal 23_Current Year Roster" xfId="394" xr:uid="{00000000-0005-0000-0000-000010010000}"/>
    <cellStyle name="Normal 24" xfId="65" xr:uid="{00000000-0005-0000-0000-000011010000}"/>
    <cellStyle name="Normal 24 2" xfId="143" xr:uid="{00000000-0005-0000-0000-000012010000}"/>
    <cellStyle name="Normal 24 2 2" xfId="284" xr:uid="{00000000-0005-0000-0000-000013010000}"/>
    <cellStyle name="Normal 24 2_Current Year Roster" xfId="397" xr:uid="{00000000-0005-0000-0000-000014010000}"/>
    <cellStyle name="Normal 24 3" xfId="213" xr:uid="{00000000-0005-0000-0000-000015010000}"/>
    <cellStyle name="Normal 24_Current Year Roster" xfId="396" xr:uid="{00000000-0005-0000-0000-000016010000}"/>
    <cellStyle name="Normal 25" xfId="66" xr:uid="{00000000-0005-0000-0000-000017010000}"/>
    <cellStyle name="Normal 25 2" xfId="144" xr:uid="{00000000-0005-0000-0000-000018010000}"/>
    <cellStyle name="Normal 25 2 2" xfId="285" xr:uid="{00000000-0005-0000-0000-000019010000}"/>
    <cellStyle name="Normal 25 2_Current Year Roster" xfId="399" xr:uid="{00000000-0005-0000-0000-00001A010000}"/>
    <cellStyle name="Normal 25 3" xfId="214" xr:uid="{00000000-0005-0000-0000-00001B010000}"/>
    <cellStyle name="Normal 25_Current Year Roster" xfId="398" xr:uid="{00000000-0005-0000-0000-00001C010000}"/>
    <cellStyle name="Normal 26" xfId="67" xr:uid="{00000000-0005-0000-0000-00001D010000}"/>
    <cellStyle name="Normal 26 2" xfId="145" xr:uid="{00000000-0005-0000-0000-00001E010000}"/>
    <cellStyle name="Normal 26 2 2" xfId="286" xr:uid="{00000000-0005-0000-0000-00001F010000}"/>
    <cellStyle name="Normal 26 2_Current Year Roster" xfId="401" xr:uid="{00000000-0005-0000-0000-000020010000}"/>
    <cellStyle name="Normal 26 3" xfId="215" xr:uid="{00000000-0005-0000-0000-000021010000}"/>
    <cellStyle name="Normal 26_Current Year Roster" xfId="400" xr:uid="{00000000-0005-0000-0000-000022010000}"/>
    <cellStyle name="Normal 27" xfId="68" xr:uid="{00000000-0005-0000-0000-000023010000}"/>
    <cellStyle name="Normal 27 2" xfId="146" xr:uid="{00000000-0005-0000-0000-000024010000}"/>
    <cellStyle name="Normal 27 2 2" xfId="287" xr:uid="{00000000-0005-0000-0000-000025010000}"/>
    <cellStyle name="Normal 27 2_Current Year Roster" xfId="403" xr:uid="{00000000-0005-0000-0000-000026010000}"/>
    <cellStyle name="Normal 27 3" xfId="216" xr:uid="{00000000-0005-0000-0000-000027010000}"/>
    <cellStyle name="Normal 27_Current Year Roster" xfId="402" xr:uid="{00000000-0005-0000-0000-000028010000}"/>
    <cellStyle name="Normal 28" xfId="69" xr:uid="{00000000-0005-0000-0000-000029010000}"/>
    <cellStyle name="Normal 28 2" xfId="147" xr:uid="{00000000-0005-0000-0000-00002A010000}"/>
    <cellStyle name="Normal 28 2 2" xfId="288" xr:uid="{00000000-0005-0000-0000-00002B010000}"/>
    <cellStyle name="Normal 28 2_Current Year Roster" xfId="405" xr:uid="{00000000-0005-0000-0000-00002C010000}"/>
    <cellStyle name="Normal 28 3" xfId="217" xr:uid="{00000000-0005-0000-0000-00002D010000}"/>
    <cellStyle name="Normal 28_Current Year Roster" xfId="404" xr:uid="{00000000-0005-0000-0000-00002E010000}"/>
    <cellStyle name="Normal 29" xfId="70" xr:uid="{00000000-0005-0000-0000-00002F010000}"/>
    <cellStyle name="Normal 29 2" xfId="148" xr:uid="{00000000-0005-0000-0000-000030010000}"/>
    <cellStyle name="Normal 29 2 2" xfId="289" xr:uid="{00000000-0005-0000-0000-000031010000}"/>
    <cellStyle name="Normal 29 2_Current Year Roster" xfId="407" xr:uid="{00000000-0005-0000-0000-000032010000}"/>
    <cellStyle name="Normal 29 3" xfId="218" xr:uid="{00000000-0005-0000-0000-000033010000}"/>
    <cellStyle name="Normal 29_Current Year Roster" xfId="406" xr:uid="{00000000-0005-0000-0000-000034010000}"/>
    <cellStyle name="Normal 3" xfId="71" xr:uid="{00000000-0005-0000-0000-000035010000}"/>
    <cellStyle name="Normal 3 2" xfId="149" xr:uid="{00000000-0005-0000-0000-000036010000}"/>
    <cellStyle name="Normal 3 2 2" xfId="290" xr:uid="{00000000-0005-0000-0000-000037010000}"/>
    <cellStyle name="Normal 3 2_Current Year Roster" xfId="409" xr:uid="{00000000-0005-0000-0000-000038010000}"/>
    <cellStyle name="Normal 3 3" xfId="219" xr:uid="{00000000-0005-0000-0000-000039010000}"/>
    <cellStyle name="Normal 3_Current Year Roster" xfId="408" xr:uid="{00000000-0005-0000-0000-00003A010000}"/>
    <cellStyle name="Normal 30" xfId="72" xr:uid="{00000000-0005-0000-0000-00003B010000}"/>
    <cellStyle name="Normal 30 2" xfId="150" xr:uid="{00000000-0005-0000-0000-00003C010000}"/>
    <cellStyle name="Normal 30 2 2" xfId="291" xr:uid="{00000000-0005-0000-0000-00003D010000}"/>
    <cellStyle name="Normal 30 2_Current Year Roster" xfId="411" xr:uid="{00000000-0005-0000-0000-00003E010000}"/>
    <cellStyle name="Normal 30 3" xfId="220" xr:uid="{00000000-0005-0000-0000-00003F010000}"/>
    <cellStyle name="Normal 30_Current Year Roster" xfId="410" xr:uid="{00000000-0005-0000-0000-000040010000}"/>
    <cellStyle name="Normal 31" xfId="73" xr:uid="{00000000-0005-0000-0000-000041010000}"/>
    <cellStyle name="Normal 31 2" xfId="151" xr:uid="{00000000-0005-0000-0000-000042010000}"/>
    <cellStyle name="Normal 31 2 2" xfId="292" xr:uid="{00000000-0005-0000-0000-000043010000}"/>
    <cellStyle name="Normal 31 2_Current Year Roster" xfId="413" xr:uid="{00000000-0005-0000-0000-000044010000}"/>
    <cellStyle name="Normal 31 3" xfId="221" xr:uid="{00000000-0005-0000-0000-000045010000}"/>
    <cellStyle name="Normal 31_Current Year Roster" xfId="412" xr:uid="{00000000-0005-0000-0000-000046010000}"/>
    <cellStyle name="Normal 32" xfId="74" xr:uid="{00000000-0005-0000-0000-000047010000}"/>
    <cellStyle name="Normal 32 2" xfId="152" xr:uid="{00000000-0005-0000-0000-000048010000}"/>
    <cellStyle name="Normal 32 2 2" xfId="293" xr:uid="{00000000-0005-0000-0000-000049010000}"/>
    <cellStyle name="Normal 32 2_Current Year Roster" xfId="415" xr:uid="{00000000-0005-0000-0000-00004A010000}"/>
    <cellStyle name="Normal 32 3" xfId="222" xr:uid="{00000000-0005-0000-0000-00004B010000}"/>
    <cellStyle name="Normal 32_Current Year Roster" xfId="414" xr:uid="{00000000-0005-0000-0000-00004C010000}"/>
    <cellStyle name="Normal 33" xfId="75" xr:uid="{00000000-0005-0000-0000-00004D010000}"/>
    <cellStyle name="Normal 33 2" xfId="153" xr:uid="{00000000-0005-0000-0000-00004E010000}"/>
    <cellStyle name="Normal 33 2 2" xfId="294" xr:uid="{00000000-0005-0000-0000-00004F010000}"/>
    <cellStyle name="Normal 33 2_Current Year Roster" xfId="417" xr:uid="{00000000-0005-0000-0000-000050010000}"/>
    <cellStyle name="Normal 33 3" xfId="223" xr:uid="{00000000-0005-0000-0000-000051010000}"/>
    <cellStyle name="Normal 33_Current Year Roster" xfId="416" xr:uid="{00000000-0005-0000-0000-000052010000}"/>
    <cellStyle name="Normal 34" xfId="76" xr:uid="{00000000-0005-0000-0000-000053010000}"/>
    <cellStyle name="Normal 34 2" xfId="154" xr:uid="{00000000-0005-0000-0000-000054010000}"/>
    <cellStyle name="Normal 34 2 2" xfId="295" xr:uid="{00000000-0005-0000-0000-000055010000}"/>
    <cellStyle name="Normal 34 2_Current Year Roster" xfId="419" xr:uid="{00000000-0005-0000-0000-000056010000}"/>
    <cellStyle name="Normal 34 3" xfId="224" xr:uid="{00000000-0005-0000-0000-000057010000}"/>
    <cellStyle name="Normal 34_Current Year Roster" xfId="418" xr:uid="{00000000-0005-0000-0000-000058010000}"/>
    <cellStyle name="Normal 35" xfId="77" xr:uid="{00000000-0005-0000-0000-000059010000}"/>
    <cellStyle name="Normal 35 2" xfId="155" xr:uid="{00000000-0005-0000-0000-00005A010000}"/>
    <cellStyle name="Normal 35 2 2" xfId="296" xr:uid="{00000000-0005-0000-0000-00005B010000}"/>
    <cellStyle name="Normal 35 2_Current Year Roster" xfId="421" xr:uid="{00000000-0005-0000-0000-00005C010000}"/>
    <cellStyle name="Normal 35 3" xfId="225" xr:uid="{00000000-0005-0000-0000-00005D010000}"/>
    <cellStyle name="Normal 35_Current Year Roster" xfId="420" xr:uid="{00000000-0005-0000-0000-00005E010000}"/>
    <cellStyle name="Normal 36" xfId="98" xr:uid="{00000000-0005-0000-0000-00005F010000}"/>
    <cellStyle name="Normal 36 2" xfId="99" xr:uid="{00000000-0005-0000-0000-000060010000}"/>
    <cellStyle name="Normal 36 2 2" xfId="170" xr:uid="{00000000-0005-0000-0000-000061010000}"/>
    <cellStyle name="Normal 36 2 2 2" xfId="311" xr:uid="{00000000-0005-0000-0000-000062010000}"/>
    <cellStyle name="Normal 36 2 2_Current Year Roster" xfId="424" xr:uid="{00000000-0005-0000-0000-000063010000}"/>
    <cellStyle name="Normal 36 2 3" xfId="240" xr:uid="{00000000-0005-0000-0000-000064010000}"/>
    <cellStyle name="Normal 36 2_Current Year Roster" xfId="423" xr:uid="{00000000-0005-0000-0000-000065010000}"/>
    <cellStyle name="Normal 36 3" xfId="100" xr:uid="{00000000-0005-0000-0000-000066010000}"/>
    <cellStyle name="Normal 36 3 2" xfId="171" xr:uid="{00000000-0005-0000-0000-000067010000}"/>
    <cellStyle name="Normal 36 3 2 2" xfId="312" xr:uid="{00000000-0005-0000-0000-000068010000}"/>
    <cellStyle name="Normal 36 3 2_Current Year Roster" xfId="426" xr:uid="{00000000-0005-0000-0000-000069010000}"/>
    <cellStyle name="Normal 36 3 3" xfId="241" xr:uid="{00000000-0005-0000-0000-00006A010000}"/>
    <cellStyle name="Normal 36 3_Current Year Roster" xfId="425" xr:uid="{00000000-0005-0000-0000-00006B010000}"/>
    <cellStyle name="Normal 36 4" xfId="169" xr:uid="{00000000-0005-0000-0000-00006C010000}"/>
    <cellStyle name="Normal 36 4 2" xfId="310" xr:uid="{00000000-0005-0000-0000-00006D010000}"/>
    <cellStyle name="Normal 36 4_Current Year Roster" xfId="427" xr:uid="{00000000-0005-0000-0000-00006E010000}"/>
    <cellStyle name="Normal 36 5" xfId="239" xr:uid="{00000000-0005-0000-0000-00006F010000}"/>
    <cellStyle name="Normal 36_Current Year Roster" xfId="422" xr:uid="{00000000-0005-0000-0000-000070010000}"/>
    <cellStyle name="Normal 37" xfId="78" xr:uid="{00000000-0005-0000-0000-000071010000}"/>
    <cellStyle name="Normal 37 2" xfId="156" xr:uid="{00000000-0005-0000-0000-000072010000}"/>
    <cellStyle name="Normal 37 2 2" xfId="297" xr:uid="{00000000-0005-0000-0000-000073010000}"/>
    <cellStyle name="Normal 37 2_Current Year Roster" xfId="429" xr:uid="{00000000-0005-0000-0000-000074010000}"/>
    <cellStyle name="Normal 37 3" xfId="226" xr:uid="{00000000-0005-0000-0000-000075010000}"/>
    <cellStyle name="Normal 37_Current Year Roster" xfId="428" xr:uid="{00000000-0005-0000-0000-000076010000}"/>
    <cellStyle name="Normal 38" xfId="79" xr:uid="{00000000-0005-0000-0000-000077010000}"/>
    <cellStyle name="Normal 38 2" xfId="157" xr:uid="{00000000-0005-0000-0000-000078010000}"/>
    <cellStyle name="Normal 38 2 2" xfId="298" xr:uid="{00000000-0005-0000-0000-000079010000}"/>
    <cellStyle name="Normal 38 2_Current Year Roster" xfId="431" xr:uid="{00000000-0005-0000-0000-00007A010000}"/>
    <cellStyle name="Normal 38 3" xfId="227" xr:uid="{00000000-0005-0000-0000-00007B010000}"/>
    <cellStyle name="Normal 38_Current Year Roster" xfId="430" xr:uid="{00000000-0005-0000-0000-00007C010000}"/>
    <cellStyle name="Normal 39" xfId="80" xr:uid="{00000000-0005-0000-0000-00007D010000}"/>
    <cellStyle name="Normal 39 2" xfId="158" xr:uid="{00000000-0005-0000-0000-00007E010000}"/>
    <cellStyle name="Normal 39 2 2" xfId="299" xr:uid="{00000000-0005-0000-0000-00007F010000}"/>
    <cellStyle name="Normal 39 2_Current Year Roster" xfId="433" xr:uid="{00000000-0005-0000-0000-000080010000}"/>
    <cellStyle name="Normal 39 3" xfId="228" xr:uid="{00000000-0005-0000-0000-000081010000}"/>
    <cellStyle name="Normal 39_Current Year Roster" xfId="432" xr:uid="{00000000-0005-0000-0000-000082010000}"/>
    <cellStyle name="Normal 4" xfId="81" xr:uid="{00000000-0005-0000-0000-000083010000}"/>
    <cellStyle name="Normal 4 2" xfId="159" xr:uid="{00000000-0005-0000-0000-000084010000}"/>
    <cellStyle name="Normal 4 2 2" xfId="300" xr:uid="{00000000-0005-0000-0000-000085010000}"/>
    <cellStyle name="Normal 4 2_Current Year Roster" xfId="435" xr:uid="{00000000-0005-0000-0000-000086010000}"/>
    <cellStyle name="Normal 4 3" xfId="229" xr:uid="{00000000-0005-0000-0000-000087010000}"/>
    <cellStyle name="Normal 4 4" xfId="96" xr:uid="{00000000-0005-0000-0000-000088010000}"/>
    <cellStyle name="Normal 4 4 2" xfId="102" xr:uid="{00000000-0005-0000-0000-000089010000}"/>
    <cellStyle name="Normal 4 4 2 2" xfId="172" xr:uid="{00000000-0005-0000-0000-00008A010000}"/>
    <cellStyle name="Normal 4 4 2 2 2" xfId="313" xr:uid="{00000000-0005-0000-0000-00008B010000}"/>
    <cellStyle name="Normal 4 4 2 2_Current Year Roster" xfId="438" xr:uid="{00000000-0005-0000-0000-00008C010000}"/>
    <cellStyle name="Normal 4 4 2 3" xfId="242" xr:uid="{00000000-0005-0000-0000-00008D010000}"/>
    <cellStyle name="Normal 4 4 2_Current Year Roster" xfId="437" xr:uid="{00000000-0005-0000-0000-00008E010000}"/>
    <cellStyle name="Normal 4 4 3" xfId="168" xr:uid="{00000000-0005-0000-0000-00008F010000}"/>
    <cellStyle name="Normal 4 4 3 2" xfId="309" xr:uid="{00000000-0005-0000-0000-000090010000}"/>
    <cellStyle name="Normal 4 4 3_Current Year Roster" xfId="439" xr:uid="{00000000-0005-0000-0000-000091010000}"/>
    <cellStyle name="Normal 4 4 4" xfId="238" xr:uid="{00000000-0005-0000-0000-000092010000}"/>
    <cellStyle name="Normal 4 4_Current Year Roster" xfId="436" xr:uid="{00000000-0005-0000-0000-000093010000}"/>
    <cellStyle name="Normal 4_Current Year Roster" xfId="434" xr:uid="{00000000-0005-0000-0000-000094010000}"/>
    <cellStyle name="Normal 5" xfId="82" xr:uid="{00000000-0005-0000-0000-000095010000}"/>
    <cellStyle name="Normal 5 2" xfId="160" xr:uid="{00000000-0005-0000-0000-000096010000}"/>
    <cellStyle name="Normal 5 2 2" xfId="301" xr:uid="{00000000-0005-0000-0000-000097010000}"/>
    <cellStyle name="Normal 5 2_Current Year Roster" xfId="441" xr:uid="{00000000-0005-0000-0000-000098010000}"/>
    <cellStyle name="Normal 5 3" xfId="230" xr:uid="{00000000-0005-0000-0000-000099010000}"/>
    <cellStyle name="Normal 5_Current Year Roster" xfId="440" xr:uid="{00000000-0005-0000-0000-00009A010000}"/>
    <cellStyle name="Normal 6" xfId="83" xr:uid="{00000000-0005-0000-0000-00009B010000}"/>
    <cellStyle name="Normal 6 2" xfId="161" xr:uid="{00000000-0005-0000-0000-00009C010000}"/>
    <cellStyle name="Normal 6 2 2" xfId="302" xr:uid="{00000000-0005-0000-0000-00009D010000}"/>
    <cellStyle name="Normal 6 2_Current Year Roster" xfId="443" xr:uid="{00000000-0005-0000-0000-00009E010000}"/>
    <cellStyle name="Normal 6 3" xfId="231" xr:uid="{00000000-0005-0000-0000-00009F010000}"/>
    <cellStyle name="Normal 6_Current Year Roster" xfId="442" xr:uid="{00000000-0005-0000-0000-0000A0010000}"/>
    <cellStyle name="Normal 7" xfId="84" xr:uid="{00000000-0005-0000-0000-0000A1010000}"/>
    <cellStyle name="Normal 7 2" xfId="162" xr:uid="{00000000-0005-0000-0000-0000A2010000}"/>
    <cellStyle name="Normal 7 2 2" xfId="303" xr:uid="{00000000-0005-0000-0000-0000A3010000}"/>
    <cellStyle name="Normal 7 2_Current Year Roster" xfId="445" xr:uid="{00000000-0005-0000-0000-0000A4010000}"/>
    <cellStyle name="Normal 7 3" xfId="232" xr:uid="{00000000-0005-0000-0000-0000A5010000}"/>
    <cellStyle name="Normal 7_Current Year Roster" xfId="444" xr:uid="{00000000-0005-0000-0000-0000A6010000}"/>
    <cellStyle name="Normal 76 6" xfId="85" xr:uid="{00000000-0005-0000-0000-0000A7010000}"/>
    <cellStyle name="Normal 76 6 2" xfId="163" xr:uid="{00000000-0005-0000-0000-0000A8010000}"/>
    <cellStyle name="Normal 76 6 2 2" xfId="304" xr:uid="{00000000-0005-0000-0000-0000A9010000}"/>
    <cellStyle name="Normal 76 6 2_Current Year Roster" xfId="447" xr:uid="{00000000-0005-0000-0000-0000AA010000}"/>
    <cellStyle name="Normal 76 6 3" xfId="233" xr:uid="{00000000-0005-0000-0000-0000AB010000}"/>
    <cellStyle name="Normal 76 6_Current Year Roster" xfId="446" xr:uid="{00000000-0005-0000-0000-0000AC010000}"/>
    <cellStyle name="Normal 78" xfId="86" xr:uid="{00000000-0005-0000-0000-0000AD010000}"/>
    <cellStyle name="Normal 78 2" xfId="94" xr:uid="{00000000-0005-0000-0000-0000AE010000}"/>
    <cellStyle name="Normal 78_Current Year Roster" xfId="448" xr:uid="{00000000-0005-0000-0000-0000AF010000}"/>
    <cellStyle name="Normal 8" xfId="87" xr:uid="{00000000-0005-0000-0000-0000B0010000}"/>
    <cellStyle name="Normal 8 2" xfId="164" xr:uid="{00000000-0005-0000-0000-0000B1010000}"/>
    <cellStyle name="Normal 8 2 2" xfId="305" xr:uid="{00000000-0005-0000-0000-0000B2010000}"/>
    <cellStyle name="Normal 8 2_Current Year Roster" xfId="450" xr:uid="{00000000-0005-0000-0000-0000B3010000}"/>
    <cellStyle name="Normal 8 3" xfId="234" xr:uid="{00000000-0005-0000-0000-0000B4010000}"/>
    <cellStyle name="Normal 8_Current Year Roster" xfId="449" xr:uid="{00000000-0005-0000-0000-0000B5010000}"/>
    <cellStyle name="Normal 9" xfId="88" xr:uid="{00000000-0005-0000-0000-0000B6010000}"/>
    <cellStyle name="Normal 9 2" xfId="165" xr:uid="{00000000-0005-0000-0000-0000B7010000}"/>
    <cellStyle name="Normal 9 2 2" xfId="306" xr:uid="{00000000-0005-0000-0000-0000B8010000}"/>
    <cellStyle name="Normal 9 2_Current Year Roster" xfId="452" xr:uid="{00000000-0005-0000-0000-0000B9010000}"/>
    <cellStyle name="Normal 9 3" xfId="235" xr:uid="{00000000-0005-0000-0000-0000BA010000}"/>
    <cellStyle name="Normal 9_Current Year Roster" xfId="451" xr:uid="{00000000-0005-0000-0000-0000BB010000}"/>
    <cellStyle name="Note 2" xfId="89" xr:uid="{00000000-0005-0000-0000-0000BC010000}"/>
    <cellStyle name="Note 2 2" xfId="166" xr:uid="{00000000-0005-0000-0000-0000BD010000}"/>
    <cellStyle name="Note 2 2 2" xfId="307" xr:uid="{00000000-0005-0000-0000-0000BE010000}"/>
    <cellStyle name="Note 2 3" xfId="236" xr:uid="{00000000-0005-0000-0000-0000BF010000}"/>
    <cellStyle name="Output 2" xfId="90" xr:uid="{00000000-0005-0000-0000-0000C0010000}"/>
    <cellStyle name="Percent 2" xfId="243" xr:uid="{00000000-0005-0000-0000-0000C2010000}"/>
    <cellStyle name="Title" xfId="91" builtinId="15" customBuiltin="1"/>
    <cellStyle name="Total 2" xfId="92" xr:uid="{00000000-0005-0000-0000-0000C4010000}"/>
    <cellStyle name="Warning Text 2" xfId="93" xr:uid="{00000000-0005-0000-0000-0000C5010000}"/>
  </cellStyles>
  <dxfs count="14">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B3353"/>
      <color rgb="FFF5D870"/>
      <color rgb="FFC6C7D4"/>
      <color rgb="FF79B573"/>
      <color rgb="FFFF0000"/>
      <color rgb="FF810A01"/>
      <color rgb="FF75170D"/>
      <color rgb="FF721017"/>
      <color rgb="FFADD0E4"/>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2</xdr:row>
      <xdr:rowOff>95250</xdr:rowOff>
    </xdr:from>
    <xdr:to>
      <xdr:col>7</xdr:col>
      <xdr:colOff>304800</xdr:colOff>
      <xdr:row>9</xdr:row>
      <xdr:rowOff>85725</xdr:rowOff>
    </xdr:to>
    <xdr:pic>
      <xdr:nvPicPr>
        <xdr:cNvPr id="2" name="Picture 1">
          <a:extLst>
            <a:ext uri="{FF2B5EF4-FFF2-40B4-BE49-F238E27FC236}">
              <a16:creationId xmlns:a16="http://schemas.microsoft.com/office/drawing/2014/main" id="{B6F9B82F-E460-4CBA-AED9-CD26D2F809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419100"/>
          <a:ext cx="20859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2</xdr:row>
      <xdr:rowOff>47625</xdr:rowOff>
    </xdr:from>
    <xdr:to>
      <xdr:col>1</xdr:col>
      <xdr:colOff>714375</xdr:colOff>
      <xdr:row>8</xdr:row>
      <xdr:rowOff>76200</xdr:rowOff>
    </xdr:to>
    <xdr:pic>
      <xdr:nvPicPr>
        <xdr:cNvPr id="19914" name="Picture 2">
          <a:extLst>
            <a:ext uri="{FF2B5EF4-FFF2-40B4-BE49-F238E27FC236}">
              <a16:creationId xmlns:a16="http://schemas.microsoft.com/office/drawing/2014/main" id="{A201C0F6-3152-43B3-B88D-9EAC541E0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71475"/>
          <a:ext cx="18002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504825</xdr:colOff>
      <xdr:row>2</xdr:row>
      <xdr:rowOff>142875</xdr:rowOff>
    </xdr:from>
    <xdr:ext cx="1821392" cy="990600"/>
    <xdr:pic>
      <xdr:nvPicPr>
        <xdr:cNvPr id="2" name="Picture 2">
          <a:extLst>
            <a:ext uri="{FF2B5EF4-FFF2-40B4-BE49-F238E27FC236}">
              <a16:creationId xmlns:a16="http://schemas.microsoft.com/office/drawing/2014/main" id="{B4397B8F-69C4-43CF-8ED0-3908F2F8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628650"/>
          <a:ext cx="1821392"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ciconsult2016.sharepoint.com/personal/jgarman_dciconsult_com/Documents/Microsoft%20Teams%20Chat%20Files/2022%20Edits_01.%20DCI%20-%20AAP%20Data%20Requirements_Automated_2018%20CO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Old Formulas"/>
      <sheetName val="Timeline"/>
      <sheetName val="Data Timeframes"/>
      <sheetName val="AAP Working Timeline"/>
      <sheetName val="Company Information"/>
      <sheetName val="Location Addresses"/>
      <sheetName val="Job Group"/>
      <sheetName val="Job Title"/>
      <sheetName val="Current Year Roster"/>
      <sheetName val="Prior Year Roster"/>
      <sheetName val="Applicant"/>
      <sheetName val="Hires"/>
      <sheetName val="Promotion"/>
      <sheetName val="Other Job Movements"/>
      <sheetName val="Termination"/>
      <sheetName val="Application Disposition Code"/>
      <sheetName val="Termination Disposition Code"/>
      <sheetName val="Resource-Census Occ Codes 2010"/>
      <sheetName val="Resource-Census Occ Codes 2018"/>
      <sheetName val="Resource-Geo Areas 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K22" headerRowCount="0" totalsRowShown="0" headerRowDxfId="13" tableBorderDxfId="12" totalsRowBorderDxfId="11">
  <tableColumns count="11">
    <tableColumn id="1" xr3:uid="{00000000-0010-0000-0000-000001000000}" name="Column1" dataDxfId="10"/>
    <tableColumn id="2" xr3:uid="{00000000-0010-0000-0000-000002000000}" name="Column2" dataDxfId="9"/>
    <tableColumn id="11" xr3:uid="{00000000-0010-0000-0000-00000B000000}" name="Column11" dataDxfId="8"/>
    <tableColumn id="3" xr3:uid="{00000000-0010-0000-0000-000003000000}" name="Column3" dataDxfId="7"/>
    <tableColumn id="4" xr3:uid="{00000000-0010-0000-0000-000004000000}" name="Column4" dataDxfId="6"/>
    <tableColumn id="5" xr3:uid="{00000000-0010-0000-0000-000005000000}" name="Column5" dataDxfId="5"/>
    <tableColumn id="6" xr3:uid="{00000000-0010-0000-0000-000006000000}" name="Column6" dataDxfId="4"/>
    <tableColumn id="7" xr3:uid="{00000000-0010-0000-0000-000007000000}" name="Column7" dataDxfId="3"/>
    <tableColumn id="8" xr3:uid="{00000000-0010-0000-0000-000008000000}" name="Column8" dataDxfId="2"/>
    <tableColumn id="9" xr3:uid="{00000000-0010-0000-0000-000009000000}" name="Column9" dataDxfId="1"/>
    <tableColumn id="10" xr3:uid="{00000000-0010-0000-0000-00000A000000}" name="Column10"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96AE"/>
  </sheetPr>
  <dimension ref="A12:U28"/>
  <sheetViews>
    <sheetView tabSelected="1" zoomScaleNormal="100" workbookViewId="0"/>
  </sheetViews>
  <sheetFormatPr defaultColWidth="11.42578125" defaultRowHeight="12.75" x14ac:dyDescent="0.2"/>
  <cols>
    <col min="1" max="1" width="21.42578125" style="14" customWidth="1"/>
    <col min="2" max="2" width="15.85546875" style="14" bestFit="1" customWidth="1"/>
    <col min="3" max="3" width="12.42578125" style="14" bestFit="1" customWidth="1"/>
    <col min="4" max="4" width="5.85546875" style="14" bestFit="1" customWidth="1"/>
    <col min="5" max="11" width="11.42578125" style="14"/>
    <col min="12" max="12" width="8.42578125" style="14" customWidth="1"/>
    <col min="13" max="13" width="11.42578125" style="14" customWidth="1"/>
    <col min="14" max="14" width="0.140625" style="14" customWidth="1"/>
    <col min="15" max="15" width="11.42578125" style="14"/>
    <col min="16" max="16" width="11.42578125" style="14" customWidth="1"/>
    <col min="17" max="16384" width="11.42578125" style="14"/>
  </cols>
  <sheetData>
    <row r="12" spans="1:16" ht="29.25" customHeight="1" x14ac:dyDescent="0.25">
      <c r="A12" s="204" t="s">
        <v>587</v>
      </c>
      <c r="B12" s="204"/>
      <c r="C12" s="204"/>
      <c r="D12" s="204"/>
      <c r="E12" s="204"/>
      <c r="F12" s="204"/>
      <c r="G12" s="204"/>
      <c r="H12" s="204"/>
      <c r="I12" s="204"/>
      <c r="J12" s="204"/>
      <c r="K12" s="204"/>
    </row>
    <row r="14" spans="1:16" hidden="1" x14ac:dyDescent="0.2"/>
    <row r="15" spans="1:16" s="8" customFormat="1" ht="61.5" customHeight="1" x14ac:dyDescent="0.2">
      <c r="A15" s="206" t="s">
        <v>580</v>
      </c>
      <c r="B15" s="206"/>
      <c r="C15" s="206"/>
      <c r="D15" s="206"/>
      <c r="E15" s="206"/>
      <c r="F15" s="206"/>
      <c r="G15" s="206"/>
      <c r="H15" s="206"/>
      <c r="I15" s="206"/>
      <c r="J15" s="206"/>
      <c r="K15" s="206"/>
      <c r="L15" s="206"/>
      <c r="M15" s="206"/>
      <c r="N15" s="206"/>
      <c r="O15" s="7"/>
      <c r="P15" s="7"/>
    </row>
    <row r="16" spans="1:16" s="8" customFormat="1" ht="5.25" customHeight="1" x14ac:dyDescent="0.2">
      <c r="A16" s="7"/>
      <c r="B16" s="7"/>
      <c r="C16" s="7"/>
      <c r="D16" s="7"/>
      <c r="E16" s="7"/>
      <c r="F16" s="7"/>
      <c r="G16" s="7"/>
      <c r="H16" s="7"/>
      <c r="I16" s="7"/>
      <c r="J16" s="7"/>
      <c r="K16" s="7"/>
      <c r="L16" s="7"/>
      <c r="M16" s="7"/>
      <c r="N16" s="7"/>
      <c r="O16" s="7"/>
      <c r="P16" s="7"/>
    </row>
    <row r="17" spans="1:21" s="9" customFormat="1" ht="30.75" customHeight="1" x14ac:dyDescent="0.2">
      <c r="B17" s="205" t="s">
        <v>579</v>
      </c>
      <c r="C17" s="205"/>
      <c r="D17" s="205"/>
      <c r="E17" s="205"/>
      <c r="F17" s="205"/>
      <c r="G17" s="205"/>
      <c r="H17" s="205"/>
      <c r="I17" s="205"/>
      <c r="J17" s="205"/>
      <c r="K17" s="205"/>
      <c r="L17" s="205"/>
      <c r="M17" s="205"/>
      <c r="N17" s="205"/>
      <c r="O17" s="205"/>
      <c r="P17" s="205"/>
    </row>
    <row r="18" spans="1:21" s="9" customFormat="1" ht="5.25" customHeight="1" x14ac:dyDescent="0.2">
      <c r="B18" s="10"/>
      <c r="C18" s="10"/>
      <c r="D18" s="10"/>
      <c r="E18" s="10"/>
      <c r="F18" s="10"/>
      <c r="G18" s="10"/>
      <c r="H18" s="10"/>
      <c r="I18" s="10"/>
      <c r="J18" s="10"/>
      <c r="K18" s="10"/>
      <c r="L18" s="10"/>
    </row>
    <row r="19" spans="1:21" s="9" customFormat="1" ht="14.25" customHeight="1" x14ac:dyDescent="0.2">
      <c r="B19" s="205" t="s">
        <v>581</v>
      </c>
      <c r="C19" s="205"/>
      <c r="D19" s="205"/>
      <c r="E19" s="205"/>
      <c r="F19" s="205"/>
      <c r="G19" s="205"/>
      <c r="H19" s="205"/>
      <c r="I19" s="205"/>
      <c r="J19" s="205"/>
      <c r="K19" s="205"/>
      <c r="L19" s="205"/>
      <c r="M19" s="205"/>
      <c r="N19" s="205"/>
      <c r="O19" s="205"/>
      <c r="P19" s="13"/>
      <c r="Q19" s="11"/>
      <c r="R19" s="11"/>
      <c r="S19" s="11"/>
      <c r="T19" s="11"/>
      <c r="U19" s="11"/>
    </row>
    <row r="20" spans="1:21" s="9" customFormat="1" ht="14.25" x14ac:dyDescent="0.2">
      <c r="B20" s="205"/>
      <c r="C20" s="205"/>
      <c r="D20" s="205"/>
      <c r="E20" s="205"/>
      <c r="F20" s="205"/>
      <c r="G20" s="205"/>
      <c r="H20" s="205"/>
      <c r="I20" s="205"/>
      <c r="J20" s="205"/>
      <c r="K20" s="205"/>
      <c r="L20" s="205"/>
      <c r="M20" s="205"/>
      <c r="N20" s="205"/>
      <c r="O20" s="205"/>
      <c r="P20" s="13"/>
      <c r="Q20" s="11"/>
      <c r="R20" s="11"/>
      <c r="S20" s="11"/>
      <c r="T20" s="11"/>
      <c r="U20" s="11"/>
    </row>
    <row r="21" spans="1:21" s="9" customFormat="1" ht="14.25" x14ac:dyDescent="0.2">
      <c r="B21" s="205"/>
      <c r="C21" s="205"/>
      <c r="D21" s="205"/>
      <c r="E21" s="205"/>
      <c r="F21" s="205"/>
      <c r="G21" s="205"/>
      <c r="H21" s="205"/>
      <c r="I21" s="205"/>
      <c r="J21" s="205"/>
      <c r="K21" s="205"/>
      <c r="L21" s="205"/>
      <c r="M21" s="205"/>
      <c r="N21" s="205"/>
      <c r="O21" s="205"/>
      <c r="P21" s="13"/>
      <c r="Q21" s="12"/>
      <c r="R21" s="12"/>
      <c r="S21" s="12"/>
      <c r="T21" s="12"/>
      <c r="U21" s="12"/>
    </row>
    <row r="22" spans="1:21" s="9" customFormat="1" ht="5.25" customHeight="1" x14ac:dyDescent="0.2">
      <c r="B22" s="50"/>
      <c r="C22" s="50"/>
      <c r="D22" s="50"/>
      <c r="E22" s="50"/>
      <c r="F22" s="50"/>
      <c r="G22" s="50"/>
      <c r="H22" s="50"/>
      <c r="I22" s="50"/>
      <c r="J22" s="50"/>
      <c r="K22" s="50"/>
      <c r="L22" s="50"/>
      <c r="M22" s="50"/>
      <c r="N22" s="50"/>
      <c r="O22" s="50"/>
      <c r="P22" s="50"/>
      <c r="Q22" s="12"/>
      <c r="R22" s="12"/>
      <c r="S22" s="12"/>
      <c r="T22" s="12"/>
      <c r="U22" s="12"/>
    </row>
    <row r="23" spans="1:21" s="9" customFormat="1" ht="14.25" x14ac:dyDescent="0.2">
      <c r="B23" s="205" t="s">
        <v>0</v>
      </c>
      <c r="C23" s="205"/>
      <c r="D23" s="205"/>
      <c r="E23" s="205"/>
      <c r="F23" s="205"/>
      <c r="G23" s="205"/>
      <c r="H23" s="205"/>
      <c r="I23" s="205"/>
      <c r="J23" s="205"/>
      <c r="K23" s="205"/>
      <c r="L23" s="205"/>
      <c r="M23" s="205"/>
      <c r="N23" s="205"/>
      <c r="O23" s="205"/>
    </row>
    <row r="24" spans="1:21" s="9" customFormat="1" ht="14.25" x14ac:dyDescent="0.2">
      <c r="B24" s="205"/>
      <c r="C24" s="205"/>
      <c r="D24" s="205"/>
      <c r="E24" s="205"/>
      <c r="F24" s="205"/>
      <c r="G24" s="205"/>
      <c r="H24" s="205"/>
      <c r="I24" s="205"/>
      <c r="J24" s="205"/>
      <c r="K24" s="205"/>
      <c r="L24" s="205"/>
      <c r="M24" s="205"/>
      <c r="N24" s="205"/>
      <c r="O24" s="205"/>
    </row>
    <row r="25" spans="1:21" s="8" customFormat="1" ht="4.5" customHeight="1" x14ac:dyDescent="0.2">
      <c r="A25" s="7"/>
      <c r="B25" s="7"/>
      <c r="C25" s="7"/>
      <c r="D25" s="7"/>
      <c r="E25" s="7"/>
      <c r="F25" s="7"/>
      <c r="G25" s="7"/>
      <c r="H25" s="7"/>
      <c r="I25" s="7"/>
      <c r="J25" s="7"/>
    </row>
    <row r="26" spans="1:21" s="8" customFormat="1" ht="41.25" customHeight="1" x14ac:dyDescent="0.2">
      <c r="A26" s="7"/>
      <c r="B26" s="205" t="s">
        <v>1</v>
      </c>
      <c r="C26" s="205"/>
      <c r="D26" s="205"/>
      <c r="E26" s="205"/>
      <c r="F26" s="205"/>
      <c r="G26" s="205"/>
      <c r="H26" s="205"/>
      <c r="I26" s="205"/>
      <c r="J26" s="205"/>
      <c r="K26" s="205"/>
      <c r="L26" s="205"/>
      <c r="M26" s="205"/>
      <c r="N26" s="205"/>
      <c r="O26" s="205"/>
    </row>
    <row r="27" spans="1:21" s="8" customFormat="1" ht="15" customHeight="1" x14ac:dyDescent="0.2">
      <c r="A27" s="203" t="s">
        <v>2</v>
      </c>
      <c r="B27" s="203"/>
      <c r="C27" s="203"/>
      <c r="D27" s="203"/>
      <c r="E27" s="203"/>
      <c r="F27" s="203"/>
      <c r="G27" s="203"/>
      <c r="H27" s="203"/>
      <c r="I27" s="203"/>
      <c r="J27" s="203"/>
      <c r="K27" s="203"/>
      <c r="L27" s="203"/>
      <c r="M27" s="203"/>
    </row>
    <row r="28" spans="1:21" ht="19.5" customHeight="1" x14ac:dyDescent="0.2">
      <c r="A28" s="203"/>
      <c r="B28" s="203"/>
      <c r="C28" s="203"/>
      <c r="D28" s="203"/>
      <c r="E28" s="203"/>
      <c r="F28" s="203"/>
      <c r="G28" s="203"/>
      <c r="H28" s="203"/>
      <c r="I28" s="203"/>
      <c r="J28" s="203"/>
      <c r="K28" s="203"/>
      <c r="L28" s="203"/>
      <c r="M28" s="203"/>
    </row>
  </sheetData>
  <mergeCells count="7">
    <mergeCell ref="A27:M28"/>
    <mergeCell ref="A12:K12"/>
    <mergeCell ref="B17:P17"/>
    <mergeCell ref="B19:O21"/>
    <mergeCell ref="B23:O24"/>
    <mergeCell ref="B26:O26"/>
    <mergeCell ref="A15:N15"/>
  </mergeCells>
  <pageMargins left="0.75" right="0.75" top="1" bottom="1" header="0.3" footer="0.3"/>
  <pageSetup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E111"/>
  <sheetViews>
    <sheetView showGridLines="0" zoomScaleNormal="100" workbookViewId="0">
      <selection sqref="A1:E1"/>
    </sheetView>
  </sheetViews>
  <sheetFormatPr defaultColWidth="11.42578125" defaultRowHeight="12.75" x14ac:dyDescent="0.2"/>
  <cols>
    <col min="1" max="1" width="19.5703125" style="5" bestFit="1" customWidth="1"/>
    <col min="2" max="2" width="23.140625" style="5" bestFit="1" customWidth="1"/>
    <col min="3" max="3" width="19.5703125" style="5" bestFit="1" customWidth="1"/>
    <col min="4" max="4" width="33.140625" style="5" bestFit="1" customWidth="1"/>
    <col min="5" max="5" width="46.7109375" style="5" bestFit="1" customWidth="1"/>
    <col min="6" max="16384" width="11.42578125" style="5"/>
  </cols>
  <sheetData>
    <row r="1" spans="1:5" ht="45.75" thickBot="1" x14ac:dyDescent="0.25">
      <c r="A1" s="275" t="s">
        <v>522</v>
      </c>
      <c r="B1" s="275"/>
      <c r="C1" s="275"/>
      <c r="D1" s="275"/>
      <c r="E1" s="275"/>
    </row>
    <row r="2" spans="1:5" s="22" customFormat="1" ht="102" customHeight="1" thickBot="1" x14ac:dyDescent="0.25">
      <c r="A2" s="269" t="s">
        <v>523</v>
      </c>
      <c r="B2" s="273"/>
      <c r="C2" s="273"/>
      <c r="D2" s="273"/>
      <c r="E2" s="274"/>
    </row>
    <row r="3" spans="1:5" s="4" customFormat="1" ht="15.75" x14ac:dyDescent="0.2">
      <c r="A3" s="126" t="s">
        <v>301</v>
      </c>
      <c r="B3" s="51" t="s">
        <v>302</v>
      </c>
      <c r="C3" s="51" t="s">
        <v>303</v>
      </c>
      <c r="D3" s="51" t="s">
        <v>304</v>
      </c>
      <c r="E3" s="91" t="s">
        <v>524</v>
      </c>
    </row>
    <row r="4" spans="1:5" x14ac:dyDescent="0.2">
      <c r="A4" s="118"/>
      <c r="B4" s="101"/>
      <c r="C4" s="118"/>
      <c r="D4" s="101"/>
      <c r="E4" s="118"/>
    </row>
    <row r="5" spans="1:5" x14ac:dyDescent="0.2">
      <c r="A5" s="186" t="s">
        <v>240</v>
      </c>
      <c r="B5" s="186"/>
      <c r="C5" s="188"/>
      <c r="D5" s="102"/>
      <c r="E5" s="188"/>
    </row>
    <row r="6" spans="1:5" x14ac:dyDescent="0.2">
      <c r="A6" s="118" t="s">
        <v>525</v>
      </c>
      <c r="B6" s="111" t="s">
        <v>369</v>
      </c>
      <c r="C6" s="118" t="s">
        <v>370</v>
      </c>
      <c r="D6" s="118" t="s">
        <v>503</v>
      </c>
      <c r="E6" s="118">
        <v>10</v>
      </c>
    </row>
    <row r="7" spans="1:5" x14ac:dyDescent="0.2">
      <c r="A7" s="188" t="s">
        <v>526</v>
      </c>
      <c r="B7" s="188" t="s">
        <v>329</v>
      </c>
      <c r="C7" s="188" t="s">
        <v>330</v>
      </c>
      <c r="D7" s="188" t="s">
        <v>331</v>
      </c>
      <c r="E7" s="188">
        <v>136</v>
      </c>
    </row>
    <row r="8" spans="1:5" x14ac:dyDescent="0.2">
      <c r="A8" s="118" t="s">
        <v>527</v>
      </c>
      <c r="B8" s="118" t="s">
        <v>528</v>
      </c>
      <c r="C8" s="118" t="s">
        <v>504</v>
      </c>
      <c r="D8" s="118" t="s">
        <v>505</v>
      </c>
      <c r="E8" s="118">
        <v>1460</v>
      </c>
    </row>
    <row r="9" spans="1:5" x14ac:dyDescent="0.2">
      <c r="A9" s="188" t="s">
        <v>452</v>
      </c>
      <c r="B9" s="188" t="s">
        <v>453</v>
      </c>
      <c r="C9" s="188" t="s">
        <v>506</v>
      </c>
      <c r="D9" s="188" t="s">
        <v>507</v>
      </c>
      <c r="E9" s="188">
        <v>630</v>
      </c>
    </row>
    <row r="10" spans="1:5" x14ac:dyDescent="0.2">
      <c r="A10" s="101"/>
      <c r="B10" s="101"/>
      <c r="C10" s="101"/>
      <c r="D10" s="101"/>
      <c r="E10" s="101"/>
    </row>
    <row r="11" spans="1:5" x14ac:dyDescent="0.2">
      <c r="A11" s="102"/>
      <c r="B11" s="102"/>
      <c r="C11" s="102"/>
      <c r="D11" s="102"/>
      <c r="E11" s="102"/>
    </row>
    <row r="12" spans="1:5" x14ac:dyDescent="0.2">
      <c r="A12" s="101"/>
      <c r="B12" s="101"/>
      <c r="C12" s="101"/>
      <c r="D12" s="101"/>
      <c r="E12" s="101"/>
    </row>
    <row r="13" spans="1:5" x14ac:dyDescent="0.2">
      <c r="A13" s="102"/>
      <c r="B13" s="102"/>
      <c r="C13" s="102"/>
      <c r="D13" s="102"/>
      <c r="E13" s="102"/>
    </row>
    <row r="14" spans="1:5" x14ac:dyDescent="0.2">
      <c r="A14" s="101"/>
      <c r="B14" s="101"/>
      <c r="C14" s="101"/>
      <c r="D14" s="101"/>
      <c r="E14" s="101"/>
    </row>
    <row r="15" spans="1:5" x14ac:dyDescent="0.2">
      <c r="A15" s="102"/>
      <c r="B15" s="102"/>
      <c r="C15" s="102"/>
      <c r="D15" s="102"/>
      <c r="E15" s="102"/>
    </row>
    <row r="16" spans="1:5" x14ac:dyDescent="0.2">
      <c r="A16" s="101"/>
      <c r="B16" s="101"/>
      <c r="C16" s="101"/>
      <c r="D16" s="101"/>
      <c r="E16" s="101"/>
    </row>
    <row r="17" spans="1:5" x14ac:dyDescent="0.2">
      <c r="A17" s="102"/>
      <c r="B17" s="102"/>
      <c r="C17" s="102"/>
      <c r="D17" s="102"/>
      <c r="E17" s="102"/>
    </row>
    <row r="18" spans="1:5" x14ac:dyDescent="0.2">
      <c r="A18" s="101"/>
      <c r="B18" s="101"/>
      <c r="C18" s="101"/>
      <c r="D18" s="101"/>
      <c r="E18" s="101"/>
    </row>
    <row r="19" spans="1:5" x14ac:dyDescent="0.2">
      <c r="A19" s="102"/>
      <c r="B19" s="102"/>
      <c r="C19" s="102"/>
      <c r="D19" s="102"/>
      <c r="E19" s="102"/>
    </row>
    <row r="20" spans="1:5" x14ac:dyDescent="0.2">
      <c r="A20" s="101"/>
      <c r="B20" s="101"/>
      <c r="C20" s="101"/>
      <c r="D20" s="101"/>
      <c r="E20" s="101"/>
    </row>
    <row r="21" spans="1:5" x14ac:dyDescent="0.2">
      <c r="A21" s="102"/>
      <c r="B21" s="102"/>
      <c r="C21" s="102"/>
      <c r="D21" s="102"/>
      <c r="E21" s="102"/>
    </row>
    <row r="22" spans="1:5" x14ac:dyDescent="0.2">
      <c r="A22" s="101"/>
      <c r="B22" s="101"/>
      <c r="C22" s="101"/>
      <c r="D22" s="101"/>
      <c r="E22" s="101"/>
    </row>
    <row r="23" spans="1:5" x14ac:dyDescent="0.2">
      <c r="A23" s="102"/>
      <c r="B23" s="102"/>
      <c r="C23" s="102"/>
      <c r="D23" s="102"/>
      <c r="E23" s="102"/>
    </row>
    <row r="24" spans="1:5" x14ac:dyDescent="0.2">
      <c r="A24" s="101"/>
      <c r="B24" s="101"/>
      <c r="C24" s="101"/>
      <c r="D24" s="101"/>
      <c r="E24" s="101"/>
    </row>
    <row r="25" spans="1:5" x14ac:dyDescent="0.2">
      <c r="A25" s="102"/>
      <c r="B25" s="102"/>
      <c r="C25" s="102"/>
      <c r="D25" s="102"/>
      <c r="E25" s="102"/>
    </row>
    <row r="26" spans="1:5" x14ac:dyDescent="0.2">
      <c r="A26" s="101"/>
      <c r="B26" s="101"/>
      <c r="C26" s="101"/>
      <c r="D26" s="101"/>
      <c r="E26" s="101"/>
    </row>
    <row r="27" spans="1:5" x14ac:dyDescent="0.2">
      <c r="A27" s="102"/>
      <c r="B27" s="102"/>
      <c r="C27" s="102"/>
      <c r="D27" s="102"/>
      <c r="E27" s="102"/>
    </row>
    <row r="28" spans="1:5" x14ac:dyDescent="0.2">
      <c r="A28" s="101"/>
      <c r="B28" s="101"/>
      <c r="C28" s="101"/>
      <c r="D28" s="101"/>
      <c r="E28" s="101"/>
    </row>
    <row r="29" spans="1:5" x14ac:dyDescent="0.2">
      <c r="A29" s="102"/>
      <c r="B29" s="102"/>
      <c r="C29" s="102"/>
      <c r="D29" s="102"/>
      <c r="E29" s="102"/>
    </row>
    <row r="30" spans="1:5" x14ac:dyDescent="0.2">
      <c r="A30" s="101"/>
      <c r="B30" s="101"/>
      <c r="C30" s="101"/>
      <c r="D30" s="101"/>
      <c r="E30" s="101"/>
    </row>
    <row r="31" spans="1:5" x14ac:dyDescent="0.2">
      <c r="A31" s="102"/>
      <c r="B31" s="102"/>
      <c r="C31" s="102"/>
      <c r="D31" s="102"/>
      <c r="E31" s="102"/>
    </row>
    <row r="32" spans="1:5" x14ac:dyDescent="0.2">
      <c r="A32" s="101"/>
      <c r="B32" s="101"/>
      <c r="C32" s="101"/>
      <c r="D32" s="101"/>
      <c r="E32" s="101"/>
    </row>
    <row r="33" spans="1:5" x14ac:dyDescent="0.2">
      <c r="A33" s="102"/>
      <c r="B33" s="102"/>
      <c r="C33" s="102"/>
      <c r="D33" s="102"/>
      <c r="E33" s="102"/>
    </row>
    <row r="34" spans="1:5" x14ac:dyDescent="0.2">
      <c r="A34" s="101"/>
      <c r="B34" s="101"/>
      <c r="C34" s="101"/>
      <c r="D34" s="101"/>
      <c r="E34" s="101"/>
    </row>
    <row r="35" spans="1:5" x14ac:dyDescent="0.2">
      <c r="A35" s="102"/>
      <c r="B35" s="102"/>
      <c r="C35" s="102"/>
      <c r="D35" s="102"/>
      <c r="E35" s="102"/>
    </row>
    <row r="36" spans="1:5" x14ac:dyDescent="0.2">
      <c r="A36" s="101"/>
      <c r="B36" s="101"/>
      <c r="C36" s="101"/>
      <c r="D36" s="101"/>
      <c r="E36" s="101"/>
    </row>
    <row r="37" spans="1:5" x14ac:dyDescent="0.2">
      <c r="A37" s="102"/>
      <c r="B37" s="102"/>
      <c r="C37" s="102"/>
      <c r="D37" s="102"/>
      <c r="E37" s="102"/>
    </row>
    <row r="38" spans="1:5" x14ac:dyDescent="0.2">
      <c r="A38" s="101"/>
      <c r="B38" s="101"/>
      <c r="C38" s="101"/>
      <c r="D38" s="101"/>
      <c r="E38" s="101"/>
    </row>
    <row r="39" spans="1:5" x14ac:dyDescent="0.2">
      <c r="A39" s="102"/>
      <c r="B39" s="102"/>
      <c r="C39" s="102"/>
      <c r="D39" s="102"/>
      <c r="E39" s="102"/>
    </row>
    <row r="40" spans="1:5" x14ac:dyDescent="0.2">
      <c r="A40" s="101"/>
      <c r="B40" s="101"/>
      <c r="C40" s="101"/>
      <c r="D40" s="101"/>
      <c r="E40" s="101"/>
    </row>
    <row r="41" spans="1:5" x14ac:dyDescent="0.2">
      <c r="A41" s="102"/>
      <c r="B41" s="102"/>
      <c r="C41" s="102"/>
      <c r="D41" s="102"/>
      <c r="E41" s="102"/>
    </row>
    <row r="42" spans="1:5" x14ac:dyDescent="0.2">
      <c r="A42" s="30"/>
      <c r="B42" s="30"/>
      <c r="C42" s="30"/>
      <c r="D42" s="30"/>
      <c r="E42" s="30"/>
    </row>
    <row r="48" spans="1:5" x14ac:dyDescent="0.2">
      <c r="A48" s="147"/>
      <c r="B48" s="147"/>
      <c r="C48" s="147"/>
      <c r="D48" s="147"/>
      <c r="E48" s="147"/>
    </row>
    <row r="49" spans="1:5" x14ac:dyDescent="0.2">
      <c r="A49" s="147"/>
      <c r="B49" s="147"/>
      <c r="C49" s="147"/>
      <c r="D49" s="147"/>
      <c r="E49" s="147"/>
    </row>
    <row r="50" spans="1:5" x14ac:dyDescent="0.2">
      <c r="A50" s="147"/>
      <c r="B50" s="147"/>
      <c r="C50" s="147"/>
      <c r="D50" s="147"/>
      <c r="E50" s="147"/>
    </row>
    <row r="51" spans="1:5" x14ac:dyDescent="0.2">
      <c r="A51" s="147"/>
      <c r="B51" s="147"/>
      <c r="C51" s="147"/>
      <c r="D51" s="147"/>
      <c r="E51" s="147"/>
    </row>
    <row r="52" spans="1:5" x14ac:dyDescent="0.2">
      <c r="A52" s="147"/>
      <c r="B52" s="147"/>
      <c r="C52" s="147"/>
      <c r="D52" s="147"/>
      <c r="E52" s="147"/>
    </row>
    <row r="53" spans="1:5" x14ac:dyDescent="0.2">
      <c r="A53" s="147"/>
      <c r="B53" s="147"/>
      <c r="C53" s="147"/>
      <c r="D53" s="147"/>
      <c r="E53" s="147"/>
    </row>
    <row r="54" spans="1:5" x14ac:dyDescent="0.2">
      <c r="A54" s="147"/>
      <c r="B54" s="147"/>
      <c r="C54" s="147"/>
      <c r="D54" s="147"/>
      <c r="E54" s="147"/>
    </row>
    <row r="55" spans="1:5" x14ac:dyDescent="0.2">
      <c r="A55" s="147"/>
      <c r="B55" s="147"/>
      <c r="C55" s="147"/>
      <c r="D55" s="147"/>
      <c r="E55" s="147"/>
    </row>
    <row r="56" spans="1:5" x14ac:dyDescent="0.2">
      <c r="A56" s="147"/>
      <c r="B56" s="147"/>
      <c r="C56" s="147"/>
      <c r="D56" s="147"/>
      <c r="E56" s="147"/>
    </row>
    <row r="57" spans="1:5" x14ac:dyDescent="0.2">
      <c r="A57" s="147"/>
      <c r="B57" s="147"/>
      <c r="C57" s="147"/>
      <c r="D57" s="147"/>
      <c r="E57" s="147"/>
    </row>
    <row r="58" spans="1:5" x14ac:dyDescent="0.2">
      <c r="A58" s="147"/>
      <c r="B58" s="147"/>
      <c r="C58" s="147"/>
      <c r="D58" s="147"/>
      <c r="E58" s="147"/>
    </row>
    <row r="59" spans="1:5" x14ac:dyDescent="0.2">
      <c r="A59" s="147"/>
      <c r="B59" s="147"/>
      <c r="C59" s="147"/>
      <c r="D59" s="147"/>
      <c r="E59" s="147"/>
    </row>
    <row r="60" spans="1:5" x14ac:dyDescent="0.2">
      <c r="A60" s="147"/>
      <c r="B60" s="147"/>
      <c r="C60" s="147"/>
      <c r="D60" s="147"/>
      <c r="E60" s="147"/>
    </row>
    <row r="61" spans="1:5" x14ac:dyDescent="0.2">
      <c r="A61" s="147"/>
      <c r="B61" s="147"/>
      <c r="C61" s="147"/>
      <c r="D61" s="147"/>
      <c r="E61" s="147"/>
    </row>
    <row r="62" spans="1:5" x14ac:dyDescent="0.2">
      <c r="A62" s="147"/>
      <c r="B62" s="147"/>
      <c r="C62" s="147"/>
      <c r="D62" s="147"/>
      <c r="E62" s="147"/>
    </row>
    <row r="63" spans="1:5" x14ac:dyDescent="0.2">
      <c r="A63" s="147"/>
      <c r="B63" s="147"/>
      <c r="C63" s="147"/>
      <c r="D63" s="147"/>
      <c r="E63" s="147"/>
    </row>
    <row r="64" spans="1:5" x14ac:dyDescent="0.2">
      <c r="A64" s="147"/>
      <c r="B64" s="147"/>
      <c r="C64" s="147"/>
      <c r="D64" s="147"/>
      <c r="E64" s="147"/>
    </row>
    <row r="65" spans="1:5" x14ac:dyDescent="0.2">
      <c r="A65" s="147"/>
      <c r="B65" s="147"/>
      <c r="C65" s="147"/>
      <c r="D65" s="147"/>
      <c r="E65" s="147"/>
    </row>
    <row r="66" spans="1:5" x14ac:dyDescent="0.2">
      <c r="A66" s="147"/>
      <c r="B66" s="147"/>
      <c r="C66" s="147"/>
      <c r="D66" s="147"/>
      <c r="E66" s="147"/>
    </row>
    <row r="67" spans="1:5" x14ac:dyDescent="0.2">
      <c r="A67" s="147"/>
      <c r="B67" s="147"/>
      <c r="C67" s="147"/>
      <c r="D67" s="147"/>
      <c r="E67" s="147"/>
    </row>
    <row r="68" spans="1:5" x14ac:dyDescent="0.2">
      <c r="A68" s="147"/>
      <c r="B68" s="147"/>
      <c r="C68" s="147"/>
      <c r="D68" s="147"/>
      <c r="E68" s="147"/>
    </row>
    <row r="69" spans="1:5" x14ac:dyDescent="0.2">
      <c r="A69" s="147"/>
      <c r="B69" s="147"/>
      <c r="C69" s="147"/>
      <c r="D69" s="147"/>
      <c r="E69" s="147"/>
    </row>
    <row r="70" spans="1:5" x14ac:dyDescent="0.2">
      <c r="A70" s="147"/>
      <c r="B70" s="147"/>
      <c r="C70" s="147"/>
      <c r="D70" s="147"/>
      <c r="E70" s="147"/>
    </row>
    <row r="71" spans="1:5" x14ac:dyDescent="0.2">
      <c r="A71" s="147"/>
      <c r="B71" s="147"/>
      <c r="C71" s="147"/>
      <c r="D71" s="147"/>
      <c r="E71" s="147"/>
    </row>
    <row r="72" spans="1:5" x14ac:dyDescent="0.2">
      <c r="A72" s="147"/>
      <c r="B72" s="147"/>
      <c r="C72" s="147"/>
      <c r="D72" s="147"/>
      <c r="E72" s="147"/>
    </row>
    <row r="73" spans="1:5" x14ac:dyDescent="0.2">
      <c r="A73" s="147"/>
      <c r="B73" s="147"/>
      <c r="C73" s="147"/>
      <c r="D73" s="147"/>
      <c r="E73" s="147"/>
    </row>
    <row r="74" spans="1:5" x14ac:dyDescent="0.2">
      <c r="A74" s="147"/>
      <c r="B74" s="147"/>
      <c r="C74" s="147"/>
      <c r="D74" s="147"/>
      <c r="E74" s="147"/>
    </row>
    <row r="75" spans="1:5" x14ac:dyDescent="0.2">
      <c r="A75" s="147"/>
      <c r="B75" s="147"/>
      <c r="C75" s="147"/>
      <c r="D75" s="147"/>
      <c r="E75" s="147"/>
    </row>
    <row r="76" spans="1:5" x14ac:dyDescent="0.2">
      <c r="A76" s="147"/>
      <c r="B76" s="147"/>
      <c r="C76" s="147"/>
      <c r="D76" s="147"/>
      <c r="E76" s="147"/>
    </row>
    <row r="77" spans="1:5" x14ac:dyDescent="0.2">
      <c r="A77" s="147"/>
      <c r="B77" s="147"/>
      <c r="C77" s="147"/>
      <c r="D77" s="147"/>
      <c r="E77" s="147"/>
    </row>
    <row r="78" spans="1:5" x14ac:dyDescent="0.2">
      <c r="A78" s="147"/>
      <c r="B78" s="147"/>
      <c r="C78" s="147"/>
      <c r="D78" s="147"/>
      <c r="E78" s="147"/>
    </row>
    <row r="79" spans="1:5" x14ac:dyDescent="0.2">
      <c r="A79" s="147"/>
      <c r="B79" s="147"/>
      <c r="C79" s="147"/>
      <c r="D79" s="147"/>
      <c r="E79" s="147"/>
    </row>
    <row r="80" spans="1:5" x14ac:dyDescent="0.2">
      <c r="A80" s="147"/>
      <c r="B80" s="147"/>
      <c r="C80" s="147"/>
      <c r="D80" s="147"/>
      <c r="E80" s="147"/>
    </row>
    <row r="81" spans="1:5" x14ac:dyDescent="0.2">
      <c r="A81" s="147"/>
      <c r="B81" s="147"/>
      <c r="C81" s="147"/>
      <c r="D81" s="147"/>
      <c r="E81" s="147"/>
    </row>
    <row r="82" spans="1:5" x14ac:dyDescent="0.2">
      <c r="A82" s="147"/>
      <c r="B82" s="147"/>
      <c r="C82" s="147"/>
      <c r="D82" s="147"/>
      <c r="E82" s="147"/>
    </row>
    <row r="83" spans="1:5" x14ac:dyDescent="0.2">
      <c r="A83" s="147"/>
      <c r="B83" s="147"/>
      <c r="C83" s="147"/>
      <c r="D83" s="147"/>
      <c r="E83" s="147"/>
    </row>
    <row r="84" spans="1:5" x14ac:dyDescent="0.2">
      <c r="A84" s="147"/>
      <c r="B84" s="147"/>
      <c r="C84" s="147"/>
      <c r="D84" s="147"/>
      <c r="E84" s="147"/>
    </row>
    <row r="85" spans="1:5" x14ac:dyDescent="0.2">
      <c r="A85" s="147"/>
      <c r="B85" s="147"/>
      <c r="C85" s="147"/>
      <c r="D85" s="147"/>
      <c r="E85" s="147"/>
    </row>
    <row r="86" spans="1:5" x14ac:dyDescent="0.2">
      <c r="A86" s="147"/>
      <c r="B86" s="147"/>
      <c r="C86" s="147"/>
      <c r="D86" s="147"/>
      <c r="E86" s="147"/>
    </row>
    <row r="87" spans="1:5" x14ac:dyDescent="0.2">
      <c r="A87" s="147"/>
      <c r="B87" s="147"/>
      <c r="C87" s="147"/>
      <c r="D87" s="147"/>
      <c r="E87" s="147"/>
    </row>
    <row r="88" spans="1:5" x14ac:dyDescent="0.2">
      <c r="A88" s="147"/>
      <c r="B88" s="147"/>
      <c r="C88" s="147"/>
      <c r="D88" s="147"/>
      <c r="E88" s="147"/>
    </row>
    <row r="89" spans="1:5" x14ac:dyDescent="0.2">
      <c r="A89" s="147"/>
      <c r="B89" s="147"/>
      <c r="C89" s="147"/>
      <c r="D89" s="147"/>
      <c r="E89" s="147"/>
    </row>
    <row r="90" spans="1:5" x14ac:dyDescent="0.2">
      <c r="A90" s="147"/>
      <c r="B90" s="147"/>
      <c r="C90" s="147"/>
      <c r="D90" s="147"/>
      <c r="E90" s="147"/>
    </row>
    <row r="91" spans="1:5" x14ac:dyDescent="0.2">
      <c r="A91" s="147"/>
      <c r="B91" s="147"/>
      <c r="C91" s="147"/>
      <c r="D91" s="147"/>
      <c r="E91" s="147"/>
    </row>
    <row r="92" spans="1:5" x14ac:dyDescent="0.2">
      <c r="A92" s="147"/>
      <c r="B92" s="147"/>
      <c r="C92" s="147"/>
      <c r="D92" s="147"/>
      <c r="E92" s="147"/>
    </row>
    <row r="93" spans="1:5" x14ac:dyDescent="0.2">
      <c r="A93" s="147"/>
      <c r="B93" s="147"/>
      <c r="C93" s="147"/>
      <c r="D93" s="147"/>
      <c r="E93" s="147"/>
    </row>
    <row r="94" spans="1:5" x14ac:dyDescent="0.2">
      <c r="A94" s="147"/>
      <c r="B94" s="147"/>
      <c r="C94" s="147"/>
      <c r="D94" s="147"/>
      <c r="E94" s="147"/>
    </row>
    <row r="95" spans="1:5" x14ac:dyDescent="0.2">
      <c r="A95" s="147"/>
      <c r="B95" s="147"/>
      <c r="C95" s="147"/>
      <c r="D95" s="147"/>
      <c r="E95" s="147"/>
    </row>
    <row r="96" spans="1:5" x14ac:dyDescent="0.2">
      <c r="A96" s="147"/>
      <c r="B96" s="147"/>
      <c r="C96" s="147"/>
      <c r="D96" s="147"/>
      <c r="E96" s="147"/>
    </row>
    <row r="97" spans="1:5" x14ac:dyDescent="0.2">
      <c r="A97" s="147"/>
      <c r="B97" s="147"/>
      <c r="C97" s="147"/>
      <c r="D97" s="147"/>
      <c r="E97" s="147"/>
    </row>
    <row r="98" spans="1:5" x14ac:dyDescent="0.2">
      <c r="A98" s="147"/>
      <c r="B98" s="147"/>
      <c r="C98" s="147"/>
      <c r="D98" s="147"/>
      <c r="E98" s="147"/>
    </row>
    <row r="99" spans="1:5" x14ac:dyDescent="0.2">
      <c r="A99" s="147"/>
      <c r="B99" s="147"/>
      <c r="C99" s="147"/>
      <c r="D99" s="147"/>
      <c r="E99" s="147"/>
    </row>
    <row r="100" spans="1:5" x14ac:dyDescent="0.2">
      <c r="A100" s="147"/>
      <c r="B100" s="147"/>
      <c r="C100" s="147"/>
      <c r="D100" s="147"/>
      <c r="E100" s="147"/>
    </row>
    <row r="101" spans="1:5" x14ac:dyDescent="0.2">
      <c r="A101" s="147"/>
      <c r="B101" s="147"/>
      <c r="C101" s="147"/>
      <c r="D101" s="147"/>
      <c r="E101" s="147"/>
    </row>
    <row r="102" spans="1:5" x14ac:dyDescent="0.2">
      <c r="A102" s="147"/>
      <c r="B102" s="147"/>
      <c r="C102" s="147"/>
      <c r="D102" s="147"/>
      <c r="E102" s="147"/>
    </row>
    <row r="103" spans="1:5" x14ac:dyDescent="0.2">
      <c r="A103" s="147"/>
      <c r="B103" s="147"/>
      <c r="C103" s="147"/>
      <c r="D103" s="147"/>
      <c r="E103" s="147"/>
    </row>
    <row r="104" spans="1:5" x14ac:dyDescent="0.2">
      <c r="A104" s="147"/>
      <c r="B104" s="147"/>
      <c r="C104" s="147"/>
      <c r="D104" s="147"/>
      <c r="E104" s="147"/>
    </row>
    <row r="105" spans="1:5" x14ac:dyDescent="0.2">
      <c r="A105" s="147"/>
      <c r="B105" s="147"/>
      <c r="C105" s="147"/>
      <c r="D105" s="147"/>
      <c r="E105" s="147"/>
    </row>
    <row r="106" spans="1:5" x14ac:dyDescent="0.2">
      <c r="A106" s="147"/>
      <c r="B106" s="147"/>
      <c r="C106" s="147"/>
      <c r="D106" s="147"/>
      <c r="E106" s="147"/>
    </row>
    <row r="107" spans="1:5" x14ac:dyDescent="0.2">
      <c r="A107" s="147"/>
      <c r="B107" s="147"/>
      <c r="C107" s="147"/>
      <c r="D107" s="147"/>
      <c r="E107" s="147"/>
    </row>
    <row r="108" spans="1:5" x14ac:dyDescent="0.2">
      <c r="A108" s="147"/>
      <c r="B108" s="147"/>
      <c r="C108" s="147"/>
      <c r="D108" s="147"/>
      <c r="E108" s="147"/>
    </row>
    <row r="109" spans="1:5" x14ac:dyDescent="0.2">
      <c r="A109" s="147"/>
      <c r="B109" s="147"/>
      <c r="C109" s="147"/>
      <c r="D109" s="147"/>
      <c r="E109" s="147"/>
    </row>
    <row r="110" spans="1:5" x14ac:dyDescent="0.2">
      <c r="A110" s="147"/>
      <c r="B110" s="147"/>
      <c r="C110" s="147"/>
      <c r="D110" s="147"/>
      <c r="E110" s="147"/>
    </row>
    <row r="111" spans="1:5" x14ac:dyDescent="0.2">
      <c r="A111" s="147"/>
      <c r="B111" s="147"/>
      <c r="C111" s="147"/>
      <c r="D111" s="147"/>
      <c r="E111" s="147"/>
    </row>
  </sheetData>
  <mergeCells count="2">
    <mergeCell ref="A2:E2"/>
    <mergeCell ref="A1:E1"/>
  </mergeCells>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9B573"/>
  </sheetPr>
  <dimension ref="A1:AF20"/>
  <sheetViews>
    <sheetView zoomScaleNormal="100" workbookViewId="0">
      <selection sqref="A1:AF1"/>
    </sheetView>
  </sheetViews>
  <sheetFormatPr defaultRowHeight="12.75" x14ac:dyDescent="0.2"/>
  <cols>
    <col min="1" max="1" width="15.140625" bestFit="1" customWidth="1"/>
    <col min="2" max="2" width="12.140625" bestFit="1" customWidth="1"/>
    <col min="3" max="3" width="27.7109375" customWidth="1"/>
    <col min="4" max="4" width="8.7109375" customWidth="1"/>
    <col min="5" max="5" width="11.85546875" bestFit="1" customWidth="1"/>
    <col min="6" max="6" width="23.140625" bestFit="1" customWidth="1"/>
    <col min="7" max="7" width="19.5703125" bestFit="1" customWidth="1"/>
    <col min="8" max="8" width="40" bestFit="1" customWidth="1"/>
    <col min="9" max="9" width="19" bestFit="1" customWidth="1"/>
    <col min="10" max="10" width="27.28515625" bestFit="1" customWidth="1"/>
    <col min="11" max="11" width="27.85546875"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23.42578125" bestFit="1" customWidth="1"/>
    <col min="19" max="19" width="19" bestFit="1" customWidth="1"/>
    <col min="20" max="20" width="11.28515625" bestFit="1" customWidth="1"/>
    <col min="21" max="21" width="7.7109375" bestFit="1" customWidth="1"/>
    <col min="22" max="22" width="17.28515625" bestFit="1" customWidth="1"/>
    <col min="23" max="23" width="17.7109375" bestFit="1" customWidth="1"/>
    <col min="24" max="24" width="22.140625" bestFit="1" customWidth="1"/>
    <col min="25" max="25" width="15.42578125" bestFit="1" customWidth="1"/>
    <col min="26" max="26" width="16.5703125" bestFit="1" customWidth="1"/>
    <col min="27" max="27" width="13.5703125" bestFit="1" customWidth="1"/>
    <col min="28" max="28" width="11" bestFit="1" customWidth="1"/>
    <col min="29" max="29" width="12.140625" bestFit="1" customWidth="1"/>
    <col min="30" max="30" width="13.140625" bestFit="1" customWidth="1"/>
    <col min="31" max="31" width="28" bestFit="1" customWidth="1"/>
    <col min="32" max="32" width="24.42578125" bestFit="1" customWidth="1"/>
  </cols>
  <sheetData>
    <row r="1" spans="1:32" s="1" customFormat="1" ht="45" customHeight="1" x14ac:dyDescent="0.2">
      <c r="A1" s="277" t="s">
        <v>205</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row>
    <row r="2" spans="1:32" s="43" customFormat="1" ht="171.75" customHeight="1" x14ac:dyDescent="0.2">
      <c r="A2" s="256" t="s">
        <v>292</v>
      </c>
      <c r="B2" s="257"/>
      <c r="C2" s="256" t="s">
        <v>588</v>
      </c>
      <c r="D2" s="257"/>
      <c r="E2" s="256" t="s">
        <v>293</v>
      </c>
      <c r="F2" s="257"/>
      <c r="G2" s="256" t="s">
        <v>294</v>
      </c>
      <c r="H2" s="258"/>
      <c r="I2" s="257"/>
      <c r="J2" s="122" t="s">
        <v>576</v>
      </c>
      <c r="K2" s="42" t="s">
        <v>577</v>
      </c>
      <c r="L2" s="256" t="s">
        <v>568</v>
      </c>
      <c r="M2" s="258"/>
      <c r="N2" s="258"/>
      <c r="O2" s="258"/>
      <c r="P2" s="258"/>
      <c r="Q2" s="42" t="s">
        <v>295</v>
      </c>
      <c r="R2" s="256" t="s">
        <v>296</v>
      </c>
      <c r="S2" s="257"/>
      <c r="T2" s="256" t="s">
        <v>583</v>
      </c>
      <c r="U2" s="258"/>
      <c r="V2" s="258"/>
      <c r="W2" s="276" t="s">
        <v>584</v>
      </c>
      <c r="X2" s="256" t="s">
        <v>585</v>
      </c>
      <c r="Y2" s="258"/>
      <c r="Z2" s="258"/>
      <c r="AA2" s="258"/>
      <c r="AB2" s="258"/>
      <c r="AC2" s="258"/>
      <c r="AD2" s="257"/>
      <c r="AE2" s="256" t="s">
        <v>582</v>
      </c>
      <c r="AF2" s="257"/>
    </row>
    <row r="3" spans="1:32" s="68" customFormat="1" ht="15.75" x14ac:dyDescent="0.25">
      <c r="A3" s="65" t="s">
        <v>297</v>
      </c>
      <c r="B3" s="65" t="s">
        <v>298</v>
      </c>
      <c r="C3" s="67" t="s">
        <v>299</v>
      </c>
      <c r="D3" s="67" t="s">
        <v>300</v>
      </c>
      <c r="E3" s="65" t="s">
        <v>301</v>
      </c>
      <c r="F3" s="65" t="s">
        <v>302</v>
      </c>
      <c r="G3" s="66" t="s">
        <v>303</v>
      </c>
      <c r="H3" s="66" t="s">
        <v>304</v>
      </c>
      <c r="I3" s="65" t="s">
        <v>305</v>
      </c>
      <c r="J3" s="67" t="s">
        <v>306</v>
      </c>
      <c r="K3" s="67" t="s">
        <v>307</v>
      </c>
      <c r="L3" s="60" t="s">
        <v>232</v>
      </c>
      <c r="M3" s="80" t="s">
        <v>233</v>
      </c>
      <c r="N3" s="65" t="s">
        <v>555</v>
      </c>
      <c r="O3" s="67" t="s">
        <v>556</v>
      </c>
      <c r="P3" s="67" t="s">
        <v>308</v>
      </c>
      <c r="Q3" s="65" t="s">
        <v>309</v>
      </c>
      <c r="R3" s="65" t="s">
        <v>313</v>
      </c>
      <c r="S3" s="65" t="s">
        <v>314</v>
      </c>
      <c r="T3" s="65" t="s">
        <v>315</v>
      </c>
      <c r="U3" s="67" t="s">
        <v>316</v>
      </c>
      <c r="V3" s="67" t="s">
        <v>317</v>
      </c>
      <c r="W3" s="84" t="s">
        <v>322</v>
      </c>
      <c r="X3" s="67" t="s">
        <v>310</v>
      </c>
      <c r="Y3" s="67" t="s">
        <v>311</v>
      </c>
      <c r="Z3" s="76" t="s">
        <v>312</v>
      </c>
      <c r="AA3" s="66" t="s">
        <v>318</v>
      </c>
      <c r="AB3" s="66" t="s">
        <v>319</v>
      </c>
      <c r="AC3" s="66" t="s">
        <v>320</v>
      </c>
      <c r="AD3" s="66" t="s">
        <v>321</v>
      </c>
      <c r="AE3" s="67" t="s">
        <v>323</v>
      </c>
      <c r="AF3" s="76" t="s">
        <v>324</v>
      </c>
    </row>
    <row r="4" spans="1:32" s="2" customFormat="1" x14ac:dyDescent="0.2">
      <c r="A4" s="150"/>
      <c r="B4" s="150"/>
      <c r="C4" s="150"/>
      <c r="D4" s="150"/>
      <c r="E4" s="150"/>
      <c r="F4" s="150"/>
      <c r="G4" s="151"/>
      <c r="H4" s="151"/>
      <c r="I4" s="150"/>
      <c r="J4" s="150"/>
      <c r="K4" s="150"/>
      <c r="L4" s="150"/>
      <c r="M4" s="150"/>
      <c r="N4" s="150"/>
      <c r="O4" s="150"/>
      <c r="P4" s="150"/>
      <c r="Q4" s="150"/>
      <c r="R4" s="150"/>
      <c r="S4" s="150"/>
      <c r="T4" s="153"/>
      <c r="U4" s="150"/>
      <c r="V4" s="150"/>
      <c r="W4" s="150"/>
      <c r="X4" s="150"/>
      <c r="Y4" s="152"/>
      <c r="Z4" s="150"/>
      <c r="AA4" s="150"/>
      <c r="AB4" s="150"/>
      <c r="AC4" s="150"/>
      <c r="AD4" s="150"/>
      <c r="AE4" s="150"/>
      <c r="AF4" s="150"/>
    </row>
    <row r="5" spans="1:32" s="1" customFormat="1" x14ac:dyDescent="0.2">
      <c r="A5" s="109" t="s">
        <v>240</v>
      </c>
      <c r="B5" s="110"/>
      <c r="C5" s="111"/>
      <c r="D5" s="111"/>
      <c r="E5" s="111"/>
      <c r="F5" s="111"/>
      <c r="G5" s="111"/>
      <c r="H5" s="111"/>
      <c r="I5" s="111"/>
      <c r="J5" s="111"/>
      <c r="K5" s="111"/>
      <c r="L5" s="111"/>
      <c r="M5" s="111"/>
      <c r="N5" s="111"/>
      <c r="O5" s="111"/>
      <c r="P5" s="111"/>
      <c r="Q5" s="111"/>
      <c r="R5" s="111"/>
      <c r="S5" s="111"/>
      <c r="T5" s="155"/>
      <c r="U5" s="111"/>
      <c r="V5" s="111"/>
      <c r="W5" s="111"/>
      <c r="X5" s="111"/>
      <c r="Y5" s="154"/>
      <c r="Z5" s="111"/>
      <c r="AA5" s="111"/>
      <c r="AB5" s="111"/>
      <c r="AC5" s="111"/>
      <c r="AD5" s="111"/>
      <c r="AE5" s="111"/>
      <c r="AF5" s="111"/>
    </row>
    <row r="6" spans="1:32" s="1" customFormat="1" x14ac:dyDescent="0.2">
      <c r="A6" s="113">
        <v>111123</v>
      </c>
      <c r="B6" s="113" t="s">
        <v>325</v>
      </c>
      <c r="C6" s="114" t="s">
        <v>326</v>
      </c>
      <c r="D6" s="113" t="s">
        <v>327</v>
      </c>
      <c r="E6" s="113" t="s">
        <v>328</v>
      </c>
      <c r="F6" s="113" t="s">
        <v>329</v>
      </c>
      <c r="G6" s="115" t="s">
        <v>330</v>
      </c>
      <c r="H6" s="116" t="s">
        <v>331</v>
      </c>
      <c r="I6" s="113">
        <v>1.2</v>
      </c>
      <c r="J6" s="113"/>
      <c r="K6" s="113" t="s">
        <v>332</v>
      </c>
      <c r="L6" s="113" t="s">
        <v>241</v>
      </c>
      <c r="M6" s="113" t="s">
        <v>242</v>
      </c>
      <c r="N6" s="113" t="s">
        <v>245</v>
      </c>
      <c r="O6" s="113" t="s">
        <v>242</v>
      </c>
      <c r="P6" s="113">
        <v>111126</v>
      </c>
      <c r="Q6" s="113" t="s">
        <v>333</v>
      </c>
      <c r="R6" s="113" t="s">
        <v>335</v>
      </c>
      <c r="S6" s="113" t="s">
        <v>336</v>
      </c>
      <c r="T6" s="157">
        <v>42852</v>
      </c>
      <c r="U6" s="113" t="s">
        <v>337</v>
      </c>
      <c r="V6" s="113" t="s">
        <v>338</v>
      </c>
      <c r="W6" s="117">
        <v>44561</v>
      </c>
      <c r="X6" s="113" t="s">
        <v>334</v>
      </c>
      <c r="Y6" s="156">
        <v>36.057692307692307</v>
      </c>
      <c r="Z6" s="156">
        <v>75000</v>
      </c>
      <c r="AA6" s="157">
        <v>43870</v>
      </c>
      <c r="AB6" s="157">
        <v>43870</v>
      </c>
      <c r="AC6" s="157">
        <v>26383</v>
      </c>
      <c r="AD6" s="113" t="s">
        <v>339</v>
      </c>
      <c r="AE6" s="113" t="s">
        <v>340</v>
      </c>
      <c r="AF6" s="156" t="s">
        <v>341</v>
      </c>
    </row>
    <row r="7" spans="1:32" s="1" customFormat="1" x14ac:dyDescent="0.2">
      <c r="A7" s="111">
        <v>111124</v>
      </c>
      <c r="B7" s="111" t="s">
        <v>342</v>
      </c>
      <c r="C7" s="111" t="s">
        <v>343</v>
      </c>
      <c r="D7" s="111" t="s">
        <v>344</v>
      </c>
      <c r="E7" s="111" t="s">
        <v>345</v>
      </c>
      <c r="F7" s="111" t="s">
        <v>346</v>
      </c>
      <c r="G7" s="111" t="s">
        <v>347</v>
      </c>
      <c r="H7" s="118" t="s">
        <v>348</v>
      </c>
      <c r="I7" s="111" t="s">
        <v>349</v>
      </c>
      <c r="J7" s="111"/>
      <c r="K7" s="111" t="s">
        <v>332</v>
      </c>
      <c r="L7" s="111" t="s">
        <v>246</v>
      </c>
      <c r="M7" s="111" t="s">
        <v>247</v>
      </c>
      <c r="N7" s="111" t="s">
        <v>251</v>
      </c>
      <c r="O7" s="111" t="s">
        <v>247</v>
      </c>
      <c r="P7" s="111">
        <v>111161</v>
      </c>
      <c r="Q7" s="111" t="s">
        <v>350</v>
      </c>
      <c r="R7" s="111" t="s">
        <v>352</v>
      </c>
      <c r="S7" s="111" t="s">
        <v>353</v>
      </c>
      <c r="T7" s="155">
        <v>40983</v>
      </c>
      <c r="U7" s="111" t="s">
        <v>337</v>
      </c>
      <c r="V7" s="111" t="s">
        <v>354</v>
      </c>
      <c r="W7" s="112">
        <v>44561</v>
      </c>
      <c r="X7" s="111" t="s">
        <v>351</v>
      </c>
      <c r="Y7" s="154">
        <v>28.85</v>
      </c>
      <c r="Z7" s="154">
        <v>60000</v>
      </c>
      <c r="AA7" s="155">
        <v>40983</v>
      </c>
      <c r="AB7" s="155">
        <v>40983</v>
      </c>
      <c r="AC7" s="155">
        <v>32301</v>
      </c>
      <c r="AD7" s="111" t="s">
        <v>355</v>
      </c>
      <c r="AE7" s="111" t="s">
        <v>341</v>
      </c>
      <c r="AF7" s="154" t="s">
        <v>340</v>
      </c>
    </row>
    <row r="8" spans="1:32" s="1" customFormat="1" x14ac:dyDescent="0.2">
      <c r="A8" s="113">
        <v>111125</v>
      </c>
      <c r="B8" s="113" t="s">
        <v>356</v>
      </c>
      <c r="C8" s="113" t="s">
        <v>357</v>
      </c>
      <c r="D8" s="113" t="s">
        <v>327</v>
      </c>
      <c r="E8" s="113" t="s">
        <v>358</v>
      </c>
      <c r="F8" s="113" t="s">
        <v>359</v>
      </c>
      <c r="G8" s="115">
        <v>9</v>
      </c>
      <c r="H8" s="116" t="s">
        <v>360</v>
      </c>
      <c r="I8" s="113" t="s">
        <v>361</v>
      </c>
      <c r="J8" s="113"/>
      <c r="K8" s="113" t="s">
        <v>362</v>
      </c>
      <c r="L8" s="113" t="s">
        <v>252</v>
      </c>
      <c r="M8" s="113" t="s">
        <v>253</v>
      </c>
      <c r="N8" s="113" t="s">
        <v>256</v>
      </c>
      <c r="O8" s="113" t="s">
        <v>253</v>
      </c>
      <c r="P8" s="113">
        <v>111130</v>
      </c>
      <c r="Q8" s="113" t="s">
        <v>333</v>
      </c>
      <c r="R8" s="113" t="s">
        <v>364</v>
      </c>
      <c r="S8" s="113" t="s">
        <v>364</v>
      </c>
      <c r="T8" s="157">
        <v>43291</v>
      </c>
      <c r="U8" s="113" t="s">
        <v>365</v>
      </c>
      <c r="V8" s="113" t="s">
        <v>354</v>
      </c>
      <c r="W8" s="117">
        <v>44561</v>
      </c>
      <c r="X8" s="113" t="s">
        <v>363</v>
      </c>
      <c r="Y8" s="156">
        <v>12.01923076923077</v>
      </c>
      <c r="Z8" s="156">
        <v>25000</v>
      </c>
      <c r="AA8" s="157">
        <v>43291</v>
      </c>
      <c r="AB8" s="157">
        <v>43291</v>
      </c>
      <c r="AC8" s="157">
        <v>34213</v>
      </c>
      <c r="AD8" s="113" t="s">
        <v>362</v>
      </c>
      <c r="AE8" s="113" t="s">
        <v>340</v>
      </c>
      <c r="AF8" s="156" t="s">
        <v>340</v>
      </c>
    </row>
    <row r="9" spans="1:32" s="1" customFormat="1" x14ac:dyDescent="0.2">
      <c r="A9" s="111">
        <v>111126</v>
      </c>
      <c r="B9" s="111" t="s">
        <v>366</v>
      </c>
      <c r="C9" s="111" t="s">
        <v>367</v>
      </c>
      <c r="D9" s="111" t="s">
        <v>344</v>
      </c>
      <c r="E9" s="111" t="s">
        <v>368</v>
      </c>
      <c r="F9" s="111" t="s">
        <v>369</v>
      </c>
      <c r="G9" s="111" t="s">
        <v>370</v>
      </c>
      <c r="H9" s="118" t="s">
        <v>371</v>
      </c>
      <c r="I9" s="111">
        <v>1.2</v>
      </c>
      <c r="J9" s="111"/>
      <c r="K9" s="111" t="s">
        <v>372</v>
      </c>
      <c r="L9" s="111" t="s">
        <v>241</v>
      </c>
      <c r="M9" s="111" t="s">
        <v>242</v>
      </c>
      <c r="N9" s="111" t="s">
        <v>245</v>
      </c>
      <c r="O9" s="111" t="s">
        <v>242</v>
      </c>
      <c r="P9" s="111">
        <v>111201</v>
      </c>
      <c r="Q9" s="111" t="s">
        <v>350</v>
      </c>
      <c r="R9" s="111" t="s">
        <v>352</v>
      </c>
      <c r="S9" s="111" t="s">
        <v>353</v>
      </c>
      <c r="T9" s="155">
        <v>44071</v>
      </c>
      <c r="U9" s="111" t="s">
        <v>337</v>
      </c>
      <c r="V9" s="111" t="s">
        <v>338</v>
      </c>
      <c r="W9" s="112">
        <v>44561</v>
      </c>
      <c r="X9" s="111" t="s">
        <v>373</v>
      </c>
      <c r="Y9" s="154">
        <v>49.03846153846154</v>
      </c>
      <c r="Z9" s="154">
        <v>102000</v>
      </c>
      <c r="AA9" s="155">
        <v>44071</v>
      </c>
      <c r="AB9" s="155">
        <v>44071</v>
      </c>
      <c r="AC9" s="155">
        <v>23219</v>
      </c>
      <c r="AD9" s="111" t="s">
        <v>339</v>
      </c>
      <c r="AE9" s="111" t="s">
        <v>340</v>
      </c>
      <c r="AF9" s="154" t="s">
        <v>340</v>
      </c>
    </row>
    <row r="10" spans="1:32" s="1" customFormat="1" x14ac:dyDescent="0.2">
      <c r="A10" s="148"/>
      <c r="B10" s="148"/>
      <c r="C10" s="148"/>
      <c r="D10" s="148"/>
      <c r="E10" s="148"/>
      <c r="F10" s="148"/>
      <c r="G10" s="121"/>
      <c r="H10" s="158"/>
      <c r="I10" s="148"/>
      <c r="J10" s="148"/>
      <c r="K10" s="148"/>
      <c r="L10" s="148"/>
      <c r="M10" s="148"/>
      <c r="N10" s="148"/>
      <c r="O10" s="148"/>
      <c r="P10" s="148"/>
      <c r="Q10" s="148"/>
      <c r="R10" s="148"/>
      <c r="S10" s="148"/>
      <c r="T10" s="160"/>
      <c r="U10" s="148"/>
      <c r="V10" s="148"/>
      <c r="W10" s="161"/>
      <c r="X10" s="148"/>
      <c r="Y10" s="159"/>
      <c r="Z10" s="159"/>
      <c r="AA10" s="160"/>
      <c r="AB10" s="160"/>
      <c r="AC10" s="160"/>
      <c r="AD10" s="148"/>
      <c r="AE10" s="148"/>
      <c r="AF10" s="148"/>
    </row>
    <row r="11" spans="1:32" s="1" customFormat="1" x14ac:dyDescent="0.2">
      <c r="A11" s="119"/>
      <c r="B11" s="119"/>
      <c r="C11" s="119"/>
      <c r="D11" s="119"/>
      <c r="E11" s="119"/>
      <c r="F11" s="119"/>
      <c r="G11" s="119"/>
      <c r="H11" s="162"/>
      <c r="I11" s="119"/>
      <c r="J11" s="119"/>
      <c r="K11" s="119"/>
      <c r="L11" s="119"/>
      <c r="M11" s="119"/>
      <c r="N11" s="119"/>
      <c r="O11" s="119"/>
      <c r="P11" s="119"/>
      <c r="Q11" s="119"/>
      <c r="R11" s="119"/>
      <c r="S11" s="119"/>
      <c r="T11" s="164"/>
      <c r="U11" s="119"/>
      <c r="V11" s="119"/>
      <c r="W11" s="165"/>
      <c r="X11" s="119"/>
      <c r="Y11" s="163"/>
      <c r="Z11" s="163"/>
      <c r="AA11" s="164"/>
      <c r="AB11" s="164"/>
      <c r="AC11" s="164"/>
      <c r="AD11" s="119"/>
      <c r="AE11" s="119"/>
      <c r="AF11" s="119"/>
    </row>
    <row r="12" spans="1:32" s="1" customFormat="1" x14ac:dyDescent="0.2">
      <c r="A12" s="148"/>
      <c r="B12" s="148"/>
      <c r="C12" s="148"/>
      <c r="D12" s="148"/>
      <c r="E12" s="148"/>
      <c r="F12" s="148"/>
      <c r="G12" s="121"/>
      <c r="H12" s="158"/>
      <c r="I12" s="148"/>
      <c r="J12" s="148"/>
      <c r="K12" s="148"/>
      <c r="L12" s="148"/>
      <c r="M12" s="148"/>
      <c r="N12" s="148"/>
      <c r="O12" s="148"/>
      <c r="P12" s="148"/>
      <c r="Q12" s="148"/>
      <c r="R12" s="148"/>
      <c r="S12" s="148"/>
      <c r="T12" s="160"/>
      <c r="U12" s="148"/>
      <c r="V12" s="148"/>
      <c r="W12" s="161"/>
      <c r="X12" s="148"/>
      <c r="Y12" s="159"/>
      <c r="Z12" s="159"/>
      <c r="AA12" s="160"/>
      <c r="AB12" s="160"/>
      <c r="AC12" s="160"/>
      <c r="AD12" s="148"/>
      <c r="AE12" s="148"/>
      <c r="AF12" s="148"/>
    </row>
    <row r="13" spans="1:32" s="1" customFormat="1" x14ac:dyDescent="0.2">
      <c r="A13" s="119"/>
      <c r="B13" s="119"/>
      <c r="C13" s="119"/>
      <c r="D13" s="119"/>
      <c r="E13" s="119"/>
      <c r="F13" s="119"/>
      <c r="G13" s="119"/>
      <c r="H13" s="162"/>
      <c r="I13" s="119"/>
      <c r="J13" s="119"/>
      <c r="K13" s="119"/>
      <c r="L13" s="119"/>
      <c r="M13" s="119"/>
      <c r="N13" s="119"/>
      <c r="O13" s="119"/>
      <c r="P13" s="119"/>
      <c r="Q13" s="119"/>
      <c r="R13" s="119"/>
      <c r="S13" s="119"/>
      <c r="T13" s="164"/>
      <c r="U13" s="119"/>
      <c r="V13" s="119"/>
      <c r="W13" s="165"/>
      <c r="X13" s="119"/>
      <c r="Y13" s="163"/>
      <c r="Z13" s="163"/>
      <c r="AA13" s="164"/>
      <c r="AB13" s="164"/>
      <c r="AC13" s="164"/>
      <c r="AD13" s="119"/>
      <c r="AE13" s="119"/>
      <c r="AF13" s="119"/>
    </row>
    <row r="14" spans="1:32" s="1" customFormat="1" x14ac:dyDescent="0.2">
      <c r="A14" s="148"/>
      <c r="B14" s="148"/>
      <c r="C14" s="148"/>
      <c r="D14" s="148"/>
      <c r="E14" s="148"/>
      <c r="F14" s="148"/>
      <c r="G14" s="121"/>
      <c r="H14" s="158"/>
      <c r="I14" s="148"/>
      <c r="J14" s="148"/>
      <c r="K14" s="148"/>
      <c r="L14" s="148"/>
      <c r="M14" s="148"/>
      <c r="N14" s="148"/>
      <c r="O14" s="148"/>
      <c r="P14" s="148"/>
      <c r="Q14" s="148"/>
      <c r="R14" s="148"/>
      <c r="S14" s="148"/>
      <c r="T14" s="160"/>
      <c r="U14" s="148"/>
      <c r="V14" s="148"/>
      <c r="W14" s="161"/>
      <c r="X14" s="148"/>
      <c r="Y14" s="159"/>
      <c r="Z14" s="159"/>
      <c r="AA14" s="160"/>
      <c r="AB14" s="160"/>
      <c r="AC14" s="160"/>
      <c r="AD14" s="148"/>
      <c r="AE14" s="148"/>
      <c r="AF14" s="148"/>
    </row>
    <row r="15" spans="1:32" s="1" customFormat="1" x14ac:dyDescent="0.2">
      <c r="A15" s="119"/>
      <c r="B15" s="119"/>
      <c r="C15" s="119"/>
      <c r="D15" s="119"/>
      <c r="E15" s="119"/>
      <c r="F15" s="119"/>
      <c r="G15" s="119"/>
      <c r="H15" s="162"/>
      <c r="I15" s="119"/>
      <c r="J15" s="119"/>
      <c r="K15" s="119"/>
      <c r="L15" s="119"/>
      <c r="M15" s="119"/>
      <c r="N15" s="119"/>
      <c r="O15" s="119"/>
      <c r="P15" s="119"/>
      <c r="Q15" s="119"/>
      <c r="R15" s="119"/>
      <c r="S15" s="119"/>
      <c r="T15" s="164"/>
      <c r="U15" s="119"/>
      <c r="V15" s="119"/>
      <c r="W15" s="165"/>
      <c r="X15" s="119"/>
      <c r="Y15" s="163"/>
      <c r="Z15" s="163"/>
      <c r="AA15" s="164"/>
      <c r="AB15" s="164"/>
      <c r="AC15" s="164"/>
      <c r="AD15" s="119"/>
      <c r="AE15" s="119"/>
      <c r="AF15" s="119"/>
    </row>
    <row r="16" spans="1:32" s="1" customFormat="1" x14ac:dyDescent="0.2">
      <c r="A16" s="148"/>
      <c r="B16" s="148"/>
      <c r="C16" s="148"/>
      <c r="D16" s="148"/>
      <c r="E16" s="148"/>
      <c r="F16" s="148"/>
      <c r="G16" s="121"/>
      <c r="H16" s="158"/>
      <c r="I16" s="148"/>
      <c r="J16" s="148"/>
      <c r="K16" s="148"/>
      <c r="L16" s="148"/>
      <c r="M16" s="148"/>
      <c r="N16" s="148"/>
      <c r="O16" s="148"/>
      <c r="P16" s="148"/>
      <c r="Q16" s="148"/>
      <c r="R16" s="148"/>
      <c r="S16" s="148"/>
      <c r="T16" s="160"/>
      <c r="U16" s="148"/>
      <c r="V16" s="148"/>
      <c r="W16" s="161"/>
      <c r="X16" s="148"/>
      <c r="Y16" s="159"/>
      <c r="Z16" s="159"/>
      <c r="AA16" s="160"/>
      <c r="AB16" s="160"/>
      <c r="AC16" s="160"/>
      <c r="AD16" s="148"/>
      <c r="AE16" s="148"/>
      <c r="AF16" s="148"/>
    </row>
    <row r="17" spans="1:32" s="1" customFormat="1" x14ac:dyDescent="0.2">
      <c r="A17" s="119"/>
      <c r="B17" s="119"/>
      <c r="C17" s="119"/>
      <c r="D17" s="119"/>
      <c r="E17" s="119"/>
      <c r="F17" s="119"/>
      <c r="G17" s="119"/>
      <c r="H17" s="162"/>
      <c r="I17" s="119"/>
      <c r="J17" s="119"/>
      <c r="K17" s="119"/>
      <c r="L17" s="119"/>
      <c r="M17" s="119"/>
      <c r="N17" s="119"/>
      <c r="O17" s="119"/>
      <c r="P17" s="119"/>
      <c r="Q17" s="119"/>
      <c r="R17" s="119"/>
      <c r="S17" s="119"/>
      <c r="T17" s="164"/>
      <c r="U17" s="119"/>
      <c r="V17" s="119"/>
      <c r="W17" s="165"/>
      <c r="X17" s="119"/>
      <c r="Y17" s="163"/>
      <c r="Z17" s="163"/>
      <c r="AA17" s="164"/>
      <c r="AB17" s="164"/>
      <c r="AC17" s="164"/>
      <c r="AD17" s="119"/>
      <c r="AE17" s="119"/>
      <c r="AF17" s="119"/>
    </row>
    <row r="18" spans="1:32" s="1" customFormat="1" x14ac:dyDescent="0.2">
      <c r="A18" s="148"/>
      <c r="B18" s="148"/>
      <c r="C18" s="148"/>
      <c r="D18" s="148"/>
      <c r="E18" s="148"/>
      <c r="F18" s="148"/>
      <c r="G18" s="121"/>
      <c r="H18" s="158"/>
      <c r="I18" s="148"/>
      <c r="J18" s="148"/>
      <c r="K18" s="148"/>
      <c r="L18" s="148"/>
      <c r="M18" s="148"/>
      <c r="N18" s="148"/>
      <c r="O18" s="148"/>
      <c r="P18" s="148"/>
      <c r="Q18" s="148"/>
      <c r="R18" s="148"/>
      <c r="S18" s="148"/>
      <c r="T18" s="160"/>
      <c r="U18" s="148"/>
      <c r="V18" s="148"/>
      <c r="W18" s="161"/>
      <c r="X18" s="148"/>
      <c r="Y18" s="159"/>
      <c r="Z18" s="159"/>
      <c r="AA18" s="160"/>
      <c r="AB18" s="160"/>
      <c r="AC18" s="160"/>
      <c r="AD18" s="148"/>
      <c r="AE18" s="148"/>
      <c r="AF18" s="148"/>
    </row>
    <row r="19" spans="1:32" s="1" customFormat="1" x14ac:dyDescent="0.2">
      <c r="A19" s="119"/>
      <c r="B19" s="119"/>
      <c r="C19" s="119"/>
      <c r="D19" s="119"/>
      <c r="E19" s="119"/>
      <c r="F19" s="119"/>
      <c r="G19" s="119"/>
      <c r="H19" s="162"/>
      <c r="I19" s="119"/>
      <c r="J19" s="119"/>
      <c r="K19" s="119"/>
      <c r="L19" s="119"/>
      <c r="M19" s="119"/>
      <c r="N19" s="119"/>
      <c r="O19" s="119"/>
      <c r="P19" s="119"/>
      <c r="Q19" s="119"/>
      <c r="R19" s="119"/>
      <c r="S19" s="119"/>
      <c r="T19" s="164"/>
      <c r="U19" s="119"/>
      <c r="V19" s="119"/>
      <c r="W19" s="165"/>
      <c r="X19" s="119"/>
      <c r="Y19" s="163"/>
      <c r="Z19" s="163"/>
      <c r="AA19" s="164"/>
      <c r="AB19" s="164"/>
      <c r="AC19" s="164"/>
      <c r="AD19" s="119"/>
      <c r="AE19" s="119"/>
      <c r="AF19" s="119"/>
    </row>
    <row r="20" spans="1:32" s="1" customFormat="1" x14ac:dyDescent="0.2">
      <c r="A20" s="148"/>
      <c r="B20" s="148"/>
      <c r="C20" s="148"/>
      <c r="D20" s="148"/>
      <c r="E20" s="148"/>
      <c r="F20" s="148"/>
      <c r="G20" s="121"/>
      <c r="H20" s="158"/>
      <c r="I20" s="148"/>
      <c r="J20" s="148"/>
      <c r="K20" s="148"/>
      <c r="L20" s="148"/>
      <c r="M20" s="148"/>
      <c r="N20" s="148"/>
      <c r="O20" s="148"/>
      <c r="P20" s="148"/>
      <c r="Q20" s="148"/>
      <c r="R20" s="148"/>
      <c r="S20" s="148"/>
      <c r="T20" s="160"/>
      <c r="U20" s="148"/>
      <c r="V20" s="148"/>
      <c r="W20" s="161"/>
      <c r="X20" s="148"/>
      <c r="Y20" s="159"/>
      <c r="Z20" s="159"/>
      <c r="AA20" s="160"/>
      <c r="AB20" s="160"/>
      <c r="AC20" s="160"/>
      <c r="AD20" s="148"/>
      <c r="AE20" s="148"/>
      <c r="AF20" s="148"/>
    </row>
  </sheetData>
  <mergeCells count="10">
    <mergeCell ref="A1:AF1"/>
    <mergeCell ref="AE2:AF2"/>
    <mergeCell ref="A2:B2"/>
    <mergeCell ref="C2:D2"/>
    <mergeCell ref="E2:F2"/>
    <mergeCell ref="G2:I2"/>
    <mergeCell ref="R2:S2"/>
    <mergeCell ref="L2:P2"/>
    <mergeCell ref="T2:V2"/>
    <mergeCell ref="X2:A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9B573"/>
  </sheetPr>
  <dimension ref="A1:AB15"/>
  <sheetViews>
    <sheetView zoomScaleNormal="100" workbookViewId="0">
      <selection sqref="A1:AB1"/>
    </sheetView>
  </sheetViews>
  <sheetFormatPr defaultRowHeight="12.75" x14ac:dyDescent="0.2"/>
  <cols>
    <col min="1" max="1" width="14.5703125" bestFit="1" customWidth="1"/>
    <col min="2" max="2" width="15.140625" bestFit="1" customWidth="1"/>
    <col min="3" max="3" width="18.7109375" bestFit="1" customWidth="1"/>
    <col min="4" max="4" width="17.140625" bestFit="1" customWidth="1"/>
    <col min="5" max="5" width="8.5703125" bestFit="1" customWidth="1"/>
    <col min="6" max="6" width="26.28515625" bestFit="1" customWidth="1"/>
    <col min="7" max="7" width="24.85546875" bestFit="1" customWidth="1"/>
    <col min="8" max="8" width="23.7109375" bestFit="1" customWidth="1"/>
    <col min="9" max="9" width="19.5703125" bestFit="1" customWidth="1"/>
    <col min="10" max="10" width="33.140625" bestFit="1" customWidth="1"/>
    <col min="11" max="11" width="19"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29.7109375" bestFit="1" customWidth="1"/>
    <col min="19" max="19" width="19.42578125" bestFit="1" customWidth="1"/>
    <col min="20" max="20" width="11.28515625" bestFit="1" customWidth="1"/>
    <col min="21" max="21" width="24.140625" bestFit="1" customWidth="1"/>
    <col min="22" max="22" width="19.42578125" bestFit="1" customWidth="1"/>
    <col min="23" max="23" width="24.85546875" bestFit="1" customWidth="1"/>
    <col min="24" max="24" width="19.28515625" bestFit="1" customWidth="1"/>
    <col min="25" max="25" width="23.42578125" bestFit="1" customWidth="1"/>
    <col min="26" max="26" width="33.28515625" bestFit="1" customWidth="1"/>
    <col min="27" max="27" width="23.42578125" bestFit="1" customWidth="1"/>
    <col min="28" max="28" width="25.28515625" bestFit="1" customWidth="1"/>
  </cols>
  <sheetData>
    <row r="1" spans="1:28" s="1" customFormat="1" ht="45" x14ac:dyDescent="0.6">
      <c r="A1" s="250" t="s">
        <v>374</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row>
    <row r="2" spans="1:28" s="28" customFormat="1" ht="110.25" customHeight="1" x14ac:dyDescent="0.25">
      <c r="A2" s="286" t="s">
        <v>589</v>
      </c>
      <c r="B2" s="259"/>
      <c r="C2" s="259"/>
      <c r="D2" s="259"/>
      <c r="E2" s="262"/>
      <c r="F2" s="259" t="s">
        <v>571</v>
      </c>
      <c r="G2" s="259"/>
      <c r="H2" s="259"/>
      <c r="I2" s="259"/>
      <c r="J2" s="259"/>
      <c r="K2" s="260"/>
      <c r="L2" s="261" t="s">
        <v>569</v>
      </c>
      <c r="M2" s="259"/>
      <c r="N2" s="259"/>
      <c r="O2" s="259"/>
      <c r="P2" s="260"/>
      <c r="Q2" s="81" t="s">
        <v>375</v>
      </c>
      <c r="R2" s="259" t="s">
        <v>376</v>
      </c>
      <c r="S2" s="259"/>
      <c r="T2" s="259"/>
      <c r="U2" s="259"/>
      <c r="V2" s="259"/>
      <c r="W2" s="259"/>
      <c r="X2" s="262"/>
      <c r="Y2" s="259" t="s">
        <v>377</v>
      </c>
      <c r="Z2" s="262"/>
      <c r="AA2" s="259" t="s">
        <v>378</v>
      </c>
      <c r="AB2" s="262"/>
    </row>
    <row r="3" spans="1:28" s="28" customFormat="1" ht="31.5" x14ac:dyDescent="0.25">
      <c r="A3" s="61" t="s">
        <v>379</v>
      </c>
      <c r="B3" s="61" t="s">
        <v>297</v>
      </c>
      <c r="C3" s="62" t="s">
        <v>380</v>
      </c>
      <c r="D3" s="67" t="s">
        <v>299</v>
      </c>
      <c r="E3" s="280" t="s">
        <v>300</v>
      </c>
      <c r="F3" s="63" t="s">
        <v>381</v>
      </c>
      <c r="G3" s="63" t="s">
        <v>382</v>
      </c>
      <c r="H3" s="279" t="s">
        <v>383</v>
      </c>
      <c r="I3" s="61" t="s">
        <v>303</v>
      </c>
      <c r="J3" s="61" t="s">
        <v>304</v>
      </c>
      <c r="K3" s="84" t="s">
        <v>305</v>
      </c>
      <c r="L3" s="60" t="s">
        <v>232</v>
      </c>
      <c r="M3" s="80" t="s">
        <v>233</v>
      </c>
      <c r="N3" s="65" t="s">
        <v>555</v>
      </c>
      <c r="O3" s="67" t="s">
        <v>556</v>
      </c>
      <c r="P3" s="61" t="s">
        <v>308</v>
      </c>
      <c r="Q3" s="84" t="s">
        <v>309</v>
      </c>
      <c r="R3" s="63" t="s">
        <v>384</v>
      </c>
      <c r="S3" s="62" t="s">
        <v>385</v>
      </c>
      <c r="T3" s="62" t="s">
        <v>315</v>
      </c>
      <c r="U3" s="61" t="s">
        <v>386</v>
      </c>
      <c r="V3" s="61" t="s">
        <v>387</v>
      </c>
      <c r="W3" s="61" t="s">
        <v>388</v>
      </c>
      <c r="X3" s="61" t="s">
        <v>389</v>
      </c>
      <c r="Y3" s="61" t="s">
        <v>390</v>
      </c>
      <c r="Z3" s="61" t="s">
        <v>391</v>
      </c>
      <c r="AA3" s="62" t="s">
        <v>313</v>
      </c>
      <c r="AB3" s="64" t="s">
        <v>314</v>
      </c>
    </row>
    <row r="4" spans="1:28" s="1" customFormat="1" x14ac:dyDescent="0.2">
      <c r="A4" s="119" t="s">
        <v>239</v>
      </c>
      <c r="B4" s="119" t="s">
        <v>239</v>
      </c>
      <c r="C4" s="119" t="s">
        <v>239</v>
      </c>
      <c r="D4" s="119" t="s">
        <v>239</v>
      </c>
      <c r="E4" s="119" t="s">
        <v>239</v>
      </c>
      <c r="F4" s="119" t="s">
        <v>239</v>
      </c>
      <c r="G4" s="119" t="s">
        <v>239</v>
      </c>
      <c r="H4" s="119"/>
      <c r="I4" s="119" t="s">
        <v>239</v>
      </c>
      <c r="J4" s="119" t="s">
        <v>239</v>
      </c>
      <c r="K4" s="119" t="s">
        <v>239</v>
      </c>
      <c r="L4" s="119"/>
      <c r="M4" s="119"/>
      <c r="N4" s="119" t="s">
        <v>239</v>
      </c>
      <c r="O4" s="119" t="s">
        <v>239</v>
      </c>
      <c r="P4" s="119" t="s">
        <v>239</v>
      </c>
      <c r="Q4" s="119" t="s">
        <v>239</v>
      </c>
      <c r="R4" s="119" t="s">
        <v>239</v>
      </c>
      <c r="S4" s="119" t="s">
        <v>239</v>
      </c>
      <c r="T4" s="119" t="s">
        <v>239</v>
      </c>
      <c r="U4" s="119"/>
      <c r="V4" s="119"/>
      <c r="W4" s="119" t="s">
        <v>239</v>
      </c>
      <c r="X4" s="119" t="s">
        <v>239</v>
      </c>
      <c r="Y4" s="119" t="s">
        <v>239</v>
      </c>
      <c r="Z4" s="119" t="s">
        <v>239</v>
      </c>
      <c r="AA4" s="119" t="s">
        <v>239</v>
      </c>
      <c r="AB4" s="119" t="s">
        <v>239</v>
      </c>
    </row>
    <row r="5" spans="1:28" s="1" customFormat="1" x14ac:dyDescent="0.2">
      <c r="A5" s="120" t="s">
        <v>240</v>
      </c>
      <c r="B5" s="121" t="s">
        <v>239</v>
      </c>
      <c r="C5" s="121" t="s">
        <v>239</v>
      </c>
      <c r="D5" s="121" t="s">
        <v>239</v>
      </c>
      <c r="E5" s="121" t="s">
        <v>239</v>
      </c>
      <c r="F5" s="121" t="s">
        <v>239</v>
      </c>
      <c r="G5" s="121" t="s">
        <v>239</v>
      </c>
      <c r="H5" s="121"/>
      <c r="I5" s="121" t="s">
        <v>239</v>
      </c>
      <c r="J5" s="121" t="s">
        <v>239</v>
      </c>
      <c r="K5" s="121" t="s">
        <v>239</v>
      </c>
      <c r="L5" s="121"/>
      <c r="M5" s="121"/>
      <c r="N5" s="121" t="s">
        <v>239</v>
      </c>
      <c r="O5" s="121" t="s">
        <v>239</v>
      </c>
      <c r="P5" s="121" t="s">
        <v>239</v>
      </c>
      <c r="Q5" s="121" t="s">
        <v>239</v>
      </c>
      <c r="R5" s="121" t="s">
        <v>239</v>
      </c>
      <c r="S5" s="121" t="s">
        <v>239</v>
      </c>
      <c r="T5" s="121" t="s">
        <v>239</v>
      </c>
      <c r="U5" s="121"/>
      <c r="V5" s="121"/>
      <c r="W5" s="121" t="s">
        <v>239</v>
      </c>
      <c r="X5" s="121" t="s">
        <v>239</v>
      </c>
      <c r="Y5" s="120"/>
      <c r="Z5" s="121" t="s">
        <v>239</v>
      </c>
      <c r="AA5" s="121" t="s">
        <v>239</v>
      </c>
      <c r="AB5" s="121" t="s">
        <v>239</v>
      </c>
    </row>
    <row r="6" spans="1:28" s="28" customFormat="1" x14ac:dyDescent="0.2">
      <c r="A6" s="111">
        <v>234567</v>
      </c>
      <c r="B6" s="111" t="s">
        <v>239</v>
      </c>
      <c r="C6" s="111" t="s">
        <v>392</v>
      </c>
      <c r="D6" s="111" t="s">
        <v>393</v>
      </c>
      <c r="E6" s="111" t="s">
        <v>327</v>
      </c>
      <c r="F6" s="111">
        <v>101</v>
      </c>
      <c r="G6" s="111" t="s">
        <v>369</v>
      </c>
      <c r="H6" s="111"/>
      <c r="I6" s="111" t="s">
        <v>370</v>
      </c>
      <c r="J6" s="111" t="s">
        <v>394</v>
      </c>
      <c r="K6" s="111">
        <v>1.1000000000000001</v>
      </c>
      <c r="L6" s="111" t="s">
        <v>241</v>
      </c>
      <c r="M6" s="111" t="s">
        <v>242</v>
      </c>
      <c r="N6" s="111" t="s">
        <v>245</v>
      </c>
      <c r="O6" s="111" t="s">
        <v>242</v>
      </c>
      <c r="P6" s="111" t="s">
        <v>239</v>
      </c>
      <c r="Q6" s="111" t="s">
        <v>333</v>
      </c>
      <c r="R6" s="111" t="s">
        <v>395</v>
      </c>
      <c r="S6" s="112">
        <v>44027</v>
      </c>
      <c r="T6" s="111" t="s">
        <v>239</v>
      </c>
      <c r="U6" s="111"/>
      <c r="V6" s="111"/>
      <c r="W6" s="111" t="s">
        <v>396</v>
      </c>
      <c r="X6" s="111" t="s">
        <v>397</v>
      </c>
      <c r="Y6" s="111">
        <v>123456</v>
      </c>
      <c r="Z6" s="112">
        <v>44043</v>
      </c>
      <c r="AA6" s="111" t="s">
        <v>364</v>
      </c>
      <c r="AB6" s="111" t="s">
        <v>364</v>
      </c>
    </row>
    <row r="7" spans="1:28" s="28" customFormat="1" x14ac:dyDescent="0.2">
      <c r="A7" s="115">
        <v>235678</v>
      </c>
      <c r="B7" s="115" t="s">
        <v>239</v>
      </c>
      <c r="C7" s="115" t="s">
        <v>398</v>
      </c>
      <c r="D7" s="115" t="s">
        <v>357</v>
      </c>
      <c r="E7" s="115" t="s">
        <v>393</v>
      </c>
      <c r="F7" s="115">
        <v>101</v>
      </c>
      <c r="G7" s="115" t="s">
        <v>369</v>
      </c>
      <c r="H7" s="115"/>
      <c r="I7" s="115" t="s">
        <v>370</v>
      </c>
      <c r="J7" s="115" t="s">
        <v>394</v>
      </c>
      <c r="K7" s="115">
        <v>1.1000000000000001</v>
      </c>
      <c r="L7" s="115" t="s">
        <v>241</v>
      </c>
      <c r="M7" s="115" t="s">
        <v>242</v>
      </c>
      <c r="N7" s="115" t="s">
        <v>245</v>
      </c>
      <c r="O7" s="115" t="s">
        <v>242</v>
      </c>
      <c r="P7" s="115" t="s">
        <v>239</v>
      </c>
      <c r="Q7" s="115" t="s">
        <v>333</v>
      </c>
      <c r="R7" s="115" t="s">
        <v>399</v>
      </c>
      <c r="S7" s="179">
        <v>44020</v>
      </c>
      <c r="T7" s="115" t="s">
        <v>239</v>
      </c>
      <c r="U7" s="115"/>
      <c r="V7" s="115"/>
      <c r="W7" s="115" t="s">
        <v>400</v>
      </c>
      <c r="X7" s="115" t="s">
        <v>397</v>
      </c>
      <c r="Y7" s="115">
        <v>123456</v>
      </c>
      <c r="Z7" s="179">
        <v>44043</v>
      </c>
      <c r="AA7" s="115" t="s">
        <v>352</v>
      </c>
      <c r="AB7" s="115" t="s">
        <v>364</v>
      </c>
    </row>
    <row r="8" spans="1:28" s="28" customFormat="1" x14ac:dyDescent="0.2">
      <c r="A8" s="111">
        <v>236789</v>
      </c>
      <c r="B8" s="111">
        <v>111126</v>
      </c>
      <c r="C8" s="111" t="s">
        <v>401</v>
      </c>
      <c r="D8" s="111" t="s">
        <v>367</v>
      </c>
      <c r="E8" s="111" t="s">
        <v>344</v>
      </c>
      <c r="F8" s="111">
        <v>101</v>
      </c>
      <c r="G8" s="111" t="s">
        <v>369</v>
      </c>
      <c r="H8" s="111"/>
      <c r="I8" s="111" t="s">
        <v>370</v>
      </c>
      <c r="J8" s="111" t="s">
        <v>394</v>
      </c>
      <c r="K8" s="111">
        <v>1.1000000000000001</v>
      </c>
      <c r="L8" s="111" t="s">
        <v>241</v>
      </c>
      <c r="M8" s="111" t="s">
        <v>242</v>
      </c>
      <c r="N8" s="111" t="s">
        <v>245</v>
      </c>
      <c r="O8" s="111" t="s">
        <v>242</v>
      </c>
      <c r="P8" s="111">
        <v>111201</v>
      </c>
      <c r="Q8" s="111" t="s">
        <v>333</v>
      </c>
      <c r="R8" s="111" t="s">
        <v>402</v>
      </c>
      <c r="S8" s="112">
        <v>44013</v>
      </c>
      <c r="T8" s="112">
        <v>44071</v>
      </c>
      <c r="U8" s="112"/>
      <c r="V8" s="112"/>
      <c r="W8" s="111" t="s">
        <v>403</v>
      </c>
      <c r="X8" s="111" t="s">
        <v>397</v>
      </c>
      <c r="Y8" s="111">
        <v>123456</v>
      </c>
      <c r="Z8" s="112">
        <v>44043</v>
      </c>
      <c r="AA8" s="111" t="s">
        <v>364</v>
      </c>
      <c r="AB8" s="111" t="s">
        <v>364</v>
      </c>
    </row>
    <row r="9" spans="1:28" s="28" customFormat="1" x14ac:dyDescent="0.2">
      <c r="A9" s="115">
        <v>124567</v>
      </c>
      <c r="B9" s="115" t="s">
        <v>239</v>
      </c>
      <c r="C9" s="115" t="s">
        <v>404</v>
      </c>
      <c r="D9" s="115" t="s">
        <v>405</v>
      </c>
      <c r="E9" s="115" t="s">
        <v>327</v>
      </c>
      <c r="F9" s="115">
        <v>102</v>
      </c>
      <c r="G9" s="115" t="s">
        <v>329</v>
      </c>
      <c r="H9" s="115"/>
      <c r="I9" s="115" t="s">
        <v>330</v>
      </c>
      <c r="J9" s="115" t="s">
        <v>331</v>
      </c>
      <c r="K9" s="115">
        <v>1.2</v>
      </c>
      <c r="L9" s="115" t="s">
        <v>241</v>
      </c>
      <c r="M9" s="115" t="s">
        <v>242</v>
      </c>
      <c r="N9" s="115" t="s">
        <v>245</v>
      </c>
      <c r="O9" s="115" t="s">
        <v>242</v>
      </c>
      <c r="P9" s="115" t="s">
        <v>239</v>
      </c>
      <c r="Q9" s="115" t="s">
        <v>333</v>
      </c>
      <c r="R9" s="115" t="s">
        <v>395</v>
      </c>
      <c r="S9" s="179">
        <v>44128</v>
      </c>
      <c r="T9" s="115" t="s">
        <v>239</v>
      </c>
      <c r="U9" s="115"/>
      <c r="V9" s="115"/>
      <c r="W9" s="115" t="s">
        <v>406</v>
      </c>
      <c r="X9" s="115" t="s">
        <v>397</v>
      </c>
      <c r="Y9" s="115">
        <v>123457</v>
      </c>
      <c r="Z9" s="179">
        <v>43855</v>
      </c>
      <c r="AA9" s="115" t="s">
        <v>352</v>
      </c>
      <c r="AB9" s="115" t="s">
        <v>407</v>
      </c>
    </row>
    <row r="10" spans="1:28" s="28" customFormat="1" x14ac:dyDescent="0.2">
      <c r="A10" s="111">
        <v>125678</v>
      </c>
      <c r="B10" s="111">
        <v>111123</v>
      </c>
      <c r="C10" s="111" t="s">
        <v>325</v>
      </c>
      <c r="D10" s="111" t="s">
        <v>408</v>
      </c>
      <c r="E10" s="111" t="s">
        <v>327</v>
      </c>
      <c r="F10" s="111">
        <v>102</v>
      </c>
      <c r="G10" s="111" t="s">
        <v>329</v>
      </c>
      <c r="H10" s="111"/>
      <c r="I10" s="111" t="s">
        <v>330</v>
      </c>
      <c r="J10" s="111" t="s">
        <v>331</v>
      </c>
      <c r="K10" s="111">
        <v>1.2</v>
      </c>
      <c r="L10" s="111" t="s">
        <v>241</v>
      </c>
      <c r="M10" s="111" t="s">
        <v>242</v>
      </c>
      <c r="N10" s="111" t="s">
        <v>245</v>
      </c>
      <c r="O10" s="111" t="s">
        <v>242</v>
      </c>
      <c r="P10" s="111">
        <v>111126</v>
      </c>
      <c r="Q10" s="111" t="s">
        <v>333</v>
      </c>
      <c r="R10" s="111" t="s">
        <v>409</v>
      </c>
      <c r="S10" s="112">
        <v>43845</v>
      </c>
      <c r="T10" s="112">
        <v>43870</v>
      </c>
      <c r="U10" s="112"/>
      <c r="V10" s="112"/>
      <c r="W10" s="111" t="s">
        <v>410</v>
      </c>
      <c r="X10" s="111" t="s">
        <v>411</v>
      </c>
      <c r="Y10" s="111">
        <v>123457</v>
      </c>
      <c r="Z10" s="112">
        <v>43855</v>
      </c>
      <c r="AA10" s="111" t="s">
        <v>335</v>
      </c>
      <c r="AB10" s="111" t="s">
        <v>412</v>
      </c>
    </row>
    <row r="11" spans="1:28" s="28" customFormat="1" x14ac:dyDescent="0.2">
      <c r="A11" s="115">
        <v>126789</v>
      </c>
      <c r="B11" s="115" t="s">
        <v>239</v>
      </c>
      <c r="C11" s="115" t="s">
        <v>413</v>
      </c>
      <c r="D11" s="115" t="s">
        <v>393</v>
      </c>
      <c r="E11" s="115" t="s">
        <v>327</v>
      </c>
      <c r="F11" s="115">
        <v>102</v>
      </c>
      <c r="G11" s="115" t="s">
        <v>329</v>
      </c>
      <c r="H11" s="115"/>
      <c r="I11" s="115" t="s">
        <v>330</v>
      </c>
      <c r="J11" s="115" t="s">
        <v>331</v>
      </c>
      <c r="K11" s="115">
        <v>1.2</v>
      </c>
      <c r="L11" s="115" t="s">
        <v>241</v>
      </c>
      <c r="M11" s="115" t="s">
        <v>242</v>
      </c>
      <c r="N11" s="115" t="s">
        <v>245</v>
      </c>
      <c r="O11" s="115" t="s">
        <v>242</v>
      </c>
      <c r="P11" s="115" t="s">
        <v>239</v>
      </c>
      <c r="Q11" s="115" t="s">
        <v>333</v>
      </c>
      <c r="R11" s="115" t="s">
        <v>414</v>
      </c>
      <c r="S11" s="179">
        <v>44154</v>
      </c>
      <c r="T11" s="115" t="s">
        <v>239</v>
      </c>
      <c r="U11" s="115"/>
      <c r="V11" s="115"/>
      <c r="W11" s="115" t="s">
        <v>415</v>
      </c>
      <c r="X11" s="115" t="s">
        <v>397</v>
      </c>
      <c r="Y11" s="115">
        <v>123457</v>
      </c>
      <c r="Z11" s="179">
        <v>43855</v>
      </c>
      <c r="AA11" s="115" t="s">
        <v>335</v>
      </c>
      <c r="AB11" s="115" t="s">
        <v>416</v>
      </c>
    </row>
    <row r="12" spans="1:28" s="1" customFormat="1" x14ac:dyDescent="0.2">
      <c r="A12" s="119"/>
      <c r="B12" s="119"/>
      <c r="C12" s="119"/>
      <c r="D12" s="119"/>
      <c r="E12" s="119"/>
      <c r="F12" s="119"/>
      <c r="G12" s="119"/>
      <c r="H12" s="119"/>
      <c r="I12" s="119"/>
      <c r="J12" s="119"/>
      <c r="K12" s="119"/>
      <c r="L12" s="119"/>
      <c r="M12" s="119"/>
      <c r="N12" s="119"/>
      <c r="O12" s="119"/>
      <c r="P12" s="119"/>
      <c r="Q12" s="119"/>
      <c r="R12" s="119"/>
      <c r="S12" s="165"/>
      <c r="T12" s="165"/>
      <c r="U12" s="165"/>
      <c r="V12" s="165"/>
      <c r="W12" s="119"/>
      <c r="X12" s="119"/>
      <c r="Y12" s="119"/>
      <c r="Z12" s="165"/>
      <c r="AA12" s="119"/>
      <c r="AB12" s="119"/>
    </row>
    <row r="13" spans="1:28" s="1" customFormat="1" x14ac:dyDescent="0.2">
      <c r="A13" s="121"/>
      <c r="B13" s="121"/>
      <c r="C13" s="121"/>
      <c r="D13" s="121"/>
      <c r="E13" s="121"/>
      <c r="F13" s="121"/>
      <c r="G13" s="121"/>
      <c r="H13" s="121"/>
      <c r="I13" s="121"/>
      <c r="J13" s="121"/>
      <c r="K13" s="121"/>
      <c r="L13" s="121"/>
      <c r="M13" s="121"/>
      <c r="N13" s="121"/>
      <c r="O13" s="121"/>
      <c r="P13" s="121"/>
      <c r="Q13" s="121"/>
      <c r="R13" s="121"/>
      <c r="S13" s="180"/>
      <c r="T13" s="121"/>
      <c r="U13" s="121"/>
      <c r="V13" s="121"/>
      <c r="W13" s="121"/>
      <c r="X13" s="121"/>
      <c r="Y13" s="121"/>
      <c r="Z13" s="180"/>
      <c r="AA13" s="121"/>
      <c r="AB13" s="121"/>
    </row>
    <row r="14" spans="1:28" s="1" customFormat="1" x14ac:dyDescent="0.2">
      <c r="A14" s="119"/>
      <c r="B14" s="119"/>
      <c r="C14" s="119"/>
      <c r="D14" s="119"/>
      <c r="E14" s="119"/>
      <c r="F14" s="119"/>
      <c r="G14" s="119"/>
      <c r="H14" s="119"/>
      <c r="I14" s="119"/>
      <c r="J14" s="119"/>
      <c r="K14" s="119"/>
      <c r="L14" s="119"/>
      <c r="M14" s="119"/>
      <c r="N14" s="119"/>
      <c r="O14" s="119"/>
      <c r="P14" s="119"/>
      <c r="Q14" s="119"/>
      <c r="R14" s="119"/>
      <c r="S14" s="165"/>
      <c r="T14" s="165"/>
      <c r="U14" s="165"/>
      <c r="V14" s="165"/>
      <c r="W14" s="119"/>
      <c r="X14" s="119"/>
      <c r="Y14" s="119"/>
      <c r="Z14" s="165"/>
      <c r="AA14" s="119"/>
      <c r="AB14" s="119"/>
    </row>
    <row r="15" spans="1:28" s="1" customFormat="1" x14ac:dyDescent="0.2">
      <c r="A15" s="121"/>
      <c r="B15" s="121"/>
      <c r="C15" s="121"/>
      <c r="D15" s="121"/>
      <c r="E15" s="121"/>
      <c r="F15" s="121"/>
      <c r="G15" s="121"/>
      <c r="H15" s="121"/>
      <c r="I15" s="121"/>
      <c r="J15" s="121"/>
      <c r="K15" s="121"/>
      <c r="L15" s="121"/>
      <c r="M15" s="121"/>
      <c r="N15" s="121"/>
      <c r="O15" s="121"/>
      <c r="P15" s="121"/>
      <c r="Q15" s="121"/>
      <c r="R15" s="121"/>
      <c r="S15" s="180"/>
      <c r="T15" s="121"/>
      <c r="U15" s="121"/>
      <c r="V15" s="121"/>
      <c r="W15" s="121"/>
      <c r="X15" s="121"/>
      <c r="Y15" s="121"/>
      <c r="Z15" s="180"/>
      <c r="AA15" s="121"/>
      <c r="AB15" s="121"/>
    </row>
  </sheetData>
  <mergeCells count="7">
    <mergeCell ref="A1:AB1"/>
    <mergeCell ref="A2:E2"/>
    <mergeCell ref="F2:K2"/>
    <mergeCell ref="L2:P2"/>
    <mergeCell ref="R2:X2"/>
    <mergeCell ref="Y2:Z2"/>
    <mergeCell ref="AA2:A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9B573"/>
  </sheetPr>
  <dimension ref="A1:Y10"/>
  <sheetViews>
    <sheetView zoomScaleNormal="100" workbookViewId="0">
      <selection sqref="A1:P1"/>
    </sheetView>
  </sheetViews>
  <sheetFormatPr defaultColWidth="15" defaultRowHeight="12.75" x14ac:dyDescent="0.2"/>
  <cols>
    <col min="1" max="1" width="15.140625" bestFit="1" customWidth="1"/>
    <col min="2" max="2" width="12.28515625" bestFit="1" customWidth="1"/>
    <col min="3" max="3" width="14.5703125" bestFit="1" customWidth="1"/>
    <col min="4" max="4" width="17.140625" bestFit="1" customWidth="1"/>
    <col min="5" max="5" width="7.140625" bestFit="1" customWidth="1"/>
    <col min="6" max="6" width="11.85546875" bestFit="1" customWidth="1"/>
    <col min="7" max="7" width="23.140625" bestFit="1" customWidth="1"/>
    <col min="8" max="8" width="19.5703125" bestFit="1" customWidth="1"/>
    <col min="9" max="9" width="27.85546875" bestFit="1" customWidth="1"/>
    <col min="10" max="10" width="19" bestFit="1" customWidth="1"/>
    <col min="11" max="11" width="23.42578125" bestFit="1" customWidth="1"/>
    <col min="13" max="13" width="27.7109375" bestFit="1" customWidth="1"/>
    <col min="14" max="14" width="28.140625" bestFit="1" customWidth="1"/>
    <col min="15" max="15" width="12.5703125" bestFit="1" customWidth="1"/>
    <col min="16" max="16" width="14.7109375" bestFit="1" customWidth="1"/>
    <col min="17" max="17" width="13.7109375" bestFit="1" customWidth="1"/>
    <col min="18" max="18" width="19" bestFit="1" customWidth="1"/>
    <col min="19" max="19" width="23.42578125" bestFit="1" customWidth="1"/>
    <col min="20" max="20" width="17.5703125" bestFit="1" customWidth="1"/>
  </cols>
  <sheetData>
    <row r="1" spans="1:25" s="1" customFormat="1" ht="45" x14ac:dyDescent="0.2">
      <c r="A1" s="263" t="s">
        <v>209</v>
      </c>
      <c r="B1" s="263"/>
      <c r="C1" s="263"/>
      <c r="D1" s="263"/>
      <c r="E1" s="263"/>
      <c r="F1" s="263"/>
      <c r="G1" s="263"/>
      <c r="H1" s="263"/>
      <c r="I1" s="263"/>
      <c r="J1" s="263"/>
      <c r="K1" s="263"/>
      <c r="L1" s="263"/>
      <c r="M1" s="263"/>
      <c r="N1" s="263"/>
      <c r="O1" s="263"/>
      <c r="P1" s="263"/>
      <c r="Q1" s="36"/>
      <c r="R1" s="36"/>
      <c r="S1" s="36"/>
      <c r="T1" s="36"/>
      <c r="U1" s="36"/>
    </row>
    <row r="2" spans="1:25" s="5" customFormat="1" ht="129.6" customHeight="1" x14ac:dyDescent="0.2">
      <c r="A2" s="251" t="s">
        <v>417</v>
      </c>
      <c r="B2" s="251"/>
      <c r="C2" s="251"/>
      <c r="D2" s="251" t="s">
        <v>418</v>
      </c>
      <c r="E2" s="251"/>
      <c r="F2" s="256" t="s">
        <v>419</v>
      </c>
      <c r="G2" s="258"/>
      <c r="H2" s="258"/>
      <c r="I2" s="258"/>
      <c r="J2" s="257"/>
      <c r="K2" s="71" t="s">
        <v>420</v>
      </c>
      <c r="L2" s="45" t="s">
        <v>421</v>
      </c>
      <c r="M2" s="256" t="s">
        <v>570</v>
      </c>
      <c r="N2" s="258"/>
      <c r="O2" s="258"/>
      <c r="P2" s="258"/>
      <c r="Q2" s="257"/>
      <c r="R2" s="45" t="s">
        <v>422</v>
      </c>
      <c r="S2" s="256" t="s">
        <v>296</v>
      </c>
      <c r="T2" s="257"/>
      <c r="U2" s="36"/>
      <c r="V2" s="36"/>
      <c r="W2" s="36"/>
      <c r="X2" s="36"/>
      <c r="Y2" s="36"/>
    </row>
    <row r="3" spans="1:25" s="27" customFormat="1" ht="15.75" x14ac:dyDescent="0.25">
      <c r="A3" s="65" t="s">
        <v>297</v>
      </c>
      <c r="B3" s="65" t="s">
        <v>298</v>
      </c>
      <c r="C3" s="67" t="s">
        <v>379</v>
      </c>
      <c r="D3" s="67" t="s">
        <v>299</v>
      </c>
      <c r="E3" s="76" t="s">
        <v>300</v>
      </c>
      <c r="F3" s="69" t="s">
        <v>301</v>
      </c>
      <c r="G3" s="65" t="s">
        <v>302</v>
      </c>
      <c r="H3" s="61" t="s">
        <v>303</v>
      </c>
      <c r="I3" s="61" t="s">
        <v>304</v>
      </c>
      <c r="J3" s="84" t="s">
        <v>305</v>
      </c>
      <c r="K3" s="61" t="s">
        <v>390</v>
      </c>
      <c r="L3" s="70" t="s">
        <v>315</v>
      </c>
      <c r="M3" s="60" t="s">
        <v>232</v>
      </c>
      <c r="N3" s="80" t="s">
        <v>233</v>
      </c>
      <c r="O3" s="65" t="s">
        <v>555</v>
      </c>
      <c r="P3" s="67" t="s">
        <v>556</v>
      </c>
      <c r="Q3" s="67" t="s">
        <v>308</v>
      </c>
      <c r="R3" s="65" t="s">
        <v>309</v>
      </c>
      <c r="S3" s="67" t="s">
        <v>313</v>
      </c>
      <c r="T3" s="281" t="s">
        <v>314</v>
      </c>
    </row>
    <row r="4" spans="1:25" s="1" customFormat="1" x14ac:dyDescent="0.2">
      <c r="A4" s="111"/>
      <c r="B4" s="111"/>
      <c r="C4" s="111"/>
      <c r="D4" s="111"/>
      <c r="E4" s="111"/>
      <c r="F4" s="111"/>
      <c r="G4" s="111"/>
      <c r="H4" s="119" t="s">
        <v>239</v>
      </c>
      <c r="I4" s="119" t="s">
        <v>239</v>
      </c>
      <c r="J4" s="119" t="s">
        <v>239</v>
      </c>
      <c r="K4" s="119" t="s">
        <v>239</v>
      </c>
      <c r="L4" s="155"/>
      <c r="M4" s="155"/>
      <c r="N4" s="155"/>
      <c r="O4" s="111"/>
      <c r="P4" s="111"/>
      <c r="Q4" s="111"/>
      <c r="R4" s="111"/>
      <c r="S4" s="111"/>
      <c r="T4" s="111"/>
    </row>
    <row r="5" spans="1:25" s="1" customFormat="1" x14ac:dyDescent="0.2">
      <c r="A5" s="181" t="s">
        <v>240</v>
      </c>
      <c r="B5" s="182"/>
      <c r="C5" s="113"/>
      <c r="D5" s="113"/>
      <c r="E5" s="113"/>
      <c r="F5" s="113"/>
      <c r="G5" s="113"/>
      <c r="H5" s="121" t="s">
        <v>239</v>
      </c>
      <c r="I5" s="121" t="s">
        <v>239</v>
      </c>
      <c r="J5" s="121" t="s">
        <v>239</v>
      </c>
      <c r="K5" s="120"/>
      <c r="L5" s="157"/>
      <c r="M5" s="157"/>
      <c r="N5" s="157"/>
      <c r="O5" s="113"/>
      <c r="P5" s="113"/>
      <c r="Q5" s="113"/>
      <c r="R5" s="113"/>
      <c r="S5" s="113"/>
      <c r="T5" s="113"/>
    </row>
    <row r="6" spans="1:25" s="1" customFormat="1" x14ac:dyDescent="0.2">
      <c r="A6" s="111">
        <v>111126</v>
      </c>
      <c r="B6" s="111" t="s">
        <v>423</v>
      </c>
      <c r="C6" s="111">
        <v>59612</v>
      </c>
      <c r="D6" s="111" t="s">
        <v>367</v>
      </c>
      <c r="E6" s="111" t="s">
        <v>344</v>
      </c>
      <c r="F6" s="111" t="s">
        <v>368</v>
      </c>
      <c r="G6" s="111" t="s">
        <v>369</v>
      </c>
      <c r="H6" s="111" t="s">
        <v>370</v>
      </c>
      <c r="I6" s="111" t="s">
        <v>394</v>
      </c>
      <c r="J6" s="111">
        <v>1.1000000000000001</v>
      </c>
      <c r="K6" s="111">
        <v>123456</v>
      </c>
      <c r="L6" s="112">
        <v>44071</v>
      </c>
      <c r="M6" s="112" t="s">
        <v>241</v>
      </c>
      <c r="N6" s="112" t="s">
        <v>242</v>
      </c>
      <c r="O6" s="111" t="s">
        <v>245</v>
      </c>
      <c r="P6" s="111" t="s">
        <v>424</v>
      </c>
      <c r="Q6" s="111"/>
      <c r="R6" s="111" t="s">
        <v>333</v>
      </c>
      <c r="S6" s="111" t="s">
        <v>352</v>
      </c>
      <c r="T6" s="111" t="s">
        <v>353</v>
      </c>
    </row>
    <row r="7" spans="1:25" s="1" customFormat="1" x14ac:dyDescent="0.2">
      <c r="A7" s="148"/>
      <c r="B7" s="148"/>
      <c r="C7" s="148"/>
      <c r="D7" s="148"/>
      <c r="E7" s="148"/>
      <c r="F7" s="148"/>
      <c r="G7" s="148"/>
      <c r="H7" s="148"/>
      <c r="I7" s="148"/>
      <c r="J7" s="148"/>
      <c r="K7" s="148"/>
      <c r="L7" s="160"/>
      <c r="M7" s="160"/>
      <c r="N7" s="160"/>
      <c r="O7" s="148"/>
      <c r="P7" s="148"/>
      <c r="Q7" s="148"/>
      <c r="R7" s="148"/>
      <c r="S7" s="148"/>
      <c r="T7" s="148"/>
    </row>
    <row r="8" spans="1:25" s="1" customFormat="1" x14ac:dyDescent="0.2">
      <c r="A8" s="119"/>
      <c r="B8" s="119"/>
      <c r="C8" s="119"/>
      <c r="D8" s="119"/>
      <c r="E8" s="119"/>
      <c r="F8" s="119"/>
      <c r="G8" s="119"/>
      <c r="H8" s="119"/>
      <c r="I8" s="119"/>
      <c r="J8" s="119"/>
      <c r="K8" s="119"/>
      <c r="L8" s="164"/>
      <c r="M8" s="164"/>
      <c r="N8" s="164"/>
      <c r="O8" s="119"/>
      <c r="P8" s="119"/>
      <c r="Q8" s="119"/>
      <c r="R8" s="119"/>
      <c r="S8" s="119"/>
      <c r="T8" s="119"/>
    </row>
    <row r="9" spans="1:25" s="1" customFormat="1" x14ac:dyDescent="0.2">
      <c r="A9" s="148"/>
      <c r="B9" s="148"/>
      <c r="C9" s="148"/>
      <c r="D9" s="148"/>
      <c r="E9" s="148"/>
      <c r="F9" s="148"/>
      <c r="G9" s="148"/>
      <c r="H9" s="148"/>
      <c r="I9" s="148"/>
      <c r="J9" s="148"/>
      <c r="K9" s="148"/>
      <c r="L9" s="160"/>
      <c r="M9" s="160"/>
      <c r="N9" s="160"/>
      <c r="O9" s="148"/>
      <c r="P9" s="148"/>
      <c r="Q9" s="148"/>
      <c r="R9" s="148"/>
      <c r="S9" s="148"/>
      <c r="T9" s="148"/>
    </row>
    <row r="10" spans="1:25" s="1" customFormat="1" x14ac:dyDescent="0.2">
      <c r="A10" s="119"/>
      <c r="B10" s="119"/>
      <c r="C10" s="119"/>
      <c r="D10" s="119"/>
      <c r="E10" s="119"/>
      <c r="F10" s="119"/>
      <c r="G10" s="119"/>
      <c r="H10" s="119"/>
      <c r="I10" s="119"/>
      <c r="J10" s="119"/>
      <c r="K10" s="119"/>
      <c r="L10" s="164"/>
      <c r="M10" s="164"/>
      <c r="N10" s="164"/>
      <c r="O10" s="119"/>
      <c r="P10" s="119"/>
      <c r="Q10" s="119"/>
      <c r="R10" s="119"/>
      <c r="S10" s="119"/>
      <c r="T10" s="119"/>
    </row>
  </sheetData>
  <mergeCells count="6">
    <mergeCell ref="S2:T2"/>
    <mergeCell ref="M2:Q2"/>
    <mergeCell ref="A1:P1"/>
    <mergeCell ref="A2:C2"/>
    <mergeCell ref="D2:E2"/>
    <mergeCell ref="F2:J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AB10"/>
  <sheetViews>
    <sheetView zoomScaleNormal="100" workbookViewId="0">
      <selection sqref="A1:AB1"/>
    </sheetView>
  </sheetViews>
  <sheetFormatPr defaultRowHeight="12.75" x14ac:dyDescent="0.2"/>
  <cols>
    <col min="1" max="1" width="15.140625" bestFit="1" customWidth="1"/>
    <col min="2" max="2" width="12.140625" bestFit="1" customWidth="1"/>
    <col min="3" max="3" width="23" bestFit="1" customWidth="1"/>
    <col min="4" max="4" width="5.42578125" bestFit="1" customWidth="1"/>
    <col min="5" max="5" width="13.140625" bestFit="1" customWidth="1"/>
    <col min="6" max="6" width="16.28515625" bestFit="1" customWidth="1"/>
    <col min="7" max="7" width="19.7109375" bestFit="1" customWidth="1"/>
    <col min="8" max="8" width="20" bestFit="1" customWidth="1"/>
    <col min="9" max="9" width="17" bestFit="1" customWidth="1"/>
    <col min="10" max="10" width="16" bestFit="1" customWidth="1"/>
    <col min="11" max="11" width="16.28515625" bestFit="1" customWidth="1"/>
    <col min="12" max="12" width="19.5703125" bestFit="1" customWidth="1"/>
    <col min="13" max="13" width="33.140625" bestFit="1" customWidth="1"/>
    <col min="14" max="14" width="17" bestFit="1" customWidth="1"/>
    <col min="15" max="15" width="24" bestFit="1" customWidth="1"/>
    <col min="16" max="16" width="35.5703125" bestFit="1" customWidth="1"/>
    <col min="17" max="18" width="21" bestFit="1" customWidth="1"/>
    <col min="19" max="19" width="13.140625" bestFit="1" customWidth="1"/>
    <col min="20" max="20" width="14.140625" bestFit="1" customWidth="1"/>
    <col min="21" max="21" width="22.7109375" bestFit="1" customWidth="1"/>
    <col min="22" max="22" width="23.140625" bestFit="1" customWidth="1"/>
    <col min="23" max="23" width="18.42578125" bestFit="1" customWidth="1"/>
    <col min="24" max="24" width="16" bestFit="1" customWidth="1"/>
    <col min="25" max="25" width="19.7109375" bestFit="1" customWidth="1"/>
    <col min="26" max="26" width="19.28515625" bestFit="1" customWidth="1"/>
    <col min="27" max="27" width="25" bestFit="1" customWidth="1"/>
    <col min="28" max="28" width="24.5703125" bestFit="1" customWidth="1"/>
  </cols>
  <sheetData>
    <row r="1" spans="1:28" s="3" customFormat="1" ht="45" customHeight="1" x14ac:dyDescent="0.2">
      <c r="A1" s="255" t="s">
        <v>210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8" s="20" customFormat="1" ht="86.25" customHeight="1" x14ac:dyDescent="0.25">
      <c r="A2" s="256" t="s">
        <v>425</v>
      </c>
      <c r="B2" s="257"/>
      <c r="C2" s="256" t="s">
        <v>426</v>
      </c>
      <c r="D2" s="257"/>
      <c r="E2" s="256" t="s">
        <v>427</v>
      </c>
      <c r="F2" s="258"/>
      <c r="G2" s="258"/>
      <c r="H2" s="258"/>
      <c r="I2" s="257"/>
      <c r="J2" s="256" t="s">
        <v>428</v>
      </c>
      <c r="K2" s="258"/>
      <c r="L2" s="258"/>
      <c r="M2" s="258"/>
      <c r="N2" s="257"/>
      <c r="O2" s="44" t="s">
        <v>429</v>
      </c>
      <c r="P2" s="42" t="s">
        <v>430</v>
      </c>
      <c r="Q2" s="256" t="s">
        <v>431</v>
      </c>
      <c r="R2" s="258"/>
      <c r="S2" s="258"/>
      <c r="T2" s="258"/>
      <c r="U2" s="258"/>
      <c r="V2" s="258"/>
      <c r="W2" s="258"/>
      <c r="X2" s="257"/>
      <c r="Y2" s="256" t="s">
        <v>432</v>
      </c>
      <c r="Z2" s="257"/>
      <c r="AA2" s="251" t="s">
        <v>433</v>
      </c>
      <c r="AB2" s="251"/>
    </row>
    <row r="3" spans="1:28" s="38" customFormat="1" ht="47.25" x14ac:dyDescent="0.25">
      <c r="A3" s="65" t="s">
        <v>297</v>
      </c>
      <c r="B3" s="65" t="s">
        <v>298</v>
      </c>
      <c r="C3" s="67" t="s">
        <v>299</v>
      </c>
      <c r="D3" s="285" t="s">
        <v>300</v>
      </c>
      <c r="E3" s="72" t="s">
        <v>434</v>
      </c>
      <c r="F3" s="72" t="s">
        <v>435</v>
      </c>
      <c r="G3" s="74" t="s">
        <v>436</v>
      </c>
      <c r="H3" s="74" t="s">
        <v>437</v>
      </c>
      <c r="I3" s="278" t="s">
        <v>572</v>
      </c>
      <c r="J3" s="72" t="s">
        <v>438</v>
      </c>
      <c r="K3" s="72" t="s">
        <v>439</v>
      </c>
      <c r="L3" s="74" t="s">
        <v>440</v>
      </c>
      <c r="M3" s="74" t="s">
        <v>441</v>
      </c>
      <c r="N3" s="278" t="s">
        <v>573</v>
      </c>
      <c r="O3" s="73" t="s">
        <v>442</v>
      </c>
      <c r="P3" s="74" t="s">
        <v>443</v>
      </c>
      <c r="Q3" s="82" t="s">
        <v>444</v>
      </c>
      <c r="R3" s="83" t="s">
        <v>445</v>
      </c>
      <c r="S3" s="72" t="s">
        <v>557</v>
      </c>
      <c r="T3" s="87" t="s">
        <v>559</v>
      </c>
      <c r="U3" s="82" t="s">
        <v>446</v>
      </c>
      <c r="V3" s="83" t="s">
        <v>447</v>
      </c>
      <c r="W3" s="72" t="s">
        <v>558</v>
      </c>
      <c r="X3" s="87" t="s">
        <v>560</v>
      </c>
      <c r="Y3" s="67" t="s">
        <v>448</v>
      </c>
      <c r="Z3" s="67" t="s">
        <v>449</v>
      </c>
      <c r="AA3" s="65" t="s">
        <v>450</v>
      </c>
      <c r="AB3" s="281" t="s">
        <v>451</v>
      </c>
    </row>
    <row r="4" spans="1:28" s="3" customFormat="1" x14ac:dyDescent="0.2">
      <c r="A4" s="111"/>
      <c r="B4" s="111"/>
      <c r="C4" s="111"/>
      <c r="D4" s="111"/>
      <c r="E4" s="111"/>
      <c r="F4" s="111"/>
      <c r="G4" s="119" t="s">
        <v>239</v>
      </c>
      <c r="H4" s="119" t="s">
        <v>239</v>
      </c>
      <c r="I4" s="119" t="s">
        <v>239</v>
      </c>
      <c r="J4" s="111"/>
      <c r="K4" s="111"/>
      <c r="L4" s="119" t="s">
        <v>239</v>
      </c>
      <c r="M4" s="119" t="s">
        <v>239</v>
      </c>
      <c r="N4" s="119" t="s">
        <v>239</v>
      </c>
      <c r="O4" s="111"/>
      <c r="P4" s="111"/>
      <c r="Q4" s="111"/>
      <c r="R4" s="111"/>
      <c r="S4" s="111"/>
      <c r="T4" s="111"/>
      <c r="U4" s="111"/>
      <c r="V4" s="111"/>
      <c r="W4" s="111"/>
      <c r="X4" s="111"/>
      <c r="Y4" s="111"/>
      <c r="Z4" s="111"/>
      <c r="AA4" s="183"/>
      <c r="AB4" s="183"/>
    </row>
    <row r="5" spans="1:28" s="3" customFormat="1" x14ac:dyDescent="0.2">
      <c r="A5" s="181" t="s">
        <v>240</v>
      </c>
      <c r="B5" s="113"/>
      <c r="C5" s="113"/>
      <c r="D5" s="113"/>
      <c r="E5" s="113"/>
      <c r="F5" s="113"/>
      <c r="G5" s="121" t="s">
        <v>239</v>
      </c>
      <c r="H5" s="121" t="s">
        <v>239</v>
      </c>
      <c r="I5" s="121" t="s">
        <v>239</v>
      </c>
      <c r="J5" s="113"/>
      <c r="K5" s="113"/>
      <c r="L5" s="121" t="s">
        <v>239</v>
      </c>
      <c r="M5" s="121" t="s">
        <v>239</v>
      </c>
      <c r="N5" s="121" t="s">
        <v>239</v>
      </c>
      <c r="O5" s="113"/>
      <c r="P5" s="113"/>
      <c r="Q5" s="113"/>
      <c r="R5" s="113"/>
      <c r="S5" s="113"/>
      <c r="T5" s="113"/>
      <c r="U5" s="113"/>
      <c r="V5" s="113"/>
      <c r="W5" s="113"/>
      <c r="X5" s="113"/>
      <c r="Y5" s="113"/>
      <c r="Z5" s="113"/>
      <c r="AA5" s="113"/>
      <c r="AB5" s="113"/>
    </row>
    <row r="6" spans="1:28" s="1" customFormat="1" x14ac:dyDescent="0.2">
      <c r="A6" s="111">
        <v>111123</v>
      </c>
      <c r="B6" s="111" t="s">
        <v>325</v>
      </c>
      <c r="C6" s="111" t="s">
        <v>326</v>
      </c>
      <c r="D6" s="111" t="s">
        <v>327</v>
      </c>
      <c r="E6" s="111" t="s">
        <v>452</v>
      </c>
      <c r="F6" s="111" t="s">
        <v>453</v>
      </c>
      <c r="G6" s="111">
        <v>2</v>
      </c>
      <c r="H6" s="111" t="s">
        <v>454</v>
      </c>
      <c r="I6" s="111">
        <v>2</v>
      </c>
      <c r="J6" s="111" t="s">
        <v>328</v>
      </c>
      <c r="K6" s="111" t="s">
        <v>329</v>
      </c>
      <c r="L6" s="111" t="s">
        <v>330</v>
      </c>
      <c r="M6" s="111" t="s">
        <v>331</v>
      </c>
      <c r="N6" s="111">
        <v>1.2</v>
      </c>
      <c r="O6" s="155">
        <v>43870</v>
      </c>
      <c r="P6" s="155"/>
      <c r="Q6" s="155" t="s">
        <v>241</v>
      </c>
      <c r="R6" s="155" t="s">
        <v>242</v>
      </c>
      <c r="S6" s="111" t="s">
        <v>245</v>
      </c>
      <c r="T6" s="111" t="s">
        <v>242</v>
      </c>
      <c r="U6" s="155" t="s">
        <v>241</v>
      </c>
      <c r="V6" s="155" t="s">
        <v>242</v>
      </c>
      <c r="W6" s="111" t="s">
        <v>245</v>
      </c>
      <c r="X6" s="111" t="s">
        <v>242</v>
      </c>
      <c r="Y6" s="111"/>
      <c r="Z6" s="111"/>
      <c r="AA6" s="111" t="s">
        <v>333</v>
      </c>
      <c r="AB6" s="111" t="s">
        <v>350</v>
      </c>
    </row>
    <row r="7" spans="1:28" s="3" customFormat="1" x14ac:dyDescent="0.2">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row>
    <row r="8" spans="1:28" s="3" customForma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row>
    <row r="9" spans="1:28" s="3" customFormat="1" x14ac:dyDescent="0.2">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row>
    <row r="10" spans="1:28" s="3" customFormat="1" x14ac:dyDescent="0.2">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row>
  </sheetData>
  <mergeCells count="8">
    <mergeCell ref="A1:AB1"/>
    <mergeCell ref="Y2:Z2"/>
    <mergeCell ref="AA2:AB2"/>
    <mergeCell ref="A2:B2"/>
    <mergeCell ref="C2:D2"/>
    <mergeCell ref="E2:I2"/>
    <mergeCell ref="J2:N2"/>
    <mergeCell ref="Q2:X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T10"/>
  <sheetViews>
    <sheetView zoomScaleNormal="100" workbookViewId="0">
      <selection sqref="A1:R1"/>
    </sheetView>
  </sheetViews>
  <sheetFormatPr defaultRowHeight="12.75" x14ac:dyDescent="0.2"/>
  <cols>
    <col min="1" max="1" width="15.140625" bestFit="1" customWidth="1"/>
    <col min="2" max="2" width="12.140625" bestFit="1" customWidth="1"/>
    <col min="3" max="3" width="17.28515625" bestFit="1" customWidth="1"/>
    <col min="4" max="4" width="5.42578125" bestFit="1" customWidth="1"/>
    <col min="5" max="5" width="11.85546875" bestFit="1" customWidth="1"/>
    <col min="6" max="6" width="10.5703125" bestFit="1" customWidth="1"/>
    <col min="7" max="7" width="19.5703125" bestFit="1" customWidth="1"/>
    <col min="8" max="8" width="27.85546875" bestFit="1" customWidth="1"/>
    <col min="9" max="9" width="19" bestFit="1" customWidth="1"/>
    <col min="10" max="10" width="30.42578125" bestFit="1" customWidth="1"/>
    <col min="11" max="11" width="20.140625"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18.5703125" bestFit="1" customWidth="1"/>
  </cols>
  <sheetData>
    <row r="1" spans="1:20" s="1" customFormat="1" ht="45" x14ac:dyDescent="0.2">
      <c r="A1" s="264" t="s">
        <v>211</v>
      </c>
      <c r="B1" s="264"/>
      <c r="C1" s="264"/>
      <c r="D1" s="264"/>
      <c r="E1" s="264"/>
      <c r="F1" s="264"/>
      <c r="G1" s="264"/>
      <c r="H1" s="264"/>
      <c r="I1" s="264"/>
      <c r="J1" s="264"/>
      <c r="K1" s="264"/>
      <c r="L1" s="264"/>
      <c r="M1" s="264"/>
      <c r="N1" s="264"/>
      <c r="O1" s="264"/>
      <c r="P1" s="264"/>
      <c r="Q1" s="264"/>
      <c r="R1" s="264"/>
      <c r="S1" s="36"/>
      <c r="T1" s="36"/>
    </row>
    <row r="2" spans="1:20" s="21" customFormat="1" ht="204.75" x14ac:dyDescent="0.25">
      <c r="A2" s="256" t="s">
        <v>455</v>
      </c>
      <c r="B2" s="257"/>
      <c r="C2" s="251" t="s">
        <v>456</v>
      </c>
      <c r="D2" s="251"/>
      <c r="E2" s="251" t="s">
        <v>457</v>
      </c>
      <c r="F2" s="251"/>
      <c r="G2" s="251"/>
      <c r="H2" s="251"/>
      <c r="I2" s="251"/>
      <c r="J2" s="44" t="s">
        <v>458</v>
      </c>
      <c r="K2" s="45" t="s">
        <v>459</v>
      </c>
      <c r="L2" s="251" t="s">
        <v>460</v>
      </c>
      <c r="M2" s="251"/>
      <c r="N2" s="251"/>
      <c r="O2" s="251"/>
      <c r="P2" s="251"/>
      <c r="Q2" s="45" t="s">
        <v>461</v>
      </c>
      <c r="R2" s="132" t="s">
        <v>462</v>
      </c>
    </row>
    <row r="3" spans="1:20" s="38" customFormat="1" ht="15.75" x14ac:dyDescent="0.25">
      <c r="A3" s="65" t="s">
        <v>297</v>
      </c>
      <c r="B3" s="65" t="s">
        <v>298</v>
      </c>
      <c r="C3" s="67" t="s">
        <v>299</v>
      </c>
      <c r="D3" s="67" t="s">
        <v>300</v>
      </c>
      <c r="E3" s="84" t="s">
        <v>301</v>
      </c>
      <c r="F3" s="84" t="s">
        <v>302</v>
      </c>
      <c r="G3" s="61" t="s">
        <v>303</v>
      </c>
      <c r="H3" s="61" t="s">
        <v>304</v>
      </c>
      <c r="I3" s="84" t="s">
        <v>305</v>
      </c>
      <c r="J3" s="57" t="s">
        <v>463</v>
      </c>
      <c r="K3" s="77" t="s">
        <v>464</v>
      </c>
      <c r="L3" s="60" t="s">
        <v>232</v>
      </c>
      <c r="M3" s="67" t="s">
        <v>233</v>
      </c>
      <c r="N3" s="65" t="s">
        <v>555</v>
      </c>
      <c r="O3" s="67" t="s">
        <v>556</v>
      </c>
      <c r="P3" s="61" t="s">
        <v>308</v>
      </c>
      <c r="Q3" s="65" t="s">
        <v>309</v>
      </c>
      <c r="R3" s="65" t="s">
        <v>315</v>
      </c>
    </row>
    <row r="4" spans="1:20" s="1" customFormat="1" ht="14.1" customHeight="1" x14ac:dyDescent="0.2">
      <c r="A4" s="118"/>
      <c r="B4" s="118"/>
      <c r="C4" s="118"/>
      <c r="D4" s="184"/>
      <c r="E4" s="118"/>
      <c r="F4" s="118"/>
      <c r="G4" s="118"/>
      <c r="H4" s="118"/>
      <c r="I4" s="118"/>
      <c r="J4" s="118"/>
      <c r="K4" s="118"/>
      <c r="L4" s="118"/>
      <c r="M4" s="118"/>
      <c r="N4" s="118"/>
      <c r="O4" s="185"/>
      <c r="P4" s="185"/>
      <c r="Q4" s="185"/>
      <c r="R4" s="119" t="s">
        <v>239</v>
      </c>
    </row>
    <row r="5" spans="1:20" s="1" customFormat="1" x14ac:dyDescent="0.2">
      <c r="A5" s="186" t="s">
        <v>240</v>
      </c>
      <c r="B5" s="187"/>
      <c r="C5" s="187"/>
      <c r="D5" s="187"/>
      <c r="E5" s="188"/>
      <c r="F5" s="188"/>
      <c r="G5" s="188"/>
      <c r="H5" s="188"/>
      <c r="I5" s="188"/>
      <c r="J5" s="188"/>
      <c r="K5" s="188"/>
      <c r="L5" s="188"/>
      <c r="M5" s="188"/>
      <c r="N5" s="188"/>
      <c r="O5" s="188"/>
      <c r="P5" s="188"/>
      <c r="Q5" s="188"/>
      <c r="R5" s="121" t="s">
        <v>239</v>
      </c>
    </row>
    <row r="6" spans="1:20" s="28" customFormat="1" x14ac:dyDescent="0.2">
      <c r="A6" s="118">
        <v>111126</v>
      </c>
      <c r="B6" s="118" t="s">
        <v>465</v>
      </c>
      <c r="C6" s="118" t="s">
        <v>466</v>
      </c>
      <c r="D6" s="118" t="s">
        <v>327</v>
      </c>
      <c r="E6" s="118" t="s">
        <v>467</v>
      </c>
      <c r="F6" s="118" t="s">
        <v>468</v>
      </c>
      <c r="G6" s="111" t="s">
        <v>370</v>
      </c>
      <c r="H6" s="111" t="s">
        <v>394</v>
      </c>
      <c r="I6" s="111">
        <v>1.1000000000000001</v>
      </c>
      <c r="J6" s="118" t="s">
        <v>469</v>
      </c>
      <c r="K6" s="189">
        <v>44012</v>
      </c>
      <c r="L6" s="189" t="s">
        <v>241</v>
      </c>
      <c r="M6" s="189" t="s">
        <v>242</v>
      </c>
      <c r="N6" s="111" t="s">
        <v>245</v>
      </c>
      <c r="O6" s="111" t="s">
        <v>242</v>
      </c>
      <c r="P6" s="190"/>
      <c r="Q6" s="112" t="s">
        <v>333</v>
      </c>
      <c r="R6" s="112">
        <v>43862</v>
      </c>
    </row>
    <row r="7" spans="1:20" s="1" customFormat="1" x14ac:dyDescent="0.2">
      <c r="A7" s="149"/>
      <c r="B7" s="149"/>
      <c r="C7" s="149"/>
      <c r="D7" s="149"/>
      <c r="E7" s="149"/>
      <c r="F7" s="149"/>
      <c r="G7" s="149"/>
      <c r="H7" s="149"/>
      <c r="I7" s="149"/>
      <c r="J7" s="149"/>
      <c r="K7" s="149"/>
      <c r="L7" s="149"/>
      <c r="M7" s="149"/>
      <c r="N7" s="149"/>
      <c r="O7" s="149"/>
      <c r="P7" s="149"/>
      <c r="Q7" s="149"/>
      <c r="R7" s="149"/>
    </row>
    <row r="8" spans="1:20" s="1" customFormat="1" x14ac:dyDescent="0.2">
      <c r="A8" s="141"/>
      <c r="B8" s="141"/>
      <c r="C8" s="141"/>
      <c r="D8" s="141"/>
      <c r="E8" s="141"/>
      <c r="F8" s="141"/>
      <c r="G8" s="141"/>
      <c r="H8" s="141"/>
      <c r="I8" s="141"/>
      <c r="J8" s="141"/>
      <c r="K8" s="141"/>
      <c r="L8" s="141"/>
      <c r="M8" s="141"/>
      <c r="N8" s="141"/>
      <c r="O8" s="185"/>
      <c r="P8" s="185"/>
      <c r="Q8" s="185"/>
      <c r="R8" s="185"/>
    </row>
    <row r="9" spans="1:20" s="1" customFormat="1" x14ac:dyDescent="0.2">
      <c r="A9" s="149"/>
      <c r="B9" s="149"/>
      <c r="C9" s="149"/>
      <c r="D9" s="149"/>
      <c r="E9" s="149"/>
      <c r="F9" s="149"/>
      <c r="G9" s="149"/>
      <c r="H9" s="149"/>
      <c r="I9" s="149"/>
      <c r="J9" s="149"/>
      <c r="K9" s="149"/>
      <c r="L9" s="149"/>
      <c r="M9" s="149"/>
      <c r="N9" s="149"/>
      <c r="O9" s="149"/>
      <c r="P9" s="149"/>
      <c r="Q9" s="149"/>
      <c r="R9" s="149"/>
    </row>
    <row r="10" spans="1:20" s="1" customFormat="1" x14ac:dyDescent="0.2">
      <c r="A10" s="141"/>
      <c r="B10" s="141"/>
      <c r="C10" s="141"/>
      <c r="D10" s="141"/>
      <c r="E10" s="141"/>
      <c r="F10" s="141"/>
      <c r="G10" s="141"/>
      <c r="H10" s="141"/>
      <c r="I10" s="141"/>
      <c r="J10" s="141"/>
      <c r="K10" s="141"/>
      <c r="L10" s="141"/>
      <c r="M10" s="141"/>
      <c r="N10" s="141"/>
      <c r="O10" s="185"/>
      <c r="P10" s="185"/>
      <c r="Q10" s="185"/>
      <c r="R10" s="185"/>
    </row>
  </sheetData>
  <mergeCells count="5">
    <mergeCell ref="A2:B2"/>
    <mergeCell ref="C2:D2"/>
    <mergeCell ref="E2:I2"/>
    <mergeCell ref="L2:P2"/>
    <mergeCell ref="A1:R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AA10"/>
  <sheetViews>
    <sheetView zoomScaleNormal="100" workbookViewId="0">
      <selection sqref="A1:AA1"/>
    </sheetView>
  </sheetViews>
  <sheetFormatPr defaultRowHeight="12.75" x14ac:dyDescent="0.2"/>
  <cols>
    <col min="1" max="1" width="15.140625" bestFit="1" customWidth="1"/>
    <col min="2" max="2" width="12.140625" bestFit="1" customWidth="1"/>
    <col min="3" max="3" width="23.140625" bestFit="1" customWidth="1"/>
    <col min="4" max="4" width="5.42578125" bestFit="1" customWidth="1"/>
    <col min="5" max="5" width="17.7109375" bestFit="1" customWidth="1"/>
    <col min="6" max="6" width="16.28515625" bestFit="1" customWidth="1"/>
    <col min="7" max="7" width="14" bestFit="1" customWidth="1"/>
    <col min="8" max="8" width="17.28515625" bestFit="1" customWidth="1"/>
    <col min="9" max="9" width="18.42578125" bestFit="1" customWidth="1"/>
    <col min="10" max="10" width="17.7109375" bestFit="1" customWidth="1"/>
    <col min="11" max="11" width="16.28515625" bestFit="1" customWidth="1"/>
    <col min="12" max="12" width="18.7109375" bestFit="1" customWidth="1"/>
    <col min="13" max="13" width="16.85546875" bestFit="1" customWidth="1"/>
    <col min="14" max="14" width="18.42578125" bestFit="1" customWidth="1"/>
    <col min="15" max="15" width="20.42578125" customWidth="1"/>
    <col min="16" max="17" width="21" bestFit="1" customWidth="1"/>
    <col min="18" max="18" width="17.5703125" style="88" bestFit="1" customWidth="1"/>
    <col min="19" max="19" width="18" style="88" bestFit="1" customWidth="1"/>
    <col min="20" max="20" width="22.140625" bestFit="1" customWidth="1"/>
    <col min="21" max="21" width="22.5703125" customWidth="1"/>
    <col min="22" max="22" width="17.5703125" style="88" bestFit="1" customWidth="1"/>
    <col min="23" max="23" width="18" style="88" bestFit="1" customWidth="1"/>
    <col min="24" max="24" width="19.7109375" bestFit="1" customWidth="1"/>
    <col min="25" max="25" width="19.28515625" bestFit="1" customWidth="1"/>
    <col min="26" max="26" width="25" bestFit="1" customWidth="1"/>
    <col min="27" max="27" width="24.5703125" bestFit="1" customWidth="1"/>
  </cols>
  <sheetData>
    <row r="1" spans="1:27" s="3" customFormat="1" ht="32.25" customHeight="1" x14ac:dyDescent="0.2">
      <c r="A1" s="265" t="s">
        <v>470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row>
    <row r="2" spans="1:27" s="75" customFormat="1" ht="172.5" customHeight="1" x14ac:dyDescent="0.25">
      <c r="A2" s="256" t="s">
        <v>471</v>
      </c>
      <c r="B2" s="257"/>
      <c r="C2" s="256" t="s">
        <v>472</v>
      </c>
      <c r="D2" s="257"/>
      <c r="E2" s="256" t="s">
        <v>473</v>
      </c>
      <c r="F2" s="258"/>
      <c r="G2" s="258"/>
      <c r="H2" s="258"/>
      <c r="I2" s="257"/>
      <c r="J2" s="258" t="s">
        <v>474</v>
      </c>
      <c r="K2" s="258"/>
      <c r="L2" s="258"/>
      <c r="M2" s="258"/>
      <c r="N2" s="257"/>
      <c r="O2" s="44" t="s">
        <v>475</v>
      </c>
      <c r="P2" s="256" t="s">
        <v>476</v>
      </c>
      <c r="Q2" s="258"/>
      <c r="R2" s="258"/>
      <c r="S2" s="258"/>
      <c r="T2" s="258"/>
      <c r="U2" s="258"/>
      <c r="V2" s="258"/>
      <c r="W2" s="257"/>
      <c r="X2" s="256" t="s">
        <v>477</v>
      </c>
      <c r="Y2" s="257"/>
      <c r="Z2" s="251" t="s">
        <v>478</v>
      </c>
      <c r="AA2" s="251"/>
    </row>
    <row r="3" spans="1:27" s="38" customFormat="1" ht="47.25" x14ac:dyDescent="0.25">
      <c r="A3" s="65" t="s">
        <v>297</v>
      </c>
      <c r="B3" s="65" t="s">
        <v>298</v>
      </c>
      <c r="C3" s="67" t="s">
        <v>299</v>
      </c>
      <c r="D3" s="285" t="s">
        <v>300</v>
      </c>
      <c r="E3" s="72" t="s">
        <v>434</v>
      </c>
      <c r="F3" s="72" t="s">
        <v>435</v>
      </c>
      <c r="G3" s="74" t="s">
        <v>436</v>
      </c>
      <c r="H3" s="74" t="s">
        <v>437</v>
      </c>
      <c r="I3" s="278" t="s">
        <v>572</v>
      </c>
      <c r="J3" s="72" t="s">
        <v>438</v>
      </c>
      <c r="K3" s="72" t="s">
        <v>439</v>
      </c>
      <c r="L3" s="74" t="s">
        <v>440</v>
      </c>
      <c r="M3" s="74" t="s">
        <v>441</v>
      </c>
      <c r="N3" s="278" t="s">
        <v>573</v>
      </c>
      <c r="O3" s="73" t="s">
        <v>479</v>
      </c>
      <c r="P3" s="82" t="s">
        <v>444</v>
      </c>
      <c r="Q3" s="83" t="s">
        <v>445</v>
      </c>
      <c r="R3" s="72" t="s">
        <v>557</v>
      </c>
      <c r="S3" s="87" t="s">
        <v>559</v>
      </c>
      <c r="T3" s="82" t="s">
        <v>446</v>
      </c>
      <c r="U3" s="83" t="s">
        <v>447</v>
      </c>
      <c r="V3" s="72" t="s">
        <v>558</v>
      </c>
      <c r="W3" s="87" t="s">
        <v>560</v>
      </c>
      <c r="X3" s="67" t="s">
        <v>448</v>
      </c>
      <c r="Y3" s="67" t="s">
        <v>449</v>
      </c>
      <c r="Z3" s="65" t="s">
        <v>450</v>
      </c>
      <c r="AA3" s="57" t="s">
        <v>451</v>
      </c>
    </row>
    <row r="4" spans="1:27" s="3" customFormat="1" x14ac:dyDescent="0.2">
      <c r="A4" s="111"/>
      <c r="B4" s="111"/>
      <c r="C4" s="111"/>
      <c r="D4" s="111"/>
      <c r="E4" s="111"/>
      <c r="F4" s="111"/>
      <c r="G4" s="111"/>
      <c r="H4" s="111"/>
      <c r="I4" s="111"/>
      <c r="J4" s="111"/>
      <c r="K4" s="111"/>
      <c r="L4" s="111"/>
      <c r="M4" s="111"/>
      <c r="N4" s="183"/>
      <c r="O4" s="183"/>
      <c r="P4" s="183"/>
      <c r="Q4" s="183"/>
      <c r="R4" s="191"/>
      <c r="S4" s="191"/>
      <c r="T4" s="183"/>
      <c r="U4" s="183"/>
      <c r="V4" s="192"/>
      <c r="W4" s="192"/>
      <c r="X4" s="193"/>
      <c r="Y4" s="193"/>
      <c r="Z4" s="193"/>
      <c r="AA4" s="193"/>
    </row>
    <row r="5" spans="1:27" s="3" customFormat="1" x14ac:dyDescent="0.2">
      <c r="A5" s="181" t="s">
        <v>240</v>
      </c>
      <c r="B5" s="113"/>
      <c r="C5" s="113"/>
      <c r="D5" s="113"/>
      <c r="E5" s="113"/>
      <c r="F5" s="113"/>
      <c r="G5" s="113"/>
      <c r="H5" s="113"/>
      <c r="I5" s="113"/>
      <c r="J5" s="113"/>
      <c r="K5" s="113"/>
      <c r="L5" s="113"/>
      <c r="M5" s="113"/>
      <c r="N5" s="113"/>
      <c r="O5" s="113"/>
      <c r="P5" s="113"/>
      <c r="Q5" s="113"/>
      <c r="R5" s="194"/>
      <c r="S5" s="194"/>
      <c r="T5" s="113"/>
      <c r="U5" s="113"/>
      <c r="V5" s="194"/>
      <c r="W5" s="194"/>
      <c r="X5" s="113"/>
      <c r="Y5" s="113"/>
      <c r="Z5" s="113"/>
      <c r="AA5" s="113"/>
    </row>
    <row r="6" spans="1:27" s="28" customFormat="1" ht="25.5" x14ac:dyDescent="0.2">
      <c r="A6" s="111">
        <v>111123</v>
      </c>
      <c r="B6" s="111" t="s">
        <v>325</v>
      </c>
      <c r="C6" s="111" t="s">
        <v>326</v>
      </c>
      <c r="D6" s="111" t="s">
        <v>327</v>
      </c>
      <c r="E6" s="111" t="s">
        <v>480</v>
      </c>
      <c r="F6" s="111" t="s">
        <v>481</v>
      </c>
      <c r="G6" s="111" t="s">
        <v>347</v>
      </c>
      <c r="H6" s="184" t="s">
        <v>482</v>
      </c>
      <c r="I6" s="111">
        <v>5</v>
      </c>
      <c r="J6" s="111" t="s">
        <v>483</v>
      </c>
      <c r="K6" s="111" t="s">
        <v>484</v>
      </c>
      <c r="L6" s="111" t="s">
        <v>485</v>
      </c>
      <c r="M6" s="184" t="s">
        <v>486</v>
      </c>
      <c r="N6" s="111">
        <v>5</v>
      </c>
      <c r="O6" s="155">
        <v>43870</v>
      </c>
      <c r="P6" s="155" t="s">
        <v>241</v>
      </c>
      <c r="Q6" s="155" t="s">
        <v>242</v>
      </c>
      <c r="R6" s="195" t="s">
        <v>245</v>
      </c>
      <c r="S6" s="195" t="s">
        <v>242</v>
      </c>
      <c r="T6" s="155" t="s">
        <v>241</v>
      </c>
      <c r="U6" s="155" t="s">
        <v>242</v>
      </c>
      <c r="V6" s="195" t="s">
        <v>245</v>
      </c>
      <c r="W6" s="195" t="s">
        <v>242</v>
      </c>
      <c r="X6" s="190" t="s">
        <v>487</v>
      </c>
      <c r="Y6" s="190" t="s">
        <v>488</v>
      </c>
      <c r="Z6" s="111" t="s">
        <v>333</v>
      </c>
      <c r="AA6" s="111" t="s">
        <v>350</v>
      </c>
    </row>
    <row r="7" spans="1:27" s="3" customFormat="1" x14ac:dyDescent="0.2">
      <c r="A7" s="113"/>
      <c r="B7" s="113"/>
      <c r="C7" s="113"/>
      <c r="D7" s="113"/>
      <c r="E7" s="113"/>
      <c r="F7" s="113"/>
      <c r="G7" s="113"/>
      <c r="H7" s="113"/>
      <c r="I7" s="113"/>
      <c r="J7" s="113"/>
      <c r="K7" s="113"/>
      <c r="L7" s="113"/>
      <c r="M7" s="113"/>
      <c r="N7" s="113"/>
      <c r="O7" s="113"/>
      <c r="P7" s="113"/>
      <c r="Q7" s="113"/>
      <c r="R7" s="194"/>
      <c r="S7" s="194"/>
      <c r="T7" s="113"/>
      <c r="U7" s="113"/>
      <c r="V7" s="194"/>
      <c r="W7" s="194"/>
      <c r="X7" s="113"/>
      <c r="Y7" s="113"/>
      <c r="Z7" s="113"/>
      <c r="AA7" s="113"/>
    </row>
    <row r="8" spans="1:27" s="3" customFormat="1" x14ac:dyDescent="0.2">
      <c r="A8" s="111"/>
      <c r="B8" s="111"/>
      <c r="C8" s="111"/>
      <c r="D8" s="111"/>
      <c r="E8" s="111"/>
      <c r="F8" s="111"/>
      <c r="G8" s="111"/>
      <c r="H8" s="111"/>
      <c r="I8" s="111"/>
      <c r="J8" s="111"/>
      <c r="K8" s="111"/>
      <c r="L8" s="111"/>
      <c r="M8" s="111"/>
      <c r="N8" s="111"/>
      <c r="O8" s="111"/>
      <c r="P8" s="111"/>
      <c r="Q8" s="111"/>
      <c r="R8" s="195"/>
      <c r="S8" s="195"/>
      <c r="T8" s="111"/>
      <c r="U8" s="111"/>
      <c r="V8" s="195"/>
      <c r="W8" s="195"/>
      <c r="X8" s="111"/>
      <c r="Y8" s="111"/>
      <c r="Z8" s="111"/>
      <c r="AA8" s="111"/>
    </row>
    <row r="9" spans="1:27" s="3" customFormat="1" x14ac:dyDescent="0.2">
      <c r="A9" s="113"/>
      <c r="B9" s="113"/>
      <c r="C9" s="113"/>
      <c r="D9" s="113"/>
      <c r="E9" s="113"/>
      <c r="F9" s="113"/>
      <c r="G9" s="113"/>
      <c r="H9" s="113"/>
      <c r="I9" s="113"/>
      <c r="J9" s="113"/>
      <c r="K9" s="113"/>
      <c r="L9" s="113"/>
      <c r="M9" s="113"/>
      <c r="N9" s="113"/>
      <c r="O9" s="113"/>
      <c r="P9" s="113"/>
      <c r="Q9" s="113"/>
      <c r="R9" s="194"/>
      <c r="S9" s="194"/>
      <c r="T9" s="113"/>
      <c r="U9" s="113"/>
      <c r="V9" s="194"/>
      <c r="W9" s="194"/>
      <c r="X9" s="113"/>
      <c r="Y9" s="113"/>
      <c r="Z9" s="113"/>
      <c r="AA9" s="113"/>
    </row>
    <row r="10" spans="1:27" s="3" customFormat="1" x14ac:dyDescent="0.2">
      <c r="A10" s="111"/>
      <c r="B10" s="111"/>
      <c r="C10" s="111"/>
      <c r="D10" s="111"/>
      <c r="E10" s="111"/>
      <c r="F10" s="111"/>
      <c r="G10" s="111"/>
      <c r="H10" s="111"/>
      <c r="I10" s="111"/>
      <c r="J10" s="111"/>
      <c r="K10" s="111"/>
      <c r="L10" s="111"/>
      <c r="M10" s="111"/>
      <c r="N10" s="111"/>
      <c r="O10" s="111"/>
      <c r="P10" s="111"/>
      <c r="Q10" s="111"/>
      <c r="R10" s="195"/>
      <c r="S10" s="195"/>
      <c r="T10" s="111"/>
      <c r="U10" s="111"/>
      <c r="V10" s="195"/>
      <c r="W10" s="195"/>
      <c r="X10" s="111"/>
      <c r="Y10" s="111"/>
      <c r="Z10" s="111"/>
      <c r="AA10" s="111"/>
    </row>
  </sheetData>
  <mergeCells count="8">
    <mergeCell ref="A1:AA1"/>
    <mergeCell ref="X2:Y2"/>
    <mergeCell ref="Z2:AA2"/>
    <mergeCell ref="A2:B2"/>
    <mergeCell ref="C2:D2"/>
    <mergeCell ref="E2:I2"/>
    <mergeCell ref="J2:N2"/>
    <mergeCell ref="P2:W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U32"/>
  <sheetViews>
    <sheetView showGridLines="0" zoomScaleNormal="100" workbookViewId="0">
      <selection sqref="A1:C1"/>
    </sheetView>
  </sheetViews>
  <sheetFormatPr defaultColWidth="11.42578125" defaultRowHeight="12.75" x14ac:dyDescent="0.2"/>
  <cols>
    <col min="1" max="3" width="32.5703125" style="3" customWidth="1"/>
    <col min="4" max="16384" width="11.42578125" style="3"/>
  </cols>
  <sheetData>
    <row r="1" spans="1:21" ht="45.75" thickBot="1" x14ac:dyDescent="0.65">
      <c r="A1" s="250" t="s">
        <v>489</v>
      </c>
      <c r="B1" s="250"/>
      <c r="C1" s="250"/>
      <c r="D1" s="54"/>
      <c r="E1" s="54"/>
      <c r="F1" s="54"/>
      <c r="G1" s="54"/>
      <c r="H1" s="54"/>
      <c r="I1" s="54"/>
      <c r="J1" s="54"/>
      <c r="K1" s="54"/>
      <c r="L1" s="54"/>
      <c r="M1" s="54"/>
      <c r="N1" s="54"/>
      <c r="O1" s="54"/>
      <c r="P1" s="54"/>
      <c r="Q1" s="54"/>
      <c r="R1" s="54"/>
      <c r="S1" s="54"/>
      <c r="T1" s="54"/>
      <c r="U1" s="54"/>
    </row>
    <row r="2" spans="1:21" ht="182.25" customHeight="1" thickBot="1" x14ac:dyDescent="0.3">
      <c r="A2" s="266" t="s">
        <v>490</v>
      </c>
      <c r="B2" s="267"/>
      <c r="C2" s="268"/>
    </row>
    <row r="3" spans="1:21" s="28" customFormat="1" ht="15.75" x14ac:dyDescent="0.25">
      <c r="A3" s="123" t="s">
        <v>491</v>
      </c>
      <c r="B3" s="124" t="s">
        <v>492</v>
      </c>
      <c r="C3" s="125" t="s">
        <v>493</v>
      </c>
    </row>
    <row r="4" spans="1:21" x14ac:dyDescent="0.2">
      <c r="A4" s="119" t="s">
        <v>239</v>
      </c>
      <c r="B4" s="119" t="s">
        <v>239</v>
      </c>
      <c r="C4" s="119" t="s">
        <v>239</v>
      </c>
    </row>
    <row r="5" spans="1:21" x14ac:dyDescent="0.2">
      <c r="A5" s="120" t="s">
        <v>240</v>
      </c>
      <c r="B5" s="121" t="s">
        <v>239</v>
      </c>
      <c r="C5" s="121" t="s">
        <v>239</v>
      </c>
    </row>
    <row r="6" spans="1:21" s="28" customFormat="1" x14ac:dyDescent="0.2">
      <c r="A6" s="111" t="s">
        <v>395</v>
      </c>
      <c r="B6" s="111" t="s">
        <v>395</v>
      </c>
      <c r="C6" s="111" t="s">
        <v>494</v>
      </c>
    </row>
    <row r="7" spans="1:21" s="28" customFormat="1" x14ac:dyDescent="0.2">
      <c r="A7" s="115" t="s">
        <v>399</v>
      </c>
      <c r="B7" s="115" t="s">
        <v>399</v>
      </c>
      <c r="C7" s="115" t="s">
        <v>495</v>
      </c>
    </row>
    <row r="8" spans="1:21" s="28" customFormat="1" x14ac:dyDescent="0.2">
      <c r="A8" s="111" t="s">
        <v>409</v>
      </c>
      <c r="B8" s="111" t="s">
        <v>409</v>
      </c>
      <c r="C8" s="111" t="s">
        <v>496</v>
      </c>
    </row>
    <row r="9" spans="1:21" s="28" customFormat="1" x14ac:dyDescent="0.2">
      <c r="A9" s="115" t="s">
        <v>402</v>
      </c>
      <c r="B9" s="115" t="s">
        <v>402</v>
      </c>
      <c r="C9" s="115" t="s">
        <v>402</v>
      </c>
    </row>
    <row r="10" spans="1:21" s="28" customFormat="1" x14ac:dyDescent="0.2">
      <c r="A10" s="111" t="s">
        <v>414</v>
      </c>
      <c r="B10" s="111" t="s">
        <v>414</v>
      </c>
      <c r="C10" s="111" t="s">
        <v>497</v>
      </c>
    </row>
    <row r="11" spans="1:21" s="28" customFormat="1" x14ac:dyDescent="0.2">
      <c r="A11" s="115" t="s">
        <v>498</v>
      </c>
      <c r="B11" s="115" t="s">
        <v>498</v>
      </c>
      <c r="C11" s="115" t="s">
        <v>499</v>
      </c>
    </row>
    <row r="12" spans="1:21" x14ac:dyDescent="0.2">
      <c r="A12" s="101"/>
      <c r="B12" s="101"/>
      <c r="C12" s="101"/>
    </row>
    <row r="13" spans="1:21" x14ac:dyDescent="0.2">
      <c r="A13" s="102"/>
      <c r="B13" s="102"/>
      <c r="C13" s="102"/>
    </row>
    <row r="14" spans="1:21" x14ac:dyDescent="0.2">
      <c r="A14" s="101"/>
      <c r="B14" s="101"/>
      <c r="C14" s="101"/>
    </row>
    <row r="15" spans="1:21" x14ac:dyDescent="0.2">
      <c r="A15" s="15"/>
      <c r="B15" s="15"/>
      <c r="C15" s="15"/>
    </row>
    <row r="16" spans="1:21" x14ac:dyDescent="0.2">
      <c r="A16" s="15"/>
      <c r="B16" s="15"/>
      <c r="C16" s="15"/>
    </row>
    <row r="17" spans="1:3" x14ac:dyDescent="0.2">
      <c r="A17" s="15"/>
      <c r="B17" s="15"/>
      <c r="C17" s="15"/>
    </row>
    <row r="18" spans="1:3" x14ac:dyDescent="0.2">
      <c r="A18" s="15"/>
      <c r="B18" s="15"/>
      <c r="C18" s="15"/>
    </row>
    <row r="19" spans="1:3" x14ac:dyDescent="0.2">
      <c r="A19" s="15"/>
      <c r="B19" s="15"/>
      <c r="C19" s="15"/>
    </row>
    <row r="20" spans="1:3" x14ac:dyDescent="0.2">
      <c r="A20" s="15"/>
      <c r="B20" s="15"/>
      <c r="C20" s="15"/>
    </row>
    <row r="21" spans="1:3" x14ac:dyDescent="0.2">
      <c r="A21" s="15"/>
      <c r="B21" s="15"/>
      <c r="C21" s="15"/>
    </row>
    <row r="22" spans="1:3" x14ac:dyDescent="0.2">
      <c r="A22" s="15"/>
      <c r="B22" s="15"/>
      <c r="C22" s="15"/>
    </row>
    <row r="23" spans="1:3" x14ac:dyDescent="0.2">
      <c r="A23" s="15"/>
      <c r="B23" s="15"/>
      <c r="C23" s="15"/>
    </row>
    <row r="24" spans="1:3" x14ac:dyDescent="0.2">
      <c r="A24" s="15"/>
      <c r="B24" s="15"/>
      <c r="C24" s="15"/>
    </row>
    <row r="25" spans="1:3" x14ac:dyDescent="0.2">
      <c r="A25" s="15"/>
      <c r="B25" s="15"/>
      <c r="C25" s="15"/>
    </row>
    <row r="26" spans="1:3" x14ac:dyDescent="0.2">
      <c r="A26" s="15"/>
      <c r="B26" s="15"/>
      <c r="C26" s="15"/>
    </row>
    <row r="27" spans="1:3" x14ac:dyDescent="0.2">
      <c r="A27" s="15"/>
      <c r="B27" s="15"/>
      <c r="C27" s="15"/>
    </row>
    <row r="28" spans="1:3" x14ac:dyDescent="0.2">
      <c r="A28" s="15"/>
      <c r="B28" s="15"/>
      <c r="C28" s="15"/>
    </row>
    <row r="29" spans="1:3" x14ac:dyDescent="0.2">
      <c r="A29" s="15"/>
      <c r="B29" s="15"/>
      <c r="C29" s="15"/>
    </row>
    <row r="30" spans="1:3" x14ac:dyDescent="0.2">
      <c r="A30" s="15"/>
      <c r="B30" s="15"/>
      <c r="C30" s="15"/>
    </row>
    <row r="31" spans="1:3" x14ac:dyDescent="0.2">
      <c r="A31" s="15"/>
      <c r="B31" s="15"/>
      <c r="C31" s="15"/>
    </row>
    <row r="32" spans="1:3" x14ac:dyDescent="0.2">
      <c r="A32" s="15"/>
      <c r="B32" s="15"/>
      <c r="C32" s="15"/>
    </row>
  </sheetData>
  <mergeCells count="2">
    <mergeCell ref="A1:C1"/>
    <mergeCell ref="A2:C2"/>
  </mergeCells>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U18"/>
  <sheetViews>
    <sheetView zoomScaleNormal="100" workbookViewId="0"/>
  </sheetViews>
  <sheetFormatPr defaultRowHeight="12.75" x14ac:dyDescent="0.2"/>
  <cols>
    <col min="1" max="1" width="15.140625" bestFit="1" customWidth="1"/>
    <col min="2" max="2" width="12.140625" bestFit="1" customWidth="1"/>
    <col min="3" max="3" width="23" bestFit="1" customWidth="1"/>
    <col min="4" max="4" width="7.140625" bestFit="1" customWidth="1"/>
    <col min="5" max="5" width="11.85546875" bestFit="1" customWidth="1"/>
    <col min="6" max="6" width="23.140625" bestFit="1" customWidth="1"/>
    <col min="7" max="7" width="19.5703125" bestFit="1" customWidth="1"/>
    <col min="8" max="8" width="40" bestFit="1" customWidth="1"/>
    <col min="9" max="9" width="19" bestFit="1" customWidth="1"/>
    <col min="10" max="10" width="27.7109375" bestFit="1" customWidth="1"/>
    <col min="11" max="11" width="28.140625" bestFit="1" customWidth="1"/>
    <col min="12" max="12" width="12.42578125" bestFit="1" customWidth="1"/>
    <col min="13" max="13" width="14.140625" bestFit="1" customWidth="1"/>
    <col min="14" max="14" width="13.7109375" bestFit="1" customWidth="1"/>
    <col min="15" max="15" width="19" bestFit="1" customWidth="1"/>
    <col min="16" max="16" width="24.7109375" bestFit="1" customWidth="1"/>
    <col min="17" max="17" width="23.140625" bestFit="1" customWidth="1"/>
    <col min="18" max="18" width="11.28515625" style="97" bestFit="1" customWidth="1"/>
    <col min="19" max="19" width="11.140625" bestFit="1" customWidth="1"/>
    <col min="20" max="20" width="23.42578125" bestFit="1" customWidth="1"/>
    <col min="21" max="21" width="17.7109375" style="97" bestFit="1" customWidth="1"/>
  </cols>
  <sheetData>
    <row r="1" spans="1:21" ht="18" x14ac:dyDescent="0.25">
      <c r="A1" s="131" t="s">
        <v>574</v>
      </c>
      <c r="B1" s="131"/>
      <c r="C1" s="131"/>
      <c r="D1" s="131"/>
      <c r="E1" s="131"/>
      <c r="F1" s="131"/>
      <c r="G1" s="130"/>
      <c r="H1" s="130"/>
    </row>
    <row r="3" spans="1:21" s="68" customFormat="1" ht="15.75" x14ac:dyDescent="0.25">
      <c r="A3" s="57" t="s">
        <v>297</v>
      </c>
      <c r="B3" s="57" t="s">
        <v>298</v>
      </c>
      <c r="C3" s="57" t="s">
        <v>299</v>
      </c>
      <c r="D3" s="57" t="s">
        <v>300</v>
      </c>
      <c r="E3" s="57" t="s">
        <v>301</v>
      </c>
      <c r="F3" s="57" t="s">
        <v>302</v>
      </c>
      <c r="G3" s="80" t="s">
        <v>303</v>
      </c>
      <c r="H3" s="80" t="s">
        <v>304</v>
      </c>
      <c r="I3" s="80" t="s">
        <v>305</v>
      </c>
      <c r="J3" s="60" t="s">
        <v>232</v>
      </c>
      <c r="K3" s="80" t="s">
        <v>233</v>
      </c>
      <c r="L3" s="57" t="s">
        <v>555</v>
      </c>
      <c r="M3" s="76" t="s">
        <v>556</v>
      </c>
      <c r="N3" s="76" t="s">
        <v>308</v>
      </c>
      <c r="O3" s="57" t="s">
        <v>309</v>
      </c>
      <c r="P3" s="76" t="s">
        <v>313</v>
      </c>
      <c r="Q3" s="76" t="s">
        <v>314</v>
      </c>
      <c r="R3" s="98" t="s">
        <v>315</v>
      </c>
      <c r="S3" s="57" t="s">
        <v>316</v>
      </c>
      <c r="T3" s="57" t="s">
        <v>317</v>
      </c>
      <c r="U3" s="98" t="s">
        <v>322</v>
      </c>
    </row>
    <row r="4" spans="1:21" x14ac:dyDescent="0.2">
      <c r="A4" s="102"/>
      <c r="B4" s="102"/>
      <c r="C4" s="99"/>
      <c r="D4" s="102"/>
      <c r="E4" s="102"/>
      <c r="F4" s="102"/>
      <c r="G4" s="100"/>
      <c r="H4" s="100"/>
      <c r="I4" s="102"/>
      <c r="J4" s="102"/>
      <c r="K4" s="102"/>
      <c r="L4" s="102"/>
      <c r="M4" s="102"/>
      <c r="N4" s="102"/>
      <c r="O4" s="102"/>
      <c r="P4" s="102"/>
      <c r="Q4" s="102"/>
      <c r="R4" s="103"/>
      <c r="S4" s="103"/>
      <c r="T4" s="103"/>
      <c r="U4" s="103"/>
    </row>
    <row r="5" spans="1:21" x14ac:dyDescent="0.2">
      <c r="A5" s="109" t="s">
        <v>240</v>
      </c>
      <c r="B5" s="110"/>
      <c r="C5" s="111"/>
      <c r="D5" s="111"/>
      <c r="E5" s="111"/>
      <c r="F5" s="111"/>
      <c r="G5" s="111"/>
      <c r="H5" s="111"/>
      <c r="I5" s="111"/>
      <c r="J5" s="111"/>
      <c r="K5" s="111"/>
      <c r="L5" s="111"/>
      <c r="M5" s="111"/>
      <c r="N5" s="111"/>
      <c r="O5" s="111"/>
      <c r="P5" s="111"/>
      <c r="Q5" s="111"/>
      <c r="R5" s="112"/>
      <c r="S5" s="111"/>
      <c r="T5" s="111"/>
      <c r="U5" s="112"/>
    </row>
    <row r="6" spans="1:21" x14ac:dyDescent="0.2">
      <c r="A6" s="113">
        <v>111123</v>
      </c>
      <c r="B6" s="113" t="s">
        <v>325</v>
      </c>
      <c r="C6" s="114" t="s">
        <v>326</v>
      </c>
      <c r="D6" s="113" t="s">
        <v>327</v>
      </c>
      <c r="E6" s="113" t="s">
        <v>328</v>
      </c>
      <c r="F6" s="113" t="s">
        <v>329</v>
      </c>
      <c r="G6" s="115" t="s">
        <v>330</v>
      </c>
      <c r="H6" s="116" t="s">
        <v>331</v>
      </c>
      <c r="I6" s="113">
        <v>1.2</v>
      </c>
      <c r="J6" s="113" t="s">
        <v>241</v>
      </c>
      <c r="K6" s="113" t="s">
        <v>242</v>
      </c>
      <c r="L6" s="113" t="s">
        <v>245</v>
      </c>
      <c r="M6" s="113" t="s">
        <v>242</v>
      </c>
      <c r="N6" s="113">
        <v>111126</v>
      </c>
      <c r="O6" s="113" t="s">
        <v>333</v>
      </c>
      <c r="P6" s="113" t="s">
        <v>335</v>
      </c>
      <c r="Q6" s="113" t="s">
        <v>336</v>
      </c>
      <c r="R6" s="117">
        <v>42370</v>
      </c>
      <c r="S6" s="117" t="s">
        <v>337</v>
      </c>
      <c r="T6" s="117" t="s">
        <v>500</v>
      </c>
      <c r="U6" s="117"/>
    </row>
    <row r="7" spans="1:21" x14ac:dyDescent="0.2">
      <c r="A7" s="111">
        <v>111124</v>
      </c>
      <c r="B7" s="111" t="s">
        <v>342</v>
      </c>
      <c r="C7" s="111" t="s">
        <v>343</v>
      </c>
      <c r="D7" s="111" t="s">
        <v>344</v>
      </c>
      <c r="E7" s="111" t="s">
        <v>345</v>
      </c>
      <c r="F7" s="111" t="s">
        <v>346</v>
      </c>
      <c r="G7" s="111" t="s">
        <v>347</v>
      </c>
      <c r="H7" s="118" t="s">
        <v>348</v>
      </c>
      <c r="I7" s="111" t="s">
        <v>349</v>
      </c>
      <c r="J7" s="111" t="s">
        <v>246</v>
      </c>
      <c r="K7" s="111" t="s">
        <v>247</v>
      </c>
      <c r="L7" s="111" t="s">
        <v>251</v>
      </c>
      <c r="M7" s="111" t="s">
        <v>247</v>
      </c>
      <c r="N7" s="111">
        <v>111161</v>
      </c>
      <c r="O7" s="111" t="s">
        <v>350</v>
      </c>
      <c r="P7" s="111" t="s">
        <v>352</v>
      </c>
      <c r="Q7" s="111" t="s">
        <v>353</v>
      </c>
      <c r="R7" s="112">
        <v>42370</v>
      </c>
      <c r="S7" s="112" t="s">
        <v>337</v>
      </c>
      <c r="T7" s="112" t="s">
        <v>500</v>
      </c>
      <c r="U7" s="112"/>
    </row>
    <row r="8" spans="1:21" x14ac:dyDescent="0.2">
      <c r="A8" s="113">
        <v>111125</v>
      </c>
      <c r="B8" s="113" t="s">
        <v>356</v>
      </c>
      <c r="C8" s="113" t="s">
        <v>357</v>
      </c>
      <c r="D8" s="113" t="s">
        <v>327</v>
      </c>
      <c r="E8" s="113" t="s">
        <v>358</v>
      </c>
      <c r="F8" s="113" t="s">
        <v>359</v>
      </c>
      <c r="G8" s="115">
        <v>9</v>
      </c>
      <c r="H8" s="116" t="s">
        <v>360</v>
      </c>
      <c r="I8" s="113" t="s">
        <v>361</v>
      </c>
      <c r="J8" s="113" t="s">
        <v>252</v>
      </c>
      <c r="K8" s="113" t="s">
        <v>253</v>
      </c>
      <c r="L8" s="113" t="s">
        <v>256</v>
      </c>
      <c r="M8" s="113" t="s">
        <v>253</v>
      </c>
      <c r="N8" s="113">
        <v>111130</v>
      </c>
      <c r="O8" s="113" t="s">
        <v>333</v>
      </c>
      <c r="P8" s="113" t="s">
        <v>364</v>
      </c>
      <c r="Q8" s="113" t="s">
        <v>364</v>
      </c>
      <c r="R8" s="117">
        <v>42370</v>
      </c>
      <c r="S8" s="117" t="s">
        <v>337</v>
      </c>
      <c r="T8" s="117" t="s">
        <v>500</v>
      </c>
      <c r="U8" s="117"/>
    </row>
    <row r="9" spans="1:21" x14ac:dyDescent="0.2">
      <c r="A9" s="111">
        <v>111126</v>
      </c>
      <c r="B9" s="111" t="s">
        <v>366</v>
      </c>
      <c r="C9" s="111" t="s">
        <v>367</v>
      </c>
      <c r="D9" s="111" t="s">
        <v>344</v>
      </c>
      <c r="E9" s="111" t="s">
        <v>368</v>
      </c>
      <c r="F9" s="111" t="s">
        <v>369</v>
      </c>
      <c r="G9" s="111" t="s">
        <v>370</v>
      </c>
      <c r="H9" s="118" t="s">
        <v>371</v>
      </c>
      <c r="I9" s="111">
        <v>1.2</v>
      </c>
      <c r="J9" s="111" t="s">
        <v>241</v>
      </c>
      <c r="K9" s="111" t="s">
        <v>242</v>
      </c>
      <c r="L9" s="111" t="s">
        <v>245</v>
      </c>
      <c r="M9" s="111" t="s">
        <v>242</v>
      </c>
      <c r="N9" s="111">
        <v>111201</v>
      </c>
      <c r="O9" s="111" t="s">
        <v>350</v>
      </c>
      <c r="P9" s="111" t="s">
        <v>352</v>
      </c>
      <c r="Q9" s="111" t="s">
        <v>353</v>
      </c>
      <c r="R9" s="112">
        <v>42370</v>
      </c>
      <c r="S9" s="112" t="s">
        <v>337</v>
      </c>
      <c r="T9" s="112" t="s">
        <v>500</v>
      </c>
      <c r="U9" s="112"/>
    </row>
    <row r="10" spans="1:21" x14ac:dyDescent="0.2">
      <c r="A10" s="102"/>
      <c r="B10" s="102"/>
      <c r="C10" s="102"/>
      <c r="D10" s="102"/>
      <c r="E10" s="102"/>
      <c r="F10" s="102"/>
      <c r="G10" s="102"/>
      <c r="H10" s="102"/>
      <c r="I10" s="102"/>
      <c r="J10" s="102"/>
      <c r="K10" s="102"/>
      <c r="L10" s="102"/>
      <c r="M10" s="102"/>
      <c r="N10" s="102"/>
      <c r="O10" s="102"/>
      <c r="P10" s="105"/>
      <c r="Q10" s="102"/>
      <c r="R10" s="103"/>
      <c r="S10" s="102"/>
      <c r="T10" s="106"/>
      <c r="U10" s="103"/>
    </row>
    <row r="11" spans="1:21" x14ac:dyDescent="0.2">
      <c r="A11" s="101"/>
      <c r="B11" s="101"/>
      <c r="C11" s="101"/>
      <c r="D11" s="101"/>
      <c r="E11" s="101"/>
      <c r="F11" s="101"/>
      <c r="G11" s="101"/>
      <c r="H11" s="101"/>
      <c r="I11" s="101"/>
      <c r="J11" s="101"/>
      <c r="K11" s="101"/>
      <c r="L11" s="101"/>
      <c r="M11" s="101"/>
      <c r="N11" s="101"/>
      <c r="O11" s="101"/>
      <c r="P11" s="107"/>
      <c r="Q11" s="101"/>
      <c r="R11" s="104"/>
      <c r="S11" s="101"/>
      <c r="T11" s="108"/>
      <c r="U11" s="104"/>
    </row>
    <row r="12" spans="1:21" x14ac:dyDescent="0.2">
      <c r="A12" s="102"/>
      <c r="B12" s="102"/>
      <c r="C12" s="102"/>
      <c r="D12" s="102"/>
      <c r="E12" s="102"/>
      <c r="F12" s="102"/>
      <c r="G12" s="102"/>
      <c r="H12" s="102"/>
      <c r="I12" s="102"/>
      <c r="J12" s="102"/>
      <c r="K12" s="102"/>
      <c r="L12" s="102"/>
      <c r="M12" s="102"/>
      <c r="N12" s="102"/>
      <c r="O12" s="102"/>
      <c r="P12" s="105"/>
      <c r="Q12" s="102"/>
      <c r="R12" s="103"/>
      <c r="S12" s="102"/>
      <c r="T12" s="106"/>
      <c r="U12" s="103"/>
    </row>
    <row r="13" spans="1:21" x14ac:dyDescent="0.2">
      <c r="A13" s="101"/>
      <c r="B13" s="101"/>
      <c r="C13" s="101"/>
      <c r="D13" s="101"/>
      <c r="E13" s="101"/>
      <c r="F13" s="101"/>
      <c r="G13" s="101"/>
      <c r="H13" s="101"/>
      <c r="I13" s="101"/>
      <c r="J13" s="101"/>
      <c r="K13" s="101"/>
      <c r="L13" s="101"/>
      <c r="M13" s="101"/>
      <c r="N13" s="101"/>
      <c r="O13" s="101"/>
      <c r="P13" s="107"/>
      <c r="Q13" s="101"/>
      <c r="R13" s="104"/>
      <c r="S13" s="101"/>
      <c r="T13" s="108"/>
      <c r="U13" s="104"/>
    </row>
    <row r="14" spans="1:21" x14ac:dyDescent="0.2">
      <c r="A14" s="102"/>
      <c r="B14" s="102"/>
      <c r="C14" s="102"/>
      <c r="D14" s="102"/>
      <c r="E14" s="102"/>
      <c r="F14" s="102"/>
      <c r="G14" s="102"/>
      <c r="H14" s="102"/>
      <c r="I14" s="102"/>
      <c r="J14" s="102"/>
      <c r="K14" s="102"/>
      <c r="L14" s="102"/>
      <c r="M14" s="102"/>
      <c r="N14" s="102"/>
      <c r="O14" s="102"/>
      <c r="P14" s="105"/>
      <c r="Q14" s="102"/>
      <c r="R14" s="103"/>
      <c r="S14" s="102"/>
      <c r="T14" s="106"/>
      <c r="U14" s="103"/>
    </row>
    <row r="15" spans="1:21" x14ac:dyDescent="0.2">
      <c r="A15" s="101"/>
      <c r="B15" s="101"/>
      <c r="C15" s="101"/>
      <c r="D15" s="101"/>
      <c r="E15" s="101"/>
      <c r="F15" s="101"/>
      <c r="G15" s="101"/>
      <c r="H15" s="101"/>
      <c r="I15" s="101"/>
      <c r="J15" s="101"/>
      <c r="K15" s="101"/>
      <c r="L15" s="101"/>
      <c r="M15" s="101"/>
      <c r="N15" s="101"/>
      <c r="O15" s="101"/>
      <c r="P15" s="107"/>
      <c r="Q15" s="101"/>
      <c r="R15" s="104"/>
      <c r="S15" s="101"/>
      <c r="T15" s="108"/>
      <c r="U15" s="104"/>
    </row>
    <row r="16" spans="1:21" x14ac:dyDescent="0.2">
      <c r="A16" s="102"/>
      <c r="B16" s="102"/>
      <c r="C16" s="102"/>
      <c r="D16" s="102"/>
      <c r="E16" s="102"/>
      <c r="F16" s="102"/>
      <c r="G16" s="102"/>
      <c r="H16" s="102"/>
      <c r="I16" s="102"/>
      <c r="J16" s="102"/>
      <c r="K16" s="102"/>
      <c r="L16" s="102"/>
      <c r="M16" s="102"/>
      <c r="N16" s="102"/>
      <c r="O16" s="102"/>
      <c r="P16" s="105"/>
      <c r="Q16" s="102"/>
      <c r="R16" s="103"/>
      <c r="S16" s="102"/>
      <c r="T16" s="106"/>
      <c r="U16" s="103"/>
    </row>
    <row r="17" spans="1:21" x14ac:dyDescent="0.2">
      <c r="A17" s="101"/>
      <c r="B17" s="101"/>
      <c r="C17" s="101"/>
      <c r="D17" s="101"/>
      <c r="E17" s="101"/>
      <c r="F17" s="101"/>
      <c r="G17" s="101"/>
      <c r="H17" s="101"/>
      <c r="I17" s="101"/>
      <c r="J17" s="101"/>
      <c r="K17" s="101"/>
      <c r="L17" s="101"/>
      <c r="M17" s="101"/>
      <c r="N17" s="101"/>
      <c r="O17" s="101"/>
      <c r="P17" s="107"/>
      <c r="Q17" s="101"/>
      <c r="R17" s="104"/>
      <c r="S17" s="101"/>
      <c r="T17" s="108"/>
      <c r="U17" s="104"/>
    </row>
    <row r="18" spans="1:21" x14ac:dyDescent="0.2">
      <c r="A18" s="102"/>
      <c r="B18" s="102"/>
      <c r="C18" s="102"/>
      <c r="D18" s="102"/>
      <c r="E18" s="102"/>
      <c r="F18" s="102"/>
      <c r="G18" s="102"/>
      <c r="H18" s="102"/>
      <c r="I18" s="102"/>
      <c r="J18" s="102"/>
      <c r="K18" s="102"/>
      <c r="L18" s="102"/>
      <c r="M18" s="102"/>
      <c r="N18" s="102"/>
      <c r="O18" s="102"/>
      <c r="P18" s="105"/>
      <c r="Q18" s="102"/>
      <c r="R18" s="103"/>
      <c r="S18" s="102"/>
      <c r="T18" s="106"/>
      <c r="U18" s="10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E42"/>
  <sheetViews>
    <sheetView showGridLines="0" zoomScaleNormal="100" workbookViewId="0">
      <selection activeCell="G15" sqref="G15"/>
    </sheetView>
  </sheetViews>
  <sheetFormatPr defaultColWidth="11.42578125" defaultRowHeight="12.75" x14ac:dyDescent="0.2"/>
  <cols>
    <col min="1" max="1" width="19.5703125" style="5" bestFit="1" customWidth="1"/>
    <col min="2" max="2" width="23.140625" style="5" bestFit="1" customWidth="1"/>
    <col min="3" max="3" width="19.5703125" style="5" bestFit="1" customWidth="1"/>
    <col min="4" max="4" width="33.140625" style="5" bestFit="1" customWidth="1"/>
    <col min="5" max="5" width="46.7109375" style="5" bestFit="1" customWidth="1"/>
    <col min="6" max="16384" width="11.42578125" style="5"/>
  </cols>
  <sheetData>
    <row r="1" spans="1:5" ht="45.75" thickBot="1" x14ac:dyDescent="0.25">
      <c r="A1" s="275" t="s">
        <v>522</v>
      </c>
      <c r="B1" s="275"/>
      <c r="C1" s="275"/>
      <c r="D1" s="275"/>
      <c r="E1" s="275"/>
    </row>
    <row r="2" spans="1:5" s="22" customFormat="1" ht="102" customHeight="1" thickBot="1" x14ac:dyDescent="0.25">
      <c r="A2" s="269" t="s">
        <v>523</v>
      </c>
      <c r="B2" s="273"/>
      <c r="C2" s="273"/>
      <c r="D2" s="273"/>
      <c r="E2" s="274"/>
    </row>
    <row r="3" spans="1:5" s="4" customFormat="1" ht="15.75" x14ac:dyDescent="0.2">
      <c r="A3" s="126" t="s">
        <v>301</v>
      </c>
      <c r="B3" s="51" t="s">
        <v>302</v>
      </c>
      <c r="C3" s="51" t="s">
        <v>303</v>
      </c>
      <c r="D3" s="51" t="s">
        <v>304</v>
      </c>
      <c r="E3" s="91" t="s">
        <v>524</v>
      </c>
    </row>
    <row r="4" spans="1:5" x14ac:dyDescent="0.2">
      <c r="A4" s="118"/>
      <c r="B4" s="101"/>
      <c r="C4" s="118"/>
      <c r="D4" s="101"/>
      <c r="E4" s="118"/>
    </row>
    <row r="5" spans="1:5" x14ac:dyDescent="0.2">
      <c r="A5" s="186" t="s">
        <v>240</v>
      </c>
      <c r="B5" s="186"/>
      <c r="C5" s="188"/>
      <c r="D5" s="102"/>
      <c r="E5" s="188"/>
    </row>
    <row r="6" spans="1:5" x14ac:dyDescent="0.2">
      <c r="A6" s="118" t="s">
        <v>525</v>
      </c>
      <c r="B6" s="111" t="s">
        <v>369</v>
      </c>
      <c r="C6" s="118" t="s">
        <v>370</v>
      </c>
      <c r="D6" s="118" t="s">
        <v>503</v>
      </c>
      <c r="E6" s="118">
        <v>10</v>
      </c>
    </row>
    <row r="7" spans="1:5" x14ac:dyDescent="0.2">
      <c r="A7" s="188" t="s">
        <v>526</v>
      </c>
      <c r="B7" s="188" t="s">
        <v>329</v>
      </c>
      <c r="C7" s="188" t="s">
        <v>330</v>
      </c>
      <c r="D7" s="188" t="s">
        <v>331</v>
      </c>
      <c r="E7" s="188">
        <v>136</v>
      </c>
    </row>
    <row r="8" spans="1:5" x14ac:dyDescent="0.2">
      <c r="A8" s="118" t="s">
        <v>527</v>
      </c>
      <c r="B8" s="118" t="s">
        <v>528</v>
      </c>
      <c r="C8" s="118" t="s">
        <v>504</v>
      </c>
      <c r="D8" s="118" t="s">
        <v>505</v>
      </c>
      <c r="E8" s="118">
        <v>1460</v>
      </c>
    </row>
    <row r="9" spans="1:5" x14ac:dyDescent="0.2">
      <c r="A9" s="188" t="s">
        <v>452</v>
      </c>
      <c r="B9" s="188" t="s">
        <v>453</v>
      </c>
      <c r="C9" s="188" t="s">
        <v>506</v>
      </c>
      <c r="D9" s="188" t="s">
        <v>507</v>
      </c>
      <c r="E9" s="188">
        <v>630</v>
      </c>
    </row>
    <row r="10" spans="1:5" x14ac:dyDescent="0.2">
      <c r="A10" s="101"/>
      <c r="B10" s="101"/>
      <c r="C10" s="101"/>
      <c r="D10" s="101"/>
      <c r="E10" s="101"/>
    </row>
    <row r="11" spans="1:5" x14ac:dyDescent="0.2">
      <c r="A11" s="102"/>
      <c r="B11" s="102"/>
      <c r="C11" s="102"/>
      <c r="D11" s="102"/>
      <c r="E11" s="102"/>
    </row>
    <row r="12" spans="1:5" x14ac:dyDescent="0.2">
      <c r="A12" s="101"/>
      <c r="B12" s="101"/>
      <c r="C12" s="101"/>
      <c r="D12" s="101"/>
      <c r="E12" s="101"/>
    </row>
    <row r="13" spans="1:5" x14ac:dyDescent="0.2">
      <c r="A13" s="102"/>
      <c r="B13" s="102"/>
      <c r="C13" s="102"/>
      <c r="D13" s="102"/>
      <c r="E13" s="102"/>
    </row>
    <row r="14" spans="1:5" x14ac:dyDescent="0.2">
      <c r="A14" s="101"/>
      <c r="B14" s="101"/>
      <c r="C14" s="101"/>
      <c r="D14" s="101"/>
      <c r="E14" s="101"/>
    </row>
    <row r="15" spans="1:5" x14ac:dyDescent="0.2">
      <c r="A15" s="102"/>
      <c r="B15" s="102"/>
      <c r="C15" s="102"/>
      <c r="D15" s="102"/>
      <c r="E15" s="102"/>
    </row>
    <row r="16" spans="1:5" x14ac:dyDescent="0.2">
      <c r="A16" s="101"/>
      <c r="B16" s="101"/>
      <c r="C16" s="101"/>
      <c r="D16" s="101"/>
      <c r="E16" s="101"/>
    </row>
    <row r="17" spans="1:5" x14ac:dyDescent="0.2">
      <c r="A17" s="102"/>
      <c r="B17" s="102"/>
      <c r="C17" s="102"/>
      <c r="D17" s="102"/>
      <c r="E17" s="102"/>
    </row>
    <row r="18" spans="1:5" x14ac:dyDescent="0.2">
      <c r="A18" s="101"/>
      <c r="B18" s="101"/>
      <c r="C18" s="101"/>
      <c r="D18" s="101"/>
      <c r="E18" s="101"/>
    </row>
    <row r="19" spans="1:5" x14ac:dyDescent="0.2">
      <c r="A19" s="102"/>
      <c r="B19" s="102"/>
      <c r="C19" s="102"/>
      <c r="D19" s="102"/>
      <c r="E19" s="102"/>
    </row>
    <row r="20" spans="1:5" x14ac:dyDescent="0.2">
      <c r="A20" s="101"/>
      <c r="B20" s="101"/>
      <c r="C20" s="101"/>
      <c r="D20" s="101"/>
      <c r="E20" s="101"/>
    </row>
    <row r="21" spans="1:5" x14ac:dyDescent="0.2">
      <c r="A21" s="102"/>
      <c r="B21" s="102"/>
      <c r="C21" s="102"/>
      <c r="D21" s="102"/>
      <c r="E21" s="102"/>
    </row>
    <row r="22" spans="1:5" x14ac:dyDescent="0.2">
      <c r="A22" s="101"/>
      <c r="B22" s="101"/>
      <c r="C22" s="101"/>
      <c r="D22" s="101"/>
      <c r="E22" s="101"/>
    </row>
    <row r="23" spans="1:5" x14ac:dyDescent="0.2">
      <c r="A23" s="102"/>
      <c r="B23" s="102"/>
      <c r="C23" s="102"/>
      <c r="D23" s="102"/>
      <c r="E23" s="102"/>
    </row>
    <row r="24" spans="1:5" x14ac:dyDescent="0.2">
      <c r="A24" s="101"/>
      <c r="B24" s="101"/>
      <c r="C24" s="101"/>
      <c r="D24" s="101"/>
      <c r="E24" s="101"/>
    </row>
    <row r="25" spans="1:5" x14ac:dyDescent="0.2">
      <c r="A25" s="102"/>
      <c r="B25" s="102"/>
      <c r="C25" s="102"/>
      <c r="D25" s="102"/>
      <c r="E25" s="102"/>
    </row>
    <row r="26" spans="1:5" x14ac:dyDescent="0.2">
      <c r="A26" s="101"/>
      <c r="B26" s="101"/>
      <c r="C26" s="101"/>
      <c r="D26" s="101"/>
      <c r="E26" s="101"/>
    </row>
    <row r="27" spans="1:5" x14ac:dyDescent="0.2">
      <c r="A27" s="102"/>
      <c r="B27" s="102"/>
      <c r="C27" s="102"/>
      <c r="D27" s="102"/>
      <c r="E27" s="102"/>
    </row>
    <row r="28" spans="1:5" x14ac:dyDescent="0.2">
      <c r="A28" s="101"/>
      <c r="B28" s="101"/>
      <c r="C28" s="101"/>
      <c r="D28" s="101"/>
      <c r="E28" s="101"/>
    </row>
    <row r="29" spans="1:5" x14ac:dyDescent="0.2">
      <c r="A29" s="102"/>
      <c r="B29" s="102"/>
      <c r="C29" s="102"/>
      <c r="D29" s="102"/>
      <c r="E29" s="102"/>
    </row>
    <row r="30" spans="1:5" x14ac:dyDescent="0.2">
      <c r="A30" s="101"/>
      <c r="B30" s="101"/>
      <c r="C30" s="101"/>
      <c r="D30" s="101"/>
      <c r="E30" s="101"/>
    </row>
    <row r="31" spans="1:5" x14ac:dyDescent="0.2">
      <c r="A31" s="102"/>
      <c r="B31" s="102"/>
      <c r="C31" s="102"/>
      <c r="D31" s="102"/>
      <c r="E31" s="102"/>
    </row>
    <row r="32" spans="1:5" x14ac:dyDescent="0.2">
      <c r="A32" s="101"/>
      <c r="B32" s="101"/>
      <c r="C32" s="101"/>
      <c r="D32" s="101"/>
      <c r="E32" s="101"/>
    </row>
    <row r="33" spans="1:5" x14ac:dyDescent="0.2">
      <c r="A33" s="102"/>
      <c r="B33" s="102"/>
      <c r="C33" s="102"/>
      <c r="D33" s="102"/>
      <c r="E33" s="102"/>
    </row>
    <row r="34" spans="1:5" x14ac:dyDescent="0.2">
      <c r="A34" s="101"/>
      <c r="B34" s="101"/>
      <c r="C34" s="101"/>
      <c r="D34" s="101"/>
      <c r="E34" s="101"/>
    </row>
    <row r="35" spans="1:5" x14ac:dyDescent="0.2">
      <c r="A35" s="102"/>
      <c r="B35" s="102"/>
      <c r="C35" s="102"/>
      <c r="D35" s="102"/>
      <c r="E35" s="102"/>
    </row>
    <row r="36" spans="1:5" x14ac:dyDescent="0.2">
      <c r="A36" s="101"/>
      <c r="B36" s="101"/>
      <c r="C36" s="101"/>
      <c r="D36" s="101"/>
      <c r="E36" s="101"/>
    </row>
    <row r="37" spans="1:5" x14ac:dyDescent="0.2">
      <c r="A37" s="102"/>
      <c r="B37" s="102"/>
      <c r="C37" s="102"/>
      <c r="D37" s="102"/>
      <c r="E37" s="102"/>
    </row>
    <row r="38" spans="1:5" x14ac:dyDescent="0.2">
      <c r="A38" s="101"/>
      <c r="B38" s="101"/>
      <c r="C38" s="101"/>
      <c r="D38" s="101"/>
      <c r="E38" s="101"/>
    </row>
    <row r="39" spans="1:5" x14ac:dyDescent="0.2">
      <c r="A39" s="102"/>
      <c r="B39" s="102"/>
      <c r="C39" s="102"/>
      <c r="D39" s="102"/>
      <c r="E39" s="102"/>
    </row>
    <row r="40" spans="1:5" x14ac:dyDescent="0.2">
      <c r="A40" s="101"/>
      <c r="B40" s="101"/>
      <c r="C40" s="101"/>
      <c r="D40" s="101"/>
      <c r="E40" s="101"/>
    </row>
    <row r="41" spans="1:5" x14ac:dyDescent="0.2">
      <c r="A41" s="102"/>
      <c r="B41" s="102"/>
      <c r="C41" s="102"/>
      <c r="D41" s="102"/>
      <c r="E41" s="102"/>
    </row>
    <row r="42" spans="1:5" x14ac:dyDescent="0.2">
      <c r="A42" s="30"/>
      <c r="B42" s="30"/>
      <c r="C42" s="30"/>
      <c r="D42" s="30"/>
      <c r="E42" s="30"/>
    </row>
  </sheetData>
  <mergeCells count="2">
    <mergeCell ref="A1:E1"/>
    <mergeCell ref="A2:E2"/>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2"/>
  <sheetViews>
    <sheetView topLeftCell="R1" zoomScale="80" zoomScaleNormal="80" workbookViewId="0">
      <selection activeCell="AH1" sqref="AH1"/>
    </sheetView>
  </sheetViews>
  <sheetFormatPr defaultColWidth="11.42578125" defaultRowHeight="12.75" x14ac:dyDescent="0.2"/>
  <cols>
    <col min="1" max="1" width="12.42578125" customWidth="1"/>
    <col min="2" max="2" width="16.85546875" bestFit="1" customWidth="1"/>
    <col min="3" max="3" width="18" bestFit="1" customWidth="1"/>
    <col min="4" max="5" width="18" customWidth="1"/>
    <col min="6" max="6" width="15.42578125" bestFit="1" customWidth="1"/>
    <col min="7" max="7" width="18" bestFit="1" customWidth="1"/>
    <col min="8" max="8" width="13.42578125" bestFit="1" customWidth="1"/>
    <col min="9" max="9" width="18" bestFit="1" customWidth="1"/>
    <col min="10" max="10" width="16.85546875" bestFit="1" customWidth="1"/>
    <col min="11" max="11" width="18" bestFit="1" customWidth="1"/>
    <col min="12" max="12" width="16.85546875" bestFit="1" customWidth="1"/>
    <col min="13" max="13" width="31.42578125" bestFit="1" customWidth="1"/>
    <col min="14" max="14" width="5.140625" bestFit="1" customWidth="1"/>
    <col min="23" max="23" width="15.42578125" bestFit="1" customWidth="1"/>
    <col min="24" max="24" width="18" bestFit="1" customWidth="1"/>
    <col min="25" max="27" width="18" customWidth="1"/>
    <col min="28" max="28" width="18" bestFit="1" customWidth="1"/>
    <col min="29" max="29" width="31.85546875" bestFit="1" customWidth="1"/>
    <col min="30" max="30" width="36.140625" bestFit="1" customWidth="1"/>
    <col min="31" max="31" width="30.42578125" bestFit="1" customWidth="1"/>
    <col min="32" max="32" width="31" bestFit="1" customWidth="1"/>
  </cols>
  <sheetData>
    <row r="1" spans="1:64" x14ac:dyDescent="0.2">
      <c r="E1" s="15" t="s">
        <v>3</v>
      </c>
      <c r="F1" s="15" t="s">
        <v>4</v>
      </c>
      <c r="G1" s="15" t="s">
        <v>5</v>
      </c>
      <c r="H1" s="15" t="s">
        <v>6</v>
      </c>
      <c r="I1" s="15" t="s">
        <v>7</v>
      </c>
      <c r="J1" s="15" t="s">
        <v>8</v>
      </c>
      <c r="K1" s="15" t="s">
        <v>9</v>
      </c>
      <c r="L1" s="15" t="s">
        <v>10</v>
      </c>
      <c r="W1" t="s">
        <v>11</v>
      </c>
      <c r="X1" t="s">
        <v>12</v>
      </c>
      <c r="Y1">
        <v>3</v>
      </c>
      <c r="Z1">
        <v>6</v>
      </c>
      <c r="AA1">
        <v>9</v>
      </c>
      <c r="AB1" t="s">
        <v>13</v>
      </c>
      <c r="AC1" s="15" t="s">
        <v>14</v>
      </c>
      <c r="AD1">
        <v>3</v>
      </c>
      <c r="AE1">
        <v>6</v>
      </c>
      <c r="AF1">
        <v>9</v>
      </c>
    </row>
    <row r="2" spans="1:64" ht="219.75" customHeight="1" x14ac:dyDescent="0.2">
      <c r="A2" s="16" t="s">
        <v>15</v>
      </c>
      <c r="B2" s="25" t="s">
        <v>16</v>
      </c>
      <c r="C2" s="23" t="s">
        <v>17</v>
      </c>
      <c r="D2" s="23">
        <v>42369</v>
      </c>
      <c r="E2" s="23">
        <v>42369</v>
      </c>
      <c r="F2" s="16" t="s">
        <v>18</v>
      </c>
      <c r="G2" s="23">
        <v>42735</v>
      </c>
      <c r="H2" s="16" t="s">
        <v>19</v>
      </c>
      <c r="I2" s="23">
        <v>43100</v>
      </c>
      <c r="J2" s="25" t="s">
        <v>20</v>
      </c>
      <c r="K2" s="23">
        <v>43465</v>
      </c>
      <c r="L2" s="25" t="s">
        <v>21</v>
      </c>
      <c r="M2" t="str">
        <f>B2&amp;" - "&amp;C2</f>
        <v>January 1, 2015 - December 31, 2015</v>
      </c>
      <c r="N2" s="17">
        <v>2014</v>
      </c>
      <c r="O2" t="s">
        <v>22</v>
      </c>
      <c r="P2" s="16" t="s">
        <v>23</v>
      </c>
      <c r="Q2">
        <v>2012</v>
      </c>
      <c r="T2">
        <v>2016</v>
      </c>
      <c r="W2" s="25" t="s">
        <v>21</v>
      </c>
      <c r="X2" s="23">
        <v>43465</v>
      </c>
      <c r="Y2" s="23">
        <v>43373</v>
      </c>
      <c r="Z2" s="23">
        <v>43281</v>
      </c>
      <c r="AA2" s="23">
        <v>43190</v>
      </c>
      <c r="AB2" s="23">
        <v>43100</v>
      </c>
      <c r="AC2" t="str">
        <f t="shared" ref="AC2:AC25" si="0">TEXT(AB2+1,"Mmmm DD, YYYY")&amp;" - "&amp;TEXT(X2,"MMMM DD, YYYY")</f>
        <v>January 01, 2018 - December 31, 2018</v>
      </c>
      <c r="AD2" t="str">
        <f t="shared" ref="AD2:AD13" si="1">TEXT(Y2+1,"Mmmm DD, YYYY")&amp;" - "&amp;TEXT(X2,"MMMM DD, YYYY")</f>
        <v>October 01, 2018 - December 31, 2018</v>
      </c>
      <c r="AE2" t="str">
        <f t="shared" ref="AE2:AE13" si="2">TEXT(Z2+1,"Mmmm DD, YYYY")&amp;" - "&amp;TEXT(X2,"MMMM DD, YYYY")</f>
        <v>July 01, 2018 - December 31, 2018</v>
      </c>
      <c r="AF2" t="str">
        <f t="shared" ref="AF2:AF13" si="3">TEXT(AA2+1,"Mmmm DD, YYYY")&amp;" - "&amp;TEXT(X2,"MMMM DD, YYYY")</f>
        <v>April 01, 2018 - December 31, 2018</v>
      </c>
      <c r="AH2" t="s">
        <v>24</v>
      </c>
      <c r="AI2">
        <v>7</v>
      </c>
      <c r="AJ2">
        <v>6</v>
      </c>
      <c r="AK2" s="207" t="s">
        <v>561</v>
      </c>
      <c r="AL2" s="208"/>
      <c r="AM2" s="208"/>
      <c r="AN2" s="208"/>
      <c r="AO2" s="208"/>
      <c r="AP2" s="208"/>
      <c r="AQ2" s="209"/>
      <c r="AR2" s="207" t="s">
        <v>562</v>
      </c>
      <c r="AS2" s="208"/>
      <c r="AT2" s="208"/>
      <c r="AU2" s="208"/>
      <c r="AV2" s="208"/>
      <c r="AW2" s="208"/>
      <c r="AX2" s="209"/>
      <c r="AY2" s="207" t="s">
        <v>563</v>
      </c>
      <c r="AZ2" s="208"/>
      <c r="BA2" s="208"/>
      <c r="BB2" s="208"/>
      <c r="BC2" s="208"/>
      <c r="BD2" s="208"/>
      <c r="BE2" s="209"/>
      <c r="BF2" s="207" t="s">
        <v>564</v>
      </c>
      <c r="BG2" s="208"/>
      <c r="BH2" s="208"/>
      <c r="BI2" s="208"/>
      <c r="BJ2" s="208"/>
      <c r="BK2" s="208"/>
      <c r="BL2" s="209"/>
    </row>
    <row r="3" spans="1:64" ht="219.75" customHeight="1" x14ac:dyDescent="0.2">
      <c r="A3" s="16" t="s">
        <v>25</v>
      </c>
      <c r="B3" s="25" t="s">
        <v>26</v>
      </c>
      <c r="C3" s="23" t="s">
        <v>27</v>
      </c>
      <c r="D3" s="23">
        <v>42400</v>
      </c>
      <c r="E3" s="23">
        <v>42400</v>
      </c>
      <c r="F3" s="16" t="s">
        <v>28</v>
      </c>
      <c r="G3" s="23">
        <v>42766</v>
      </c>
      <c r="H3" s="16" t="s">
        <v>29</v>
      </c>
      <c r="I3" s="23">
        <v>43131</v>
      </c>
      <c r="J3" s="25" t="s">
        <v>30</v>
      </c>
      <c r="K3" s="23">
        <v>43496</v>
      </c>
      <c r="L3" s="25" t="s">
        <v>31</v>
      </c>
      <c r="M3" t="str">
        <f t="shared" ref="M3:M61" si="4">B3&amp;" - "&amp;C3</f>
        <v>February 1, 2015 - January 31, 2016</v>
      </c>
      <c r="N3" s="17">
        <v>2015</v>
      </c>
      <c r="O3" t="s">
        <v>22</v>
      </c>
      <c r="P3" s="17" t="s">
        <v>32</v>
      </c>
      <c r="Q3">
        <v>2013</v>
      </c>
      <c r="T3">
        <v>2017</v>
      </c>
      <c r="W3" s="25" t="s">
        <v>31</v>
      </c>
      <c r="X3" s="23">
        <v>43496</v>
      </c>
      <c r="Y3" s="23">
        <v>43404</v>
      </c>
      <c r="Z3" s="23">
        <v>43312</v>
      </c>
      <c r="AA3" s="23">
        <v>43220</v>
      </c>
      <c r="AB3" s="23">
        <v>43131</v>
      </c>
      <c r="AC3" t="str">
        <f t="shared" si="0"/>
        <v>February 01, 2018 - January 31, 2019</v>
      </c>
      <c r="AD3" t="str">
        <f t="shared" si="1"/>
        <v>November 01, 2018 - January 31, 2019</v>
      </c>
      <c r="AE3" t="str">
        <f t="shared" si="2"/>
        <v>August 01, 2018 - January 31, 2019</v>
      </c>
      <c r="AF3" t="str">
        <f t="shared" si="3"/>
        <v>May 01, 2018 - January 31, 2019</v>
      </c>
      <c r="AH3" t="s">
        <v>33</v>
      </c>
      <c r="AI3">
        <v>8</v>
      </c>
      <c r="AJ3">
        <v>3</v>
      </c>
      <c r="AK3" s="207" t="s">
        <v>34</v>
      </c>
      <c r="AL3" s="208"/>
      <c r="AM3" s="208"/>
      <c r="AN3" s="208"/>
      <c r="AO3" s="208"/>
      <c r="AP3" s="208"/>
      <c r="AQ3" s="209"/>
      <c r="AR3" s="207" t="s">
        <v>35</v>
      </c>
      <c r="AS3" s="208"/>
      <c r="AT3" s="208"/>
      <c r="AU3" s="208"/>
      <c r="AV3" s="208"/>
      <c r="AW3" s="208"/>
      <c r="AX3" s="209"/>
      <c r="AY3" s="207" t="s">
        <v>36</v>
      </c>
      <c r="AZ3" s="208"/>
      <c r="BA3" s="208"/>
      <c r="BB3" s="208"/>
      <c r="BC3" s="208"/>
      <c r="BD3" s="208"/>
      <c r="BE3" s="209"/>
      <c r="BF3" s="207" t="s">
        <v>37</v>
      </c>
      <c r="BG3" s="208"/>
      <c r="BH3" s="208"/>
      <c r="BI3" s="208"/>
      <c r="BJ3" s="208"/>
      <c r="BK3" s="208"/>
      <c r="BL3" s="209"/>
    </row>
    <row r="4" spans="1:64" ht="219.75" customHeight="1" x14ac:dyDescent="0.2">
      <c r="A4" s="17" t="s">
        <v>38</v>
      </c>
      <c r="B4" s="25" t="s">
        <v>39</v>
      </c>
      <c r="C4" s="23" t="s">
        <v>40</v>
      </c>
      <c r="D4" s="23">
        <v>42429</v>
      </c>
      <c r="E4" s="23">
        <v>42429</v>
      </c>
      <c r="F4" s="16" t="s">
        <v>41</v>
      </c>
      <c r="G4" s="23">
        <v>42794</v>
      </c>
      <c r="H4" s="16" t="s">
        <v>42</v>
      </c>
      <c r="I4" s="23">
        <v>43159</v>
      </c>
      <c r="J4" s="25" t="s">
        <v>43</v>
      </c>
      <c r="K4" s="23">
        <v>43524</v>
      </c>
      <c r="L4" s="25" t="s">
        <v>44</v>
      </c>
      <c r="M4" t="str">
        <f t="shared" si="4"/>
        <v>March 1, 2015 - February 29, 2016</v>
      </c>
      <c r="N4" s="17">
        <v>2016</v>
      </c>
      <c r="O4" t="s">
        <v>22</v>
      </c>
      <c r="P4" s="17" t="s">
        <v>45</v>
      </c>
      <c r="Q4">
        <v>2013</v>
      </c>
      <c r="T4">
        <v>2018</v>
      </c>
      <c r="W4" s="25" t="s">
        <v>44</v>
      </c>
      <c r="X4" s="23">
        <v>43524</v>
      </c>
      <c r="Y4" s="23">
        <v>43434</v>
      </c>
      <c r="Z4" s="23">
        <v>43343</v>
      </c>
      <c r="AA4" s="23">
        <v>43251</v>
      </c>
      <c r="AB4" s="23">
        <v>43159</v>
      </c>
      <c r="AC4" t="str">
        <f t="shared" si="0"/>
        <v>March 01, 2018 - February 28, 2019</v>
      </c>
      <c r="AD4" t="str">
        <f t="shared" si="1"/>
        <v>December 01, 2018 - February 28, 2019</v>
      </c>
      <c r="AE4" t="str">
        <f t="shared" si="2"/>
        <v>September 01, 2018 - February 28, 2019</v>
      </c>
      <c r="AF4" t="str">
        <f t="shared" si="3"/>
        <v>June 01, 2018 - February 28, 2019</v>
      </c>
      <c r="AH4" t="s">
        <v>46</v>
      </c>
      <c r="AI4">
        <v>9</v>
      </c>
      <c r="AJ4">
        <v>4</v>
      </c>
      <c r="AK4" s="207" t="s">
        <v>47</v>
      </c>
      <c r="AL4" s="208"/>
      <c r="AM4" s="208"/>
      <c r="AN4" s="208"/>
      <c r="AO4" s="208"/>
      <c r="AP4" s="208"/>
      <c r="AQ4" s="209"/>
      <c r="AR4" s="207" t="s">
        <v>48</v>
      </c>
      <c r="AS4" s="208"/>
      <c r="AT4" s="208"/>
      <c r="AU4" s="208"/>
      <c r="AV4" s="208"/>
      <c r="AW4" s="208"/>
      <c r="AX4" s="209"/>
      <c r="AY4" s="207" t="s">
        <v>49</v>
      </c>
      <c r="AZ4" s="208"/>
      <c r="BA4" s="208"/>
      <c r="BB4" s="208"/>
      <c r="BC4" s="208"/>
      <c r="BD4" s="208"/>
      <c r="BE4" s="209"/>
      <c r="BF4" s="207" t="s">
        <v>50</v>
      </c>
      <c r="BG4" s="208"/>
      <c r="BH4" s="208"/>
      <c r="BI4" s="208"/>
      <c r="BJ4" s="208"/>
      <c r="BK4" s="208"/>
      <c r="BL4" s="209"/>
    </row>
    <row r="5" spans="1:64" ht="219.75" customHeight="1" x14ac:dyDescent="0.2">
      <c r="A5" s="17" t="s">
        <v>51</v>
      </c>
      <c r="B5" s="25" t="s">
        <v>52</v>
      </c>
      <c r="C5" s="23" t="s">
        <v>53</v>
      </c>
      <c r="D5" s="23">
        <v>42460</v>
      </c>
      <c r="E5" s="23">
        <v>42460</v>
      </c>
      <c r="F5" s="16" t="s">
        <v>54</v>
      </c>
      <c r="G5" s="23">
        <v>42825</v>
      </c>
      <c r="H5" s="16" t="s">
        <v>55</v>
      </c>
      <c r="I5" s="23">
        <v>43190</v>
      </c>
      <c r="J5" s="25" t="s">
        <v>56</v>
      </c>
      <c r="K5" s="23">
        <v>43555</v>
      </c>
      <c r="L5" s="25" t="s">
        <v>57</v>
      </c>
      <c r="M5" t="str">
        <f t="shared" si="4"/>
        <v>April 1, 2015 - March 31, 2016</v>
      </c>
      <c r="N5" s="17">
        <v>2017</v>
      </c>
      <c r="O5" t="s">
        <v>22</v>
      </c>
      <c r="P5" s="17" t="s">
        <v>58</v>
      </c>
      <c r="Q5">
        <v>2013</v>
      </c>
      <c r="T5">
        <v>2019</v>
      </c>
      <c r="W5" s="25" t="s">
        <v>57</v>
      </c>
      <c r="X5" s="23">
        <v>43555</v>
      </c>
      <c r="Y5" s="23">
        <v>43465</v>
      </c>
      <c r="Z5" s="23">
        <v>43373</v>
      </c>
      <c r="AA5" s="23">
        <v>43281</v>
      </c>
      <c r="AB5" s="23">
        <v>43190</v>
      </c>
      <c r="AC5" t="str">
        <f t="shared" si="0"/>
        <v>April 01, 2018 - March 31, 2019</v>
      </c>
      <c r="AD5" t="str">
        <f t="shared" si="1"/>
        <v>January 01, 2019 - March 31, 2019</v>
      </c>
      <c r="AE5" t="str">
        <f t="shared" si="2"/>
        <v>October 01, 2018 - March 31, 2019</v>
      </c>
      <c r="AF5" t="str">
        <f t="shared" si="3"/>
        <v>July 01, 2018 - March 31, 2019</v>
      </c>
      <c r="AH5" t="s">
        <v>59</v>
      </c>
      <c r="AI5">
        <v>10</v>
      </c>
      <c r="AJ5">
        <v>5</v>
      </c>
      <c r="AK5" s="207" t="s">
        <v>60</v>
      </c>
      <c r="AL5" s="208"/>
      <c r="AM5" s="208"/>
      <c r="AN5" s="208"/>
      <c r="AO5" s="208"/>
      <c r="AP5" s="208"/>
      <c r="AQ5" s="209"/>
      <c r="AR5" s="207" t="s">
        <v>61</v>
      </c>
      <c r="AS5" s="208"/>
      <c r="AT5" s="208"/>
      <c r="AU5" s="208"/>
      <c r="AV5" s="208"/>
      <c r="AW5" s="208"/>
      <c r="AX5" s="209"/>
      <c r="AY5" s="207" t="s">
        <v>62</v>
      </c>
      <c r="AZ5" s="208"/>
      <c r="BA5" s="208"/>
      <c r="BB5" s="208"/>
      <c r="BC5" s="208"/>
      <c r="BD5" s="208"/>
      <c r="BE5" s="209"/>
      <c r="BF5" s="207" t="s">
        <v>63</v>
      </c>
      <c r="BG5" s="208"/>
      <c r="BH5" s="208"/>
      <c r="BI5" s="208"/>
      <c r="BJ5" s="208"/>
      <c r="BK5" s="208"/>
      <c r="BL5" s="209"/>
    </row>
    <row r="6" spans="1:64" x14ac:dyDescent="0.2">
      <c r="A6" s="17" t="s">
        <v>64</v>
      </c>
      <c r="B6" s="25" t="s">
        <v>65</v>
      </c>
      <c r="C6" s="23" t="s">
        <v>66</v>
      </c>
      <c r="D6" s="23">
        <v>42490</v>
      </c>
      <c r="E6" s="23">
        <v>42490</v>
      </c>
      <c r="F6" s="16" t="s">
        <v>67</v>
      </c>
      <c r="G6" s="23">
        <v>42855</v>
      </c>
      <c r="H6" s="16" t="s">
        <v>68</v>
      </c>
      <c r="I6" s="23">
        <v>43220</v>
      </c>
      <c r="J6" s="25" t="s">
        <v>69</v>
      </c>
      <c r="K6" s="23">
        <v>43585</v>
      </c>
      <c r="L6" s="25" t="s">
        <v>70</v>
      </c>
      <c r="M6" t="str">
        <f t="shared" si="4"/>
        <v>May 1, 2015 - April 30, 2016</v>
      </c>
      <c r="O6" t="s">
        <v>22</v>
      </c>
      <c r="P6" s="17" t="s">
        <v>71</v>
      </c>
      <c r="Q6">
        <v>2013</v>
      </c>
      <c r="W6" s="25" t="s">
        <v>70</v>
      </c>
      <c r="X6" s="23">
        <v>43585</v>
      </c>
      <c r="Y6" s="23">
        <v>43496</v>
      </c>
      <c r="Z6" s="23">
        <v>43404</v>
      </c>
      <c r="AA6" s="23">
        <v>43312</v>
      </c>
      <c r="AB6" s="23">
        <v>43220</v>
      </c>
      <c r="AC6" t="str">
        <f t="shared" si="0"/>
        <v>May 01, 2018 - April 30, 2019</v>
      </c>
      <c r="AD6" t="str">
        <f t="shared" si="1"/>
        <v>February 01, 2019 - April 30, 2019</v>
      </c>
      <c r="AE6" t="str">
        <f t="shared" si="2"/>
        <v>November 01, 2018 - April 30, 2019</v>
      </c>
      <c r="AF6" t="str">
        <f t="shared" si="3"/>
        <v>August 01, 2018 - April 30, 2019</v>
      </c>
    </row>
    <row r="7" spans="1:64" x14ac:dyDescent="0.2">
      <c r="A7" s="17" t="s">
        <v>72</v>
      </c>
      <c r="B7" s="25" t="s">
        <v>73</v>
      </c>
      <c r="C7" s="23" t="s">
        <v>74</v>
      </c>
      <c r="D7" s="23">
        <v>42521</v>
      </c>
      <c r="E7" s="23">
        <v>42521</v>
      </c>
      <c r="F7" s="16" t="s">
        <v>75</v>
      </c>
      <c r="G7" s="23">
        <v>42886</v>
      </c>
      <c r="H7" s="16" t="s">
        <v>76</v>
      </c>
      <c r="I7" s="23">
        <v>43251</v>
      </c>
      <c r="J7" s="25" t="s">
        <v>77</v>
      </c>
      <c r="K7" s="23">
        <v>43616</v>
      </c>
      <c r="L7" s="25" t="s">
        <v>78</v>
      </c>
      <c r="M7" t="str">
        <f t="shared" si="4"/>
        <v>June 1, 2015 - May 31, 2016</v>
      </c>
      <c r="O7" t="s">
        <v>22</v>
      </c>
      <c r="P7" s="17" t="s">
        <v>79</v>
      </c>
      <c r="Q7">
        <v>2013</v>
      </c>
      <c r="W7" s="25" t="s">
        <v>78</v>
      </c>
      <c r="X7" s="23">
        <v>43616</v>
      </c>
      <c r="Y7" s="23">
        <v>43524</v>
      </c>
      <c r="Z7" s="23">
        <v>43434</v>
      </c>
      <c r="AA7" s="23">
        <v>43343</v>
      </c>
      <c r="AB7" s="23">
        <v>43251</v>
      </c>
      <c r="AC7" t="str">
        <f t="shared" si="0"/>
        <v>June 01, 2018 - May 31, 2019</v>
      </c>
      <c r="AD7" t="str">
        <f t="shared" si="1"/>
        <v>March 01, 2019 - May 31, 2019</v>
      </c>
      <c r="AE7" t="str">
        <f t="shared" si="2"/>
        <v>December 01, 2018 - May 31, 2019</v>
      </c>
      <c r="AF7" t="str">
        <f t="shared" si="3"/>
        <v>September 01, 2018 - May 31, 2019</v>
      </c>
    </row>
    <row r="8" spans="1:64" x14ac:dyDescent="0.2">
      <c r="A8" s="17" t="s">
        <v>80</v>
      </c>
      <c r="B8" s="25" t="s">
        <v>81</v>
      </c>
      <c r="C8" s="23" t="s">
        <v>82</v>
      </c>
      <c r="D8" s="23">
        <v>42551</v>
      </c>
      <c r="E8" s="23">
        <v>42551</v>
      </c>
      <c r="F8" s="16" t="s">
        <v>83</v>
      </c>
      <c r="G8" s="23">
        <v>42916</v>
      </c>
      <c r="H8" s="16" t="s">
        <v>84</v>
      </c>
      <c r="I8" s="23">
        <v>43281</v>
      </c>
      <c r="J8" s="25" t="s">
        <v>85</v>
      </c>
      <c r="K8" s="23">
        <v>43646</v>
      </c>
      <c r="L8" s="25" t="s">
        <v>86</v>
      </c>
      <c r="M8" t="str">
        <f t="shared" si="4"/>
        <v>July 1, 2015 - June 30, 2016</v>
      </c>
      <c r="O8" t="s">
        <v>22</v>
      </c>
      <c r="P8" s="17" t="s">
        <v>87</v>
      </c>
      <c r="Q8">
        <v>2013</v>
      </c>
      <c r="W8" s="25" t="s">
        <v>86</v>
      </c>
      <c r="X8" s="23">
        <v>43646</v>
      </c>
      <c r="Y8" s="23">
        <v>43555</v>
      </c>
      <c r="Z8" s="23">
        <v>43465</v>
      </c>
      <c r="AA8" s="23">
        <v>43373</v>
      </c>
      <c r="AB8" s="23">
        <v>43281</v>
      </c>
      <c r="AC8" t="str">
        <f t="shared" si="0"/>
        <v>July 01, 2018 - June 30, 2019</v>
      </c>
      <c r="AD8" t="str">
        <f t="shared" si="1"/>
        <v>April 01, 2019 - June 30, 2019</v>
      </c>
      <c r="AE8" t="str">
        <f t="shared" si="2"/>
        <v>January 01, 2019 - June 30, 2019</v>
      </c>
      <c r="AF8" t="str">
        <f t="shared" si="3"/>
        <v>October 01, 2018 - June 30, 2019</v>
      </c>
    </row>
    <row r="9" spans="1:64" x14ac:dyDescent="0.2">
      <c r="A9" s="17" t="s">
        <v>88</v>
      </c>
      <c r="B9" s="25" t="s">
        <v>89</v>
      </c>
      <c r="C9" s="23" t="s">
        <v>90</v>
      </c>
      <c r="D9" s="23">
        <v>42582</v>
      </c>
      <c r="E9" s="23">
        <v>42582</v>
      </c>
      <c r="F9" s="16" t="s">
        <v>91</v>
      </c>
      <c r="G9" s="23">
        <v>42947</v>
      </c>
      <c r="H9" s="16" t="s">
        <v>92</v>
      </c>
      <c r="I9" s="23">
        <v>43312</v>
      </c>
      <c r="J9" s="25" t="s">
        <v>93</v>
      </c>
      <c r="K9" s="23">
        <v>43677</v>
      </c>
      <c r="L9" s="25" t="s">
        <v>94</v>
      </c>
      <c r="M9" t="str">
        <f t="shared" si="4"/>
        <v>August 1, 2015 - July 31, 2016</v>
      </c>
      <c r="O9" t="s">
        <v>22</v>
      </c>
      <c r="P9" s="17" t="s">
        <v>95</v>
      </c>
      <c r="Q9">
        <v>2013</v>
      </c>
      <c r="W9" s="25" t="s">
        <v>94</v>
      </c>
      <c r="X9" s="23">
        <v>43677</v>
      </c>
      <c r="Y9" s="23">
        <v>43585</v>
      </c>
      <c r="Z9" s="23">
        <v>43496</v>
      </c>
      <c r="AA9" s="23">
        <v>43404</v>
      </c>
      <c r="AB9" s="23">
        <v>43312</v>
      </c>
      <c r="AC9" t="str">
        <f t="shared" si="0"/>
        <v>August 01, 2018 - July 31, 2019</v>
      </c>
      <c r="AD9" t="str">
        <f t="shared" si="1"/>
        <v>May 01, 2019 - July 31, 2019</v>
      </c>
      <c r="AE9" t="str">
        <f t="shared" si="2"/>
        <v>February 01, 2019 - July 31, 2019</v>
      </c>
      <c r="AF9" t="str">
        <f t="shared" si="3"/>
        <v>November 01, 2018 - July 31, 2019</v>
      </c>
    </row>
    <row r="10" spans="1:64" x14ac:dyDescent="0.2">
      <c r="A10" s="17" t="s">
        <v>96</v>
      </c>
      <c r="B10" s="25" t="s">
        <v>97</v>
      </c>
      <c r="C10" s="23" t="s">
        <v>98</v>
      </c>
      <c r="D10" s="23">
        <v>42613</v>
      </c>
      <c r="E10" s="23">
        <v>42613</v>
      </c>
      <c r="F10" s="16" t="s">
        <v>99</v>
      </c>
      <c r="G10" s="23">
        <v>42978</v>
      </c>
      <c r="H10" s="16" t="s">
        <v>100</v>
      </c>
      <c r="I10" s="23">
        <v>43343</v>
      </c>
      <c r="J10" s="25" t="s">
        <v>101</v>
      </c>
      <c r="K10" s="23">
        <v>43708</v>
      </c>
      <c r="L10" s="25" t="s">
        <v>102</v>
      </c>
      <c r="M10" t="str">
        <f t="shared" si="4"/>
        <v>September 1, 2015 - August 31, 2016</v>
      </c>
      <c r="O10" t="s">
        <v>22</v>
      </c>
      <c r="P10" s="17" t="s">
        <v>103</v>
      </c>
      <c r="Q10">
        <v>2013</v>
      </c>
      <c r="W10" s="25" t="s">
        <v>102</v>
      </c>
      <c r="X10" s="23">
        <v>43708</v>
      </c>
      <c r="Y10" s="23">
        <v>43616</v>
      </c>
      <c r="Z10" s="23">
        <v>43524</v>
      </c>
      <c r="AA10" s="23">
        <v>43434</v>
      </c>
      <c r="AB10" s="23">
        <v>43343</v>
      </c>
      <c r="AC10" t="str">
        <f t="shared" si="0"/>
        <v>September 01, 2018 - August 31, 2019</v>
      </c>
      <c r="AD10" t="str">
        <f t="shared" si="1"/>
        <v>June 01, 2019 - August 31, 2019</v>
      </c>
      <c r="AE10" t="str">
        <f t="shared" si="2"/>
        <v>March 01, 2019 - August 31, 2019</v>
      </c>
      <c r="AF10" t="str">
        <f t="shared" si="3"/>
        <v>December 01, 2018 - August 31, 2019</v>
      </c>
    </row>
    <row r="11" spans="1:64" x14ac:dyDescent="0.2">
      <c r="A11" s="17" t="s">
        <v>104</v>
      </c>
      <c r="B11" s="25" t="s">
        <v>105</v>
      </c>
      <c r="C11" s="23" t="s">
        <v>106</v>
      </c>
      <c r="D11" s="23">
        <v>42643</v>
      </c>
      <c r="E11" s="23">
        <v>42643</v>
      </c>
      <c r="F11" s="16" t="s">
        <v>107</v>
      </c>
      <c r="G11" s="23">
        <v>43008</v>
      </c>
      <c r="H11" s="16" t="s">
        <v>108</v>
      </c>
      <c r="I11" s="23">
        <v>43373</v>
      </c>
      <c r="J11" s="25" t="s">
        <v>109</v>
      </c>
      <c r="K11" s="23">
        <v>43738</v>
      </c>
      <c r="L11" s="25" t="s">
        <v>110</v>
      </c>
      <c r="M11" t="str">
        <f t="shared" si="4"/>
        <v>October 1, 2015 - September 30, 2016</v>
      </c>
      <c r="O11" t="s">
        <v>22</v>
      </c>
      <c r="P11" s="17" t="s">
        <v>111</v>
      </c>
      <c r="Q11">
        <v>2013</v>
      </c>
      <c r="W11" s="25" t="s">
        <v>110</v>
      </c>
      <c r="X11" s="23">
        <v>43738</v>
      </c>
      <c r="Y11" s="23">
        <v>43646</v>
      </c>
      <c r="Z11" s="23">
        <v>43555</v>
      </c>
      <c r="AA11" s="23">
        <v>43465</v>
      </c>
      <c r="AB11" s="23">
        <v>43373</v>
      </c>
      <c r="AC11" t="str">
        <f t="shared" si="0"/>
        <v>October 01, 2018 - September 30, 2019</v>
      </c>
      <c r="AD11" t="str">
        <f t="shared" si="1"/>
        <v>July 01, 2019 - September 30, 2019</v>
      </c>
      <c r="AE11" t="str">
        <f t="shared" si="2"/>
        <v>April 01, 2019 - September 30, 2019</v>
      </c>
      <c r="AF11" t="str">
        <f t="shared" si="3"/>
        <v>January 01, 2019 - September 30, 2019</v>
      </c>
    </row>
    <row r="12" spans="1:64" x14ac:dyDescent="0.2">
      <c r="A12" s="17" t="s">
        <v>112</v>
      </c>
      <c r="B12" s="25" t="s">
        <v>113</v>
      </c>
      <c r="C12" s="23" t="s">
        <v>114</v>
      </c>
      <c r="D12" s="23">
        <v>42674</v>
      </c>
      <c r="E12" s="23">
        <v>42674</v>
      </c>
      <c r="F12" s="16" t="s">
        <v>115</v>
      </c>
      <c r="G12" s="23">
        <v>43039</v>
      </c>
      <c r="H12" s="16" t="s">
        <v>116</v>
      </c>
      <c r="I12" s="23">
        <v>43404</v>
      </c>
      <c r="J12" s="25" t="s">
        <v>117</v>
      </c>
      <c r="K12" s="23">
        <v>43769</v>
      </c>
      <c r="L12" s="25" t="s">
        <v>118</v>
      </c>
      <c r="M12" t="str">
        <f t="shared" si="4"/>
        <v>November 1, 2015 - October 31, 2016</v>
      </c>
      <c r="O12" t="s">
        <v>22</v>
      </c>
      <c r="P12" s="17" t="s">
        <v>119</v>
      </c>
      <c r="Q12">
        <v>2013</v>
      </c>
      <c r="W12" s="25" t="s">
        <v>118</v>
      </c>
      <c r="X12" s="23">
        <v>43769</v>
      </c>
      <c r="Y12" s="23">
        <v>43677</v>
      </c>
      <c r="Z12" s="23">
        <v>43585</v>
      </c>
      <c r="AA12" s="23">
        <v>43496</v>
      </c>
      <c r="AB12" s="23">
        <v>43404</v>
      </c>
      <c r="AC12" t="str">
        <f t="shared" si="0"/>
        <v>November 01, 2018 - October 31, 2019</v>
      </c>
      <c r="AD12" t="str">
        <f t="shared" si="1"/>
        <v>August 01, 2019 - October 31, 2019</v>
      </c>
      <c r="AE12" t="str">
        <f t="shared" si="2"/>
        <v>May 01, 2019 - October 31, 2019</v>
      </c>
      <c r="AF12" t="str">
        <f t="shared" si="3"/>
        <v>February 01, 2019 - October 31, 2019</v>
      </c>
    </row>
    <row r="13" spans="1:64" x14ac:dyDescent="0.2">
      <c r="A13" s="17" t="s">
        <v>120</v>
      </c>
      <c r="B13" s="25" t="s">
        <v>121</v>
      </c>
      <c r="C13" s="23" t="s">
        <v>122</v>
      </c>
      <c r="D13" s="23">
        <v>42704</v>
      </c>
      <c r="E13" s="23">
        <v>42704</v>
      </c>
      <c r="F13" s="16" t="s">
        <v>123</v>
      </c>
      <c r="G13" s="23">
        <v>43069</v>
      </c>
      <c r="H13" s="16" t="s">
        <v>124</v>
      </c>
      <c r="I13" s="23">
        <v>43434</v>
      </c>
      <c r="J13" s="25" t="s">
        <v>125</v>
      </c>
      <c r="K13" s="23">
        <v>43799</v>
      </c>
      <c r="L13" s="25" t="s">
        <v>126</v>
      </c>
      <c r="M13" t="str">
        <f t="shared" si="4"/>
        <v>December 1, 2015 - November 30, 2016</v>
      </c>
      <c r="O13" t="s">
        <v>22</v>
      </c>
      <c r="P13" s="17" t="s">
        <v>127</v>
      </c>
      <c r="Q13">
        <v>2013</v>
      </c>
      <c r="W13" s="25" t="s">
        <v>126</v>
      </c>
      <c r="X13" s="23">
        <v>43799</v>
      </c>
      <c r="Y13" s="23">
        <v>43708</v>
      </c>
      <c r="Z13" s="23">
        <v>43616</v>
      </c>
      <c r="AA13" s="23">
        <v>43524</v>
      </c>
      <c r="AB13" s="23">
        <v>43434</v>
      </c>
      <c r="AC13" t="str">
        <f t="shared" si="0"/>
        <v>December 01, 2018 - November 30, 2019</v>
      </c>
      <c r="AD13" t="str">
        <f t="shared" si="1"/>
        <v>September 01, 2019 - November 30, 2019</v>
      </c>
      <c r="AE13" t="str">
        <f t="shared" si="2"/>
        <v>June 01, 2019 - November 30, 2019</v>
      </c>
      <c r="AF13" t="str">
        <f t="shared" si="3"/>
        <v>March 01, 2019 - November 30, 2019</v>
      </c>
    </row>
    <row r="14" spans="1:64" x14ac:dyDescent="0.2">
      <c r="A14" s="16"/>
      <c r="B14" s="25" t="s">
        <v>18</v>
      </c>
      <c r="C14" s="23" t="s">
        <v>128</v>
      </c>
      <c r="D14" s="23">
        <v>42735</v>
      </c>
      <c r="E14" s="16"/>
      <c r="M14" t="str">
        <f t="shared" si="4"/>
        <v>January 1, 2016 - December 31, 2016</v>
      </c>
      <c r="O14" t="s">
        <v>129</v>
      </c>
      <c r="P14" s="17" t="s">
        <v>23</v>
      </c>
      <c r="Q14">
        <v>2013</v>
      </c>
      <c r="W14" s="25" t="s">
        <v>130</v>
      </c>
      <c r="X14" s="23">
        <v>43830</v>
      </c>
      <c r="Y14" s="23">
        <v>43738</v>
      </c>
      <c r="Z14" s="23">
        <v>43646</v>
      </c>
      <c r="AA14" s="23">
        <v>43555</v>
      </c>
      <c r="AB14" s="23">
        <v>43465</v>
      </c>
      <c r="AC14" t="str">
        <f t="shared" si="0"/>
        <v>January 01, 2019 - December 31, 2019</v>
      </c>
      <c r="AD14" t="str">
        <f t="shared" ref="AD14:AD25" si="5">TEXT(Y14+1,"Mmmm DD, YYYY")&amp;" - "&amp;TEXT(X14,"MMMM DD, YYYY")</f>
        <v>October 01, 2019 - December 31, 2019</v>
      </c>
      <c r="AE14" t="str">
        <f t="shared" ref="AE14:AE25" si="6">TEXT(Z14+1,"Mmmm DD, YYYY")&amp;" - "&amp;TEXT(X14,"MMMM DD, YYYY")</f>
        <v>July 01, 2019 - December 31, 2019</v>
      </c>
      <c r="AF14" t="str">
        <f t="shared" ref="AF14:AF25" si="7">TEXT(AA14+1,"Mmmm DD, YYYY")&amp;" - "&amp;TEXT(X14,"MMMM DD, YYYY")</f>
        <v>April 01, 2019 - December 31, 2019</v>
      </c>
    </row>
    <row r="15" spans="1:64" x14ac:dyDescent="0.2">
      <c r="A15" s="16"/>
      <c r="B15" s="25" t="s">
        <v>28</v>
      </c>
      <c r="C15" s="23" t="s">
        <v>131</v>
      </c>
      <c r="D15" s="23">
        <v>42766</v>
      </c>
      <c r="E15" s="16"/>
      <c r="M15" t="str">
        <f t="shared" si="4"/>
        <v>February 1, 2016 - January 31, 2017</v>
      </c>
      <c r="O15" t="s">
        <v>129</v>
      </c>
      <c r="P15" s="17" t="s">
        <v>32</v>
      </c>
      <c r="Q15">
        <f>Q3+1</f>
        <v>2014</v>
      </c>
      <c r="W15" s="25" t="s">
        <v>132</v>
      </c>
      <c r="X15" s="23">
        <v>43861</v>
      </c>
      <c r="Y15" s="23">
        <v>43769</v>
      </c>
      <c r="Z15" s="23">
        <v>43677</v>
      </c>
      <c r="AA15" s="23">
        <v>43585</v>
      </c>
      <c r="AB15" s="23">
        <v>43496</v>
      </c>
      <c r="AC15" t="str">
        <f t="shared" si="0"/>
        <v>February 01, 2019 - January 31, 2020</v>
      </c>
      <c r="AD15" t="str">
        <f t="shared" si="5"/>
        <v>November 01, 2019 - January 31, 2020</v>
      </c>
      <c r="AE15" t="str">
        <f t="shared" si="6"/>
        <v>August 01, 2019 - January 31, 2020</v>
      </c>
      <c r="AF15" t="str">
        <f t="shared" si="7"/>
        <v>May 01, 2019 - January 31, 2020</v>
      </c>
    </row>
    <row r="16" spans="1:64" x14ac:dyDescent="0.2">
      <c r="A16" s="17"/>
      <c r="B16" s="16" t="s">
        <v>41</v>
      </c>
      <c r="C16" s="40" t="s">
        <v>133</v>
      </c>
      <c r="D16" s="23">
        <v>42794</v>
      </c>
      <c r="E16" s="16"/>
      <c r="M16" t="str">
        <f t="shared" si="4"/>
        <v>March 1, 2016 - February 28, 2017</v>
      </c>
      <c r="O16" t="s">
        <v>129</v>
      </c>
      <c r="P16" s="17" t="s">
        <v>45</v>
      </c>
      <c r="Q16">
        <f>Q15</f>
        <v>2014</v>
      </c>
      <c r="W16" s="25" t="s">
        <v>134</v>
      </c>
      <c r="X16" s="23">
        <v>43889</v>
      </c>
      <c r="Y16" s="23">
        <v>43799</v>
      </c>
      <c r="Z16" s="23">
        <v>43708</v>
      </c>
      <c r="AA16" s="23">
        <v>43616</v>
      </c>
      <c r="AB16" s="23">
        <v>43524</v>
      </c>
      <c r="AC16" t="str">
        <f t="shared" si="0"/>
        <v>March 01, 2019 - February 28, 2020</v>
      </c>
      <c r="AD16" t="str">
        <f t="shared" si="5"/>
        <v>December 01, 2019 - February 28, 2020</v>
      </c>
      <c r="AE16" t="str">
        <f t="shared" si="6"/>
        <v>September 01, 2019 - February 28, 2020</v>
      </c>
      <c r="AF16" t="str">
        <f t="shared" si="7"/>
        <v>June 01, 2019 - February 28, 2020</v>
      </c>
    </row>
    <row r="17" spans="1:32" x14ac:dyDescent="0.2">
      <c r="A17" s="17"/>
      <c r="B17" s="16" t="s">
        <v>54</v>
      </c>
      <c r="C17" s="23" t="s">
        <v>135</v>
      </c>
      <c r="D17" s="23">
        <v>42825</v>
      </c>
      <c r="E17" s="16"/>
      <c r="M17" t="str">
        <f t="shared" si="4"/>
        <v>April 1, 2016 - March 31, 2017</v>
      </c>
      <c r="O17" t="s">
        <v>129</v>
      </c>
      <c r="P17" s="17" t="s">
        <v>58</v>
      </c>
      <c r="Q17">
        <f t="shared" ref="Q17:Q26" si="8">Q16</f>
        <v>2014</v>
      </c>
      <c r="W17" s="25" t="s">
        <v>136</v>
      </c>
      <c r="X17" s="23">
        <v>43921</v>
      </c>
      <c r="Y17" s="23">
        <v>44196</v>
      </c>
      <c r="Z17" s="23">
        <v>43738</v>
      </c>
      <c r="AA17" s="23">
        <v>43646</v>
      </c>
      <c r="AB17" s="23">
        <v>43555</v>
      </c>
      <c r="AC17" t="str">
        <f t="shared" si="0"/>
        <v>April 01, 2019 - March 31, 2020</v>
      </c>
      <c r="AD17" t="str">
        <f t="shared" si="5"/>
        <v>January 01, 2021 - March 31, 2020</v>
      </c>
      <c r="AE17" t="str">
        <f t="shared" si="6"/>
        <v>October 01, 2019 - March 31, 2020</v>
      </c>
      <c r="AF17" t="str">
        <f t="shared" si="7"/>
        <v>July 01, 2019 - March 31, 2020</v>
      </c>
    </row>
    <row r="18" spans="1:32" x14ac:dyDescent="0.2">
      <c r="A18" s="17"/>
      <c r="B18" s="16" t="s">
        <v>67</v>
      </c>
      <c r="C18" s="23" t="s">
        <v>137</v>
      </c>
      <c r="D18" s="23">
        <v>42855</v>
      </c>
      <c r="E18" s="16"/>
      <c r="M18" t="str">
        <f t="shared" si="4"/>
        <v>May 1, 2016 - April 30, 2017</v>
      </c>
      <c r="O18" t="s">
        <v>129</v>
      </c>
      <c r="P18" s="17" t="s">
        <v>71</v>
      </c>
      <c r="Q18">
        <f t="shared" si="8"/>
        <v>2014</v>
      </c>
      <c r="W18" s="25" t="s">
        <v>138</v>
      </c>
      <c r="X18" s="23">
        <v>43951</v>
      </c>
      <c r="Y18" s="23">
        <v>43861</v>
      </c>
      <c r="Z18" s="23">
        <v>43769</v>
      </c>
      <c r="AA18" s="23">
        <v>43677</v>
      </c>
      <c r="AB18" s="23">
        <v>43585</v>
      </c>
      <c r="AC18" t="str">
        <f t="shared" si="0"/>
        <v>May 01, 2019 - April 30, 2020</v>
      </c>
      <c r="AD18" t="str">
        <f t="shared" si="5"/>
        <v>February 01, 2020 - April 30, 2020</v>
      </c>
      <c r="AE18" t="str">
        <f t="shared" si="6"/>
        <v>November 01, 2019 - April 30, 2020</v>
      </c>
      <c r="AF18" t="str">
        <f t="shared" si="7"/>
        <v>August 01, 2019 - April 30, 2020</v>
      </c>
    </row>
    <row r="19" spans="1:32" x14ac:dyDescent="0.2">
      <c r="A19" s="17"/>
      <c r="B19" s="16" t="s">
        <v>75</v>
      </c>
      <c r="C19" s="23" t="s">
        <v>139</v>
      </c>
      <c r="D19" s="23">
        <v>42886</v>
      </c>
      <c r="E19" s="16"/>
      <c r="M19" t="str">
        <f t="shared" si="4"/>
        <v>June 1, 2016 - May 31, 2017</v>
      </c>
      <c r="O19" t="s">
        <v>129</v>
      </c>
      <c r="P19" s="17" t="s">
        <v>79</v>
      </c>
      <c r="Q19">
        <f t="shared" si="8"/>
        <v>2014</v>
      </c>
      <c r="W19" s="25" t="s">
        <v>140</v>
      </c>
      <c r="X19" s="23">
        <v>43982</v>
      </c>
      <c r="Y19" s="23">
        <v>43889</v>
      </c>
      <c r="Z19" s="23">
        <v>43799</v>
      </c>
      <c r="AA19" s="23">
        <v>43708</v>
      </c>
      <c r="AB19" s="23">
        <v>43616</v>
      </c>
      <c r="AC19" t="str">
        <f t="shared" si="0"/>
        <v>June 01, 2019 - May 31, 2020</v>
      </c>
      <c r="AD19" t="str">
        <f t="shared" si="5"/>
        <v>February 29, 2020 - May 31, 2020</v>
      </c>
      <c r="AE19" t="str">
        <f t="shared" si="6"/>
        <v>December 01, 2019 - May 31, 2020</v>
      </c>
      <c r="AF19" t="str">
        <f t="shared" si="7"/>
        <v>September 01, 2019 - May 31, 2020</v>
      </c>
    </row>
    <row r="20" spans="1:32" x14ac:dyDescent="0.2">
      <c r="A20" s="17"/>
      <c r="B20" s="16" t="s">
        <v>83</v>
      </c>
      <c r="C20" s="23" t="s">
        <v>141</v>
      </c>
      <c r="D20" s="23">
        <v>42916</v>
      </c>
      <c r="E20" s="16"/>
      <c r="M20" t="str">
        <f t="shared" si="4"/>
        <v>July 1, 2016 - June 30, 2017</v>
      </c>
      <c r="O20" t="s">
        <v>129</v>
      </c>
      <c r="P20" s="17" t="s">
        <v>87</v>
      </c>
      <c r="Q20">
        <f t="shared" si="8"/>
        <v>2014</v>
      </c>
      <c r="W20" s="25" t="s">
        <v>142</v>
      </c>
      <c r="X20" s="23">
        <v>44012</v>
      </c>
      <c r="Y20" s="23">
        <v>43921</v>
      </c>
      <c r="Z20" s="23">
        <v>44196</v>
      </c>
      <c r="AA20" s="23">
        <v>43738</v>
      </c>
      <c r="AB20" s="23">
        <v>43646</v>
      </c>
      <c r="AC20" t="str">
        <f t="shared" si="0"/>
        <v>July 01, 2019 - June 30, 2020</v>
      </c>
      <c r="AD20" t="str">
        <f t="shared" si="5"/>
        <v>April 01, 2020 - June 30, 2020</v>
      </c>
      <c r="AE20" t="str">
        <f t="shared" si="6"/>
        <v>January 01, 2021 - June 30, 2020</v>
      </c>
      <c r="AF20" t="str">
        <f t="shared" si="7"/>
        <v>October 01, 2019 - June 30, 2020</v>
      </c>
    </row>
    <row r="21" spans="1:32" x14ac:dyDescent="0.2">
      <c r="A21" s="17"/>
      <c r="B21" s="16" t="s">
        <v>91</v>
      </c>
      <c r="C21" s="23" t="s">
        <v>143</v>
      </c>
      <c r="D21" s="23">
        <v>42947</v>
      </c>
      <c r="E21" s="16"/>
      <c r="M21" t="str">
        <f t="shared" si="4"/>
        <v>August 1, 2016 - July 31, 2017</v>
      </c>
      <c r="O21" t="s">
        <v>129</v>
      </c>
      <c r="P21" s="17" t="s">
        <v>95</v>
      </c>
      <c r="Q21">
        <f t="shared" si="8"/>
        <v>2014</v>
      </c>
      <c r="W21" s="25" t="s">
        <v>144</v>
      </c>
      <c r="X21" s="23">
        <v>44043</v>
      </c>
      <c r="Y21" s="23">
        <v>43951</v>
      </c>
      <c r="Z21" s="23">
        <v>43861</v>
      </c>
      <c r="AA21" s="23">
        <v>43769</v>
      </c>
      <c r="AB21" s="23">
        <v>43677</v>
      </c>
      <c r="AC21" t="str">
        <f t="shared" si="0"/>
        <v>August 01, 2019 - July 31, 2020</v>
      </c>
      <c r="AD21" t="str">
        <f t="shared" si="5"/>
        <v>May 01, 2020 - July 31, 2020</v>
      </c>
      <c r="AE21" t="str">
        <f t="shared" si="6"/>
        <v>February 01, 2020 - July 31, 2020</v>
      </c>
      <c r="AF21" t="str">
        <f t="shared" si="7"/>
        <v>November 01, 2019 - July 31, 2020</v>
      </c>
    </row>
    <row r="22" spans="1:32" x14ac:dyDescent="0.2">
      <c r="A22" s="17"/>
      <c r="B22" s="16" t="s">
        <v>99</v>
      </c>
      <c r="C22" s="23" t="s">
        <v>145</v>
      </c>
      <c r="D22" s="23">
        <v>42978</v>
      </c>
      <c r="E22" s="16"/>
      <c r="M22" t="str">
        <f t="shared" si="4"/>
        <v>September 1, 2016 - August 31, 2017</v>
      </c>
      <c r="O22" t="s">
        <v>129</v>
      </c>
      <c r="P22" s="17" t="s">
        <v>103</v>
      </c>
      <c r="Q22">
        <f t="shared" si="8"/>
        <v>2014</v>
      </c>
      <c r="W22" s="25" t="s">
        <v>146</v>
      </c>
      <c r="X22" s="23">
        <v>44074</v>
      </c>
      <c r="Y22" s="23">
        <v>43982</v>
      </c>
      <c r="Z22" s="23">
        <v>43889</v>
      </c>
      <c r="AA22" s="23">
        <v>43799</v>
      </c>
      <c r="AB22" s="23">
        <v>43708</v>
      </c>
      <c r="AC22" t="str">
        <f t="shared" si="0"/>
        <v>September 01, 2019 - August 31, 2020</v>
      </c>
      <c r="AD22" t="str">
        <f t="shared" si="5"/>
        <v>June 01, 2020 - August 31, 2020</v>
      </c>
      <c r="AE22" t="str">
        <f t="shared" si="6"/>
        <v>February 29, 2020 - August 31, 2020</v>
      </c>
      <c r="AF22" t="str">
        <f t="shared" si="7"/>
        <v>December 01, 2019 - August 31, 2020</v>
      </c>
    </row>
    <row r="23" spans="1:32" x14ac:dyDescent="0.2">
      <c r="A23" s="17"/>
      <c r="B23" s="16" t="s">
        <v>107</v>
      </c>
      <c r="C23" s="23" t="s">
        <v>147</v>
      </c>
      <c r="D23" s="23">
        <v>43008</v>
      </c>
      <c r="E23" s="16"/>
      <c r="M23" t="str">
        <f t="shared" si="4"/>
        <v>October 1, 2016 - September 30, 2017</v>
      </c>
      <c r="O23" t="s">
        <v>129</v>
      </c>
      <c r="P23" s="17" t="s">
        <v>111</v>
      </c>
      <c r="Q23">
        <f t="shared" si="8"/>
        <v>2014</v>
      </c>
      <c r="W23" s="25" t="s">
        <v>148</v>
      </c>
      <c r="X23" s="23">
        <v>44104</v>
      </c>
      <c r="Y23" s="23">
        <v>44012</v>
      </c>
      <c r="Z23" s="23">
        <v>43921</v>
      </c>
      <c r="AA23" s="23">
        <v>44196</v>
      </c>
      <c r="AB23" s="23">
        <v>43738</v>
      </c>
      <c r="AC23" t="str">
        <f t="shared" si="0"/>
        <v>October 01, 2019 - September 30, 2020</v>
      </c>
      <c r="AD23" t="str">
        <f t="shared" si="5"/>
        <v>July 01, 2020 - September 30, 2020</v>
      </c>
      <c r="AE23" t="str">
        <f t="shared" si="6"/>
        <v>April 01, 2020 - September 30, 2020</v>
      </c>
      <c r="AF23" t="str">
        <f t="shared" si="7"/>
        <v>January 01, 2021 - September 30, 2020</v>
      </c>
    </row>
    <row r="24" spans="1:32" x14ac:dyDescent="0.2">
      <c r="A24" s="17"/>
      <c r="B24" s="16" t="s">
        <v>115</v>
      </c>
      <c r="C24" s="23" t="s">
        <v>149</v>
      </c>
      <c r="D24" s="23">
        <v>43039</v>
      </c>
      <c r="E24" s="16"/>
      <c r="M24" t="str">
        <f t="shared" si="4"/>
        <v>November 1, 2016 - October 31, 2017</v>
      </c>
      <c r="O24" t="s">
        <v>129</v>
      </c>
      <c r="P24" s="17" t="s">
        <v>119</v>
      </c>
      <c r="Q24">
        <f t="shared" si="8"/>
        <v>2014</v>
      </c>
      <c r="W24" s="25" t="s">
        <v>150</v>
      </c>
      <c r="X24" s="23">
        <v>44135</v>
      </c>
      <c r="Y24" s="23">
        <v>44043</v>
      </c>
      <c r="Z24" s="23">
        <v>43951</v>
      </c>
      <c r="AA24" s="23">
        <v>43861</v>
      </c>
      <c r="AB24" s="23">
        <v>43769</v>
      </c>
      <c r="AC24" t="str">
        <f t="shared" si="0"/>
        <v>November 01, 2019 - October 31, 2020</v>
      </c>
      <c r="AD24" t="str">
        <f t="shared" si="5"/>
        <v>August 01, 2020 - October 31, 2020</v>
      </c>
      <c r="AE24" t="str">
        <f t="shared" si="6"/>
        <v>May 01, 2020 - October 31, 2020</v>
      </c>
      <c r="AF24" t="str">
        <f t="shared" si="7"/>
        <v>February 01, 2020 - October 31, 2020</v>
      </c>
    </row>
    <row r="25" spans="1:32" x14ac:dyDescent="0.2">
      <c r="A25" s="17"/>
      <c r="B25" s="16" t="s">
        <v>123</v>
      </c>
      <c r="C25" s="23" t="s">
        <v>151</v>
      </c>
      <c r="D25" s="23">
        <v>43069</v>
      </c>
      <c r="E25" s="16"/>
      <c r="M25" t="str">
        <f t="shared" si="4"/>
        <v>December 1, 2016 - November 30, 2017</v>
      </c>
      <c r="O25" t="s">
        <v>129</v>
      </c>
      <c r="P25" s="17" t="s">
        <v>127</v>
      </c>
      <c r="Q25">
        <f t="shared" si="8"/>
        <v>2014</v>
      </c>
      <c r="W25" s="25" t="s">
        <v>152</v>
      </c>
      <c r="X25" s="23">
        <v>44165</v>
      </c>
      <c r="Y25" s="23">
        <v>44074</v>
      </c>
      <c r="Z25" s="23">
        <v>43982</v>
      </c>
      <c r="AA25" s="23">
        <v>43889</v>
      </c>
      <c r="AB25" s="23">
        <v>43799</v>
      </c>
      <c r="AC25" t="str">
        <f t="shared" si="0"/>
        <v>December 01, 2019 - November 30, 2020</v>
      </c>
      <c r="AD25" t="str">
        <f t="shared" si="5"/>
        <v>September 01, 2020 - November 30, 2020</v>
      </c>
      <c r="AE25" t="str">
        <f t="shared" si="6"/>
        <v>June 01, 2020 - November 30, 2020</v>
      </c>
      <c r="AF25" t="str">
        <f t="shared" si="7"/>
        <v>February 29, 2020 - November 30, 2020</v>
      </c>
    </row>
    <row r="26" spans="1:32" x14ac:dyDescent="0.2">
      <c r="A26" s="16"/>
      <c r="B26" s="16" t="s">
        <v>19</v>
      </c>
      <c r="C26" s="23" t="s">
        <v>153</v>
      </c>
      <c r="D26" s="23">
        <v>43100</v>
      </c>
      <c r="E26" s="16"/>
      <c r="M26" t="str">
        <f t="shared" si="4"/>
        <v>January 1, 2017 - December 31, 2017</v>
      </c>
      <c r="O26" t="s">
        <v>154</v>
      </c>
      <c r="P26" s="17" t="s">
        <v>23</v>
      </c>
      <c r="Q26">
        <f t="shared" si="8"/>
        <v>2014</v>
      </c>
      <c r="W26" s="25" t="s">
        <v>155</v>
      </c>
      <c r="X26" s="23">
        <v>44196</v>
      </c>
      <c r="Y26" s="23">
        <v>44104</v>
      </c>
      <c r="Z26" s="23">
        <v>44012</v>
      </c>
      <c r="AA26" s="23">
        <v>43921</v>
      </c>
      <c r="AB26" s="23">
        <v>44196</v>
      </c>
      <c r="AC26" t="str">
        <f t="shared" ref="AC26:AC37" si="9">TEXT(AB26+1,"Mmmm DD, YYYY")&amp;" - "&amp;TEXT(X26,"MMMM DD, YYYY")</f>
        <v>January 01, 2021 - December 31, 2020</v>
      </c>
      <c r="AD26" t="str">
        <f t="shared" ref="AD26:AD37" si="10">TEXT(Y26+1,"Mmmm DD, YYYY")&amp;" - "&amp;TEXT(X26,"MMMM DD, YYYY")</f>
        <v>October 01, 2020 - December 31, 2020</v>
      </c>
      <c r="AE26" t="str">
        <f t="shared" ref="AE26:AE37" si="11">TEXT(Z26+1,"Mmmm DD, YYYY")&amp;" - "&amp;TEXT(X26,"MMMM DD, YYYY")</f>
        <v>July 01, 2020 - December 31, 2020</v>
      </c>
      <c r="AF26" t="str">
        <f t="shared" ref="AF26:AF37" si="12">TEXT(AA26+1,"Mmmm DD, YYYY")&amp;" - "&amp;TEXT(X26,"MMMM DD, YYYY")</f>
        <v>April 01, 2020 - December 31, 2020</v>
      </c>
    </row>
    <row r="27" spans="1:32" x14ac:dyDescent="0.2">
      <c r="A27" s="16"/>
      <c r="B27" s="16" t="s">
        <v>29</v>
      </c>
      <c r="C27" s="23" t="s">
        <v>156</v>
      </c>
      <c r="D27" s="23">
        <v>43131</v>
      </c>
      <c r="E27" s="16"/>
      <c r="M27" t="str">
        <f t="shared" si="4"/>
        <v>February 1, 2017 - January 31, 2018</v>
      </c>
      <c r="O27" t="s">
        <v>154</v>
      </c>
      <c r="P27" s="17" t="s">
        <v>32</v>
      </c>
      <c r="Q27">
        <f>Q15+1</f>
        <v>2015</v>
      </c>
      <c r="W27" s="25" t="s">
        <v>157</v>
      </c>
      <c r="X27" s="23">
        <v>44227</v>
      </c>
      <c r="Y27" s="23">
        <v>44135</v>
      </c>
      <c r="Z27" s="23">
        <v>44043</v>
      </c>
      <c r="AA27" s="23">
        <v>43951</v>
      </c>
      <c r="AB27" s="23">
        <v>43861</v>
      </c>
      <c r="AC27" t="str">
        <f t="shared" si="9"/>
        <v>February 01, 2020 - January 31, 2021</v>
      </c>
      <c r="AD27" t="str">
        <f t="shared" si="10"/>
        <v>November 01, 2020 - January 31, 2021</v>
      </c>
      <c r="AE27" t="str">
        <f t="shared" si="11"/>
        <v>August 01, 2020 - January 31, 2021</v>
      </c>
      <c r="AF27" t="str">
        <f t="shared" si="12"/>
        <v>May 01, 2020 - January 31, 2021</v>
      </c>
    </row>
    <row r="28" spans="1:32" x14ac:dyDescent="0.2">
      <c r="A28" s="17"/>
      <c r="B28" s="16" t="s">
        <v>42</v>
      </c>
      <c r="C28" s="40" t="s">
        <v>158</v>
      </c>
      <c r="D28" s="23">
        <v>43159</v>
      </c>
      <c r="E28" s="16"/>
      <c r="M28" t="str">
        <f t="shared" si="4"/>
        <v>March 1, 2017 - February 28, 2018</v>
      </c>
      <c r="O28" t="s">
        <v>154</v>
      </c>
      <c r="P28" s="17" t="s">
        <v>45</v>
      </c>
      <c r="Q28">
        <f>Q27</f>
        <v>2015</v>
      </c>
      <c r="W28" s="25" t="s">
        <v>159</v>
      </c>
      <c r="X28" s="23">
        <v>44255</v>
      </c>
      <c r="Y28" s="23">
        <v>44165</v>
      </c>
      <c r="Z28" s="23">
        <v>44074</v>
      </c>
      <c r="AA28" s="23">
        <v>43982</v>
      </c>
      <c r="AB28" s="23">
        <v>43889</v>
      </c>
      <c r="AC28" t="str">
        <f t="shared" si="9"/>
        <v>February 29, 2020 - February 28, 2021</v>
      </c>
      <c r="AD28" t="str">
        <f t="shared" si="10"/>
        <v>December 01, 2020 - February 28, 2021</v>
      </c>
      <c r="AE28" t="str">
        <f t="shared" si="11"/>
        <v>September 01, 2020 - February 28, 2021</v>
      </c>
      <c r="AF28" t="str">
        <f t="shared" si="12"/>
        <v>June 01, 2020 - February 28, 2021</v>
      </c>
    </row>
    <row r="29" spans="1:32" x14ac:dyDescent="0.2">
      <c r="A29" s="17"/>
      <c r="B29" s="16" t="s">
        <v>55</v>
      </c>
      <c r="C29" s="23" t="s">
        <v>160</v>
      </c>
      <c r="D29" s="23">
        <v>43190</v>
      </c>
      <c r="E29" s="16"/>
      <c r="M29" t="str">
        <f t="shared" si="4"/>
        <v>April 1, 2017 - March 31, 2018</v>
      </c>
      <c r="O29" t="s">
        <v>154</v>
      </c>
      <c r="P29" s="17" t="s">
        <v>58</v>
      </c>
      <c r="Q29">
        <f t="shared" ref="Q29:Q38" si="13">Q28</f>
        <v>2015</v>
      </c>
      <c r="W29" s="25" t="s">
        <v>161</v>
      </c>
      <c r="X29" s="23">
        <v>44286</v>
      </c>
      <c r="Y29" s="23">
        <v>44196</v>
      </c>
      <c r="Z29" s="23">
        <v>44104</v>
      </c>
      <c r="AA29" s="23">
        <v>44012</v>
      </c>
      <c r="AB29" s="23">
        <v>43921</v>
      </c>
      <c r="AC29" t="str">
        <f t="shared" si="9"/>
        <v>April 01, 2020 - March 31, 2021</v>
      </c>
      <c r="AD29" t="str">
        <f t="shared" si="10"/>
        <v>January 01, 2021 - March 31, 2021</v>
      </c>
      <c r="AE29" t="str">
        <f t="shared" si="11"/>
        <v>October 01, 2020 - March 31, 2021</v>
      </c>
      <c r="AF29" t="str">
        <f t="shared" si="12"/>
        <v>July 01, 2020 - March 31, 2021</v>
      </c>
    </row>
    <row r="30" spans="1:32" x14ac:dyDescent="0.2">
      <c r="A30" s="17"/>
      <c r="B30" s="16" t="s">
        <v>68</v>
      </c>
      <c r="C30" s="23" t="s">
        <v>162</v>
      </c>
      <c r="D30" s="23">
        <v>43220</v>
      </c>
      <c r="E30" s="16"/>
      <c r="M30" t="str">
        <f t="shared" si="4"/>
        <v>May 1, 2017 - April 30, 2018</v>
      </c>
      <c r="O30" t="s">
        <v>154</v>
      </c>
      <c r="P30" s="17" t="s">
        <v>71</v>
      </c>
      <c r="Q30">
        <f t="shared" si="13"/>
        <v>2015</v>
      </c>
      <c r="W30" s="25" t="s">
        <v>163</v>
      </c>
      <c r="X30" s="23">
        <v>44316</v>
      </c>
      <c r="Y30" s="23">
        <v>44227</v>
      </c>
      <c r="Z30" s="23">
        <v>44135</v>
      </c>
      <c r="AA30" s="23">
        <v>44043</v>
      </c>
      <c r="AB30" s="23">
        <v>43951</v>
      </c>
      <c r="AC30" t="str">
        <f t="shared" si="9"/>
        <v>May 01, 2020 - April 30, 2021</v>
      </c>
      <c r="AD30" t="str">
        <f t="shared" si="10"/>
        <v>February 01, 2021 - April 30, 2021</v>
      </c>
      <c r="AE30" t="str">
        <f t="shared" si="11"/>
        <v>November 01, 2020 - April 30, 2021</v>
      </c>
      <c r="AF30" t="str">
        <f t="shared" si="12"/>
        <v>August 01, 2020 - April 30, 2021</v>
      </c>
    </row>
    <row r="31" spans="1:32" x14ac:dyDescent="0.2">
      <c r="A31" s="17"/>
      <c r="B31" s="16" t="s">
        <v>76</v>
      </c>
      <c r="C31" s="23" t="s">
        <v>164</v>
      </c>
      <c r="D31" s="23">
        <v>43251</v>
      </c>
      <c r="E31" s="16"/>
      <c r="M31" t="str">
        <f t="shared" si="4"/>
        <v>June 1, 2017 - May 31, 2018</v>
      </c>
      <c r="O31" t="s">
        <v>154</v>
      </c>
      <c r="P31" s="17" t="s">
        <v>79</v>
      </c>
      <c r="Q31">
        <f t="shared" si="13"/>
        <v>2015</v>
      </c>
      <c r="W31" s="25" t="s">
        <v>165</v>
      </c>
      <c r="X31" s="23">
        <v>44347</v>
      </c>
      <c r="Y31" s="23">
        <v>44255</v>
      </c>
      <c r="Z31" s="23">
        <v>44165</v>
      </c>
      <c r="AA31" s="23">
        <v>44074</v>
      </c>
      <c r="AB31" s="23">
        <v>43982</v>
      </c>
      <c r="AC31" t="str">
        <f t="shared" si="9"/>
        <v>June 01, 2020 - May 31, 2021</v>
      </c>
      <c r="AD31" t="str">
        <f t="shared" si="10"/>
        <v>March 01, 2021 - May 31, 2021</v>
      </c>
      <c r="AE31" t="str">
        <f t="shared" si="11"/>
        <v>December 01, 2020 - May 31, 2021</v>
      </c>
      <c r="AF31" t="str">
        <f t="shared" si="12"/>
        <v>September 01, 2020 - May 31, 2021</v>
      </c>
    </row>
    <row r="32" spans="1:32" x14ac:dyDescent="0.2">
      <c r="A32" s="17"/>
      <c r="B32" s="16" t="s">
        <v>84</v>
      </c>
      <c r="C32" s="23" t="s">
        <v>166</v>
      </c>
      <c r="D32" s="23">
        <v>43281</v>
      </c>
      <c r="E32" s="16"/>
      <c r="M32" t="str">
        <f t="shared" si="4"/>
        <v>July 1, 2017 - June 30, 2018</v>
      </c>
      <c r="O32" t="s">
        <v>154</v>
      </c>
      <c r="P32" s="17" t="s">
        <v>87</v>
      </c>
      <c r="Q32">
        <f t="shared" si="13"/>
        <v>2015</v>
      </c>
      <c r="W32" s="25" t="s">
        <v>167</v>
      </c>
      <c r="X32" s="23">
        <v>44377</v>
      </c>
      <c r="Y32" s="23">
        <v>44286</v>
      </c>
      <c r="Z32" s="23">
        <v>44196</v>
      </c>
      <c r="AA32" s="23">
        <v>44104</v>
      </c>
      <c r="AB32" s="23">
        <v>44012</v>
      </c>
      <c r="AC32" t="str">
        <f t="shared" si="9"/>
        <v>July 01, 2020 - June 30, 2021</v>
      </c>
      <c r="AD32" t="str">
        <f t="shared" si="10"/>
        <v>April 01, 2021 - June 30, 2021</v>
      </c>
      <c r="AE32" t="str">
        <f t="shared" si="11"/>
        <v>January 01, 2021 - June 30, 2021</v>
      </c>
      <c r="AF32" t="str">
        <f t="shared" si="12"/>
        <v>October 01, 2020 - June 30, 2021</v>
      </c>
    </row>
    <row r="33" spans="1:32" x14ac:dyDescent="0.2">
      <c r="A33" s="17"/>
      <c r="B33" s="16" t="s">
        <v>92</v>
      </c>
      <c r="C33" s="23" t="s">
        <v>168</v>
      </c>
      <c r="D33" s="23">
        <v>43312</v>
      </c>
      <c r="E33" s="16"/>
      <c r="M33" t="str">
        <f t="shared" si="4"/>
        <v>August 1, 2017 - July 31, 2018</v>
      </c>
      <c r="O33" t="s">
        <v>154</v>
      </c>
      <c r="P33" s="17" t="s">
        <v>95</v>
      </c>
      <c r="Q33">
        <f t="shared" si="13"/>
        <v>2015</v>
      </c>
      <c r="W33" s="25" t="s">
        <v>169</v>
      </c>
      <c r="X33" s="23">
        <v>44408</v>
      </c>
      <c r="Y33" s="23">
        <v>44316</v>
      </c>
      <c r="Z33" s="23">
        <v>44227</v>
      </c>
      <c r="AA33" s="23">
        <v>44135</v>
      </c>
      <c r="AB33" s="23">
        <v>44043</v>
      </c>
      <c r="AC33" t="str">
        <f t="shared" si="9"/>
        <v>August 01, 2020 - July 31, 2021</v>
      </c>
      <c r="AD33" t="str">
        <f t="shared" si="10"/>
        <v>May 01, 2021 - July 31, 2021</v>
      </c>
      <c r="AE33" t="str">
        <f t="shared" si="11"/>
        <v>February 01, 2021 - July 31, 2021</v>
      </c>
      <c r="AF33" t="str">
        <f t="shared" si="12"/>
        <v>November 01, 2020 - July 31, 2021</v>
      </c>
    </row>
    <row r="34" spans="1:32" x14ac:dyDescent="0.2">
      <c r="A34" s="17"/>
      <c r="B34" s="16" t="s">
        <v>100</v>
      </c>
      <c r="C34" s="23" t="s">
        <v>170</v>
      </c>
      <c r="D34" s="23">
        <v>43343</v>
      </c>
      <c r="E34" s="16"/>
      <c r="M34" t="str">
        <f t="shared" si="4"/>
        <v>September 1, 2017 - August 31, 2018</v>
      </c>
      <c r="O34" t="s">
        <v>154</v>
      </c>
      <c r="P34" s="17" t="s">
        <v>103</v>
      </c>
      <c r="Q34">
        <f t="shared" si="13"/>
        <v>2015</v>
      </c>
      <c r="W34" s="25" t="s">
        <v>171</v>
      </c>
      <c r="X34" s="23">
        <v>44439</v>
      </c>
      <c r="Y34" s="23">
        <v>44347</v>
      </c>
      <c r="Z34" s="23">
        <v>44255</v>
      </c>
      <c r="AA34" s="23">
        <v>44165</v>
      </c>
      <c r="AB34" s="23">
        <v>44074</v>
      </c>
      <c r="AC34" t="str">
        <f t="shared" si="9"/>
        <v>September 01, 2020 - August 31, 2021</v>
      </c>
      <c r="AD34" t="str">
        <f t="shared" si="10"/>
        <v>June 01, 2021 - August 31, 2021</v>
      </c>
      <c r="AE34" t="str">
        <f t="shared" si="11"/>
        <v>March 01, 2021 - August 31, 2021</v>
      </c>
      <c r="AF34" t="str">
        <f t="shared" si="12"/>
        <v>December 01, 2020 - August 31, 2021</v>
      </c>
    </row>
    <row r="35" spans="1:32" x14ac:dyDescent="0.2">
      <c r="A35" s="17"/>
      <c r="B35" s="16" t="s">
        <v>108</v>
      </c>
      <c r="C35" s="23" t="s">
        <v>172</v>
      </c>
      <c r="D35" s="23">
        <v>43373</v>
      </c>
      <c r="E35" s="16"/>
      <c r="M35" t="str">
        <f t="shared" si="4"/>
        <v>October 1, 2017 - September 30, 2018</v>
      </c>
      <c r="O35" t="s">
        <v>154</v>
      </c>
      <c r="P35" s="17" t="s">
        <v>111</v>
      </c>
      <c r="Q35">
        <f t="shared" si="13"/>
        <v>2015</v>
      </c>
      <c r="W35" s="25" t="s">
        <v>173</v>
      </c>
      <c r="X35" s="23">
        <v>44469</v>
      </c>
      <c r="Y35" s="23">
        <v>44377</v>
      </c>
      <c r="Z35" s="23">
        <v>44286</v>
      </c>
      <c r="AA35" s="23">
        <v>44196</v>
      </c>
      <c r="AB35" s="23">
        <v>44104</v>
      </c>
      <c r="AC35" t="str">
        <f t="shared" si="9"/>
        <v>October 01, 2020 - September 30, 2021</v>
      </c>
      <c r="AD35" t="str">
        <f t="shared" si="10"/>
        <v>July 01, 2021 - September 30, 2021</v>
      </c>
      <c r="AE35" t="str">
        <f t="shared" si="11"/>
        <v>April 01, 2021 - September 30, 2021</v>
      </c>
      <c r="AF35" t="str">
        <f t="shared" si="12"/>
        <v>January 01, 2021 - September 30, 2021</v>
      </c>
    </row>
    <row r="36" spans="1:32" x14ac:dyDescent="0.2">
      <c r="A36" s="17"/>
      <c r="B36" s="16" t="s">
        <v>116</v>
      </c>
      <c r="C36" s="23" t="s">
        <v>174</v>
      </c>
      <c r="D36" s="23">
        <v>43404</v>
      </c>
      <c r="E36" s="16"/>
      <c r="M36" t="str">
        <f t="shared" si="4"/>
        <v>November 1, 2017 - October 31, 2018</v>
      </c>
      <c r="O36" t="s">
        <v>154</v>
      </c>
      <c r="P36" s="17" t="s">
        <v>119</v>
      </c>
      <c r="Q36">
        <f t="shared" si="13"/>
        <v>2015</v>
      </c>
      <c r="W36" s="25" t="s">
        <v>175</v>
      </c>
      <c r="X36" s="23">
        <v>44500</v>
      </c>
      <c r="Y36" s="23">
        <v>44408</v>
      </c>
      <c r="Z36" s="23">
        <v>44316</v>
      </c>
      <c r="AA36" s="23">
        <v>44227</v>
      </c>
      <c r="AB36" s="23">
        <v>44135</v>
      </c>
      <c r="AC36" t="str">
        <f t="shared" si="9"/>
        <v>November 01, 2020 - October 31, 2021</v>
      </c>
      <c r="AD36" t="str">
        <f t="shared" si="10"/>
        <v>August 01, 2021 - October 31, 2021</v>
      </c>
      <c r="AE36" t="str">
        <f t="shared" si="11"/>
        <v>May 01, 2021 - October 31, 2021</v>
      </c>
      <c r="AF36" t="str">
        <f t="shared" si="12"/>
        <v>February 01, 2021 - October 31, 2021</v>
      </c>
    </row>
    <row r="37" spans="1:32" x14ac:dyDescent="0.2">
      <c r="A37" s="17"/>
      <c r="B37" s="16" t="s">
        <v>124</v>
      </c>
      <c r="C37" s="23" t="s">
        <v>176</v>
      </c>
      <c r="D37" s="23">
        <v>43434</v>
      </c>
      <c r="E37" s="16"/>
      <c r="M37" t="str">
        <f t="shared" si="4"/>
        <v>December 1, 2017 - November 30, 2018</v>
      </c>
      <c r="O37" t="s">
        <v>154</v>
      </c>
      <c r="P37" s="17" t="s">
        <v>127</v>
      </c>
      <c r="Q37">
        <f t="shared" si="13"/>
        <v>2015</v>
      </c>
      <c r="W37" s="25" t="s">
        <v>177</v>
      </c>
      <c r="X37" s="23">
        <v>44530</v>
      </c>
      <c r="Y37" s="23">
        <v>44439</v>
      </c>
      <c r="Z37" s="23">
        <v>44347</v>
      </c>
      <c r="AA37" s="23">
        <v>44255</v>
      </c>
      <c r="AB37" s="23">
        <v>44165</v>
      </c>
      <c r="AC37" t="str">
        <f t="shared" si="9"/>
        <v>December 01, 2020 - November 30, 2021</v>
      </c>
      <c r="AD37" t="str">
        <f t="shared" si="10"/>
        <v>September 01, 2021 - November 30, 2021</v>
      </c>
      <c r="AE37" t="str">
        <f t="shared" si="11"/>
        <v>June 01, 2021 - November 30, 2021</v>
      </c>
      <c r="AF37" t="str">
        <f t="shared" si="12"/>
        <v>March 01, 2021 - November 30, 2021</v>
      </c>
    </row>
    <row r="38" spans="1:32" x14ac:dyDescent="0.2">
      <c r="A38" s="16"/>
      <c r="B38" s="25" t="s">
        <v>20</v>
      </c>
      <c r="C38" s="23" t="s">
        <v>178</v>
      </c>
      <c r="D38" s="23">
        <v>43465</v>
      </c>
      <c r="E38" s="16"/>
      <c r="M38" t="str">
        <f t="shared" si="4"/>
        <v>January 1, 2018 - December 31, 2018</v>
      </c>
      <c r="O38" t="s">
        <v>179</v>
      </c>
      <c r="P38" s="17" t="s">
        <v>23</v>
      </c>
      <c r="Q38">
        <f t="shared" si="13"/>
        <v>2015</v>
      </c>
    </row>
    <row r="39" spans="1:32" x14ac:dyDescent="0.2">
      <c r="A39" s="16"/>
      <c r="B39" s="25" t="s">
        <v>30</v>
      </c>
      <c r="C39" s="23" t="s">
        <v>180</v>
      </c>
      <c r="D39" s="23">
        <v>43496</v>
      </c>
      <c r="E39" s="16"/>
      <c r="M39" t="str">
        <f t="shared" si="4"/>
        <v>February 1, 2018 - January 31, 2019</v>
      </c>
      <c r="O39" t="s">
        <v>179</v>
      </c>
      <c r="P39" s="17" t="s">
        <v>32</v>
      </c>
      <c r="Q39">
        <f>Q27+1</f>
        <v>2016</v>
      </c>
    </row>
    <row r="40" spans="1:32" x14ac:dyDescent="0.2">
      <c r="A40" s="17"/>
      <c r="B40" s="25" t="s">
        <v>43</v>
      </c>
      <c r="C40" s="40" t="s">
        <v>181</v>
      </c>
      <c r="D40" s="23">
        <v>43524</v>
      </c>
      <c r="E40" s="16"/>
      <c r="M40" t="str">
        <f t="shared" si="4"/>
        <v>March 1, 2018 - February 28, 2019</v>
      </c>
      <c r="O40" t="s">
        <v>179</v>
      </c>
      <c r="P40" s="17" t="s">
        <v>45</v>
      </c>
      <c r="Q40">
        <f>Q39</f>
        <v>2016</v>
      </c>
    </row>
    <row r="41" spans="1:32" x14ac:dyDescent="0.2">
      <c r="A41" s="17"/>
      <c r="B41" s="25" t="s">
        <v>56</v>
      </c>
      <c r="C41" s="23" t="s">
        <v>182</v>
      </c>
      <c r="D41" s="23">
        <v>43555</v>
      </c>
      <c r="E41" s="16"/>
      <c r="M41" t="str">
        <f t="shared" si="4"/>
        <v>April 1, 2018 - March 31, 2019</v>
      </c>
      <c r="O41" t="s">
        <v>179</v>
      </c>
      <c r="P41" s="17" t="s">
        <v>58</v>
      </c>
      <c r="Q41">
        <f t="shared" ref="Q41:Q50" si="14">Q40</f>
        <v>2016</v>
      </c>
    </row>
    <row r="42" spans="1:32" x14ac:dyDescent="0.2">
      <c r="A42" s="17"/>
      <c r="B42" s="25" t="s">
        <v>69</v>
      </c>
      <c r="C42" s="23" t="s">
        <v>183</v>
      </c>
      <c r="D42" s="23">
        <v>43585</v>
      </c>
      <c r="E42" s="16"/>
      <c r="M42" t="str">
        <f t="shared" si="4"/>
        <v>May 1, 2018 - April 30, 2019</v>
      </c>
      <c r="O42" t="s">
        <v>179</v>
      </c>
      <c r="P42" s="17" t="s">
        <v>71</v>
      </c>
      <c r="Q42">
        <f t="shared" si="14"/>
        <v>2016</v>
      </c>
    </row>
    <row r="43" spans="1:32" x14ac:dyDescent="0.2">
      <c r="A43" s="17"/>
      <c r="B43" s="25" t="s">
        <v>77</v>
      </c>
      <c r="C43" s="23" t="s">
        <v>184</v>
      </c>
      <c r="D43" s="23">
        <v>43616</v>
      </c>
      <c r="E43" s="16"/>
      <c r="M43" t="str">
        <f t="shared" si="4"/>
        <v>June 1, 2018 - May 31, 2019</v>
      </c>
      <c r="O43" t="s">
        <v>179</v>
      </c>
      <c r="P43" s="17" t="s">
        <v>79</v>
      </c>
      <c r="Q43">
        <f t="shared" si="14"/>
        <v>2016</v>
      </c>
    </row>
    <row r="44" spans="1:32" x14ac:dyDescent="0.2">
      <c r="A44" s="17"/>
      <c r="B44" s="25" t="s">
        <v>85</v>
      </c>
      <c r="C44" s="23" t="s">
        <v>185</v>
      </c>
      <c r="D44" s="23">
        <v>43646</v>
      </c>
      <c r="E44" s="16"/>
      <c r="M44" t="str">
        <f t="shared" si="4"/>
        <v>July 1, 2018 - June 30, 2019</v>
      </c>
      <c r="O44" t="s">
        <v>179</v>
      </c>
      <c r="P44" s="17" t="s">
        <v>87</v>
      </c>
      <c r="Q44">
        <f t="shared" si="14"/>
        <v>2016</v>
      </c>
    </row>
    <row r="45" spans="1:32" x14ac:dyDescent="0.2">
      <c r="A45" s="17"/>
      <c r="B45" s="25" t="s">
        <v>93</v>
      </c>
      <c r="C45" s="23" t="s">
        <v>186</v>
      </c>
      <c r="D45" s="23">
        <v>43677</v>
      </c>
      <c r="E45" s="16"/>
      <c r="M45" t="str">
        <f t="shared" si="4"/>
        <v>August 1, 2018 - July 31, 2019</v>
      </c>
      <c r="O45" t="s">
        <v>179</v>
      </c>
      <c r="P45" s="17" t="s">
        <v>95</v>
      </c>
      <c r="Q45">
        <f t="shared" si="14"/>
        <v>2016</v>
      </c>
    </row>
    <row r="46" spans="1:32" x14ac:dyDescent="0.2">
      <c r="A46" s="17"/>
      <c r="B46" s="25" t="s">
        <v>101</v>
      </c>
      <c r="C46" s="23" t="s">
        <v>187</v>
      </c>
      <c r="D46" s="23">
        <v>43708</v>
      </c>
      <c r="E46" s="16"/>
      <c r="M46" t="str">
        <f t="shared" si="4"/>
        <v>September 1, 2018 - August 31, 2019</v>
      </c>
      <c r="O46" t="s">
        <v>179</v>
      </c>
      <c r="P46" s="17" t="s">
        <v>103</v>
      </c>
      <c r="Q46">
        <f t="shared" si="14"/>
        <v>2016</v>
      </c>
    </row>
    <row r="47" spans="1:32" x14ac:dyDescent="0.2">
      <c r="A47" s="17"/>
      <c r="B47" s="25" t="s">
        <v>109</v>
      </c>
      <c r="C47" s="23" t="s">
        <v>188</v>
      </c>
      <c r="D47" s="23">
        <v>43738</v>
      </c>
      <c r="E47" s="16"/>
      <c r="M47" t="str">
        <f t="shared" si="4"/>
        <v>October 1, 2018 - September 30, 2019</v>
      </c>
      <c r="O47" t="s">
        <v>179</v>
      </c>
      <c r="P47" s="17" t="s">
        <v>111</v>
      </c>
      <c r="Q47">
        <f t="shared" si="14"/>
        <v>2016</v>
      </c>
    </row>
    <row r="48" spans="1:32" x14ac:dyDescent="0.2">
      <c r="A48" s="17"/>
      <c r="B48" s="25" t="s">
        <v>117</v>
      </c>
      <c r="C48" s="23" t="s">
        <v>189</v>
      </c>
      <c r="D48" s="23">
        <v>43769</v>
      </c>
      <c r="E48" s="16"/>
      <c r="M48" t="str">
        <f t="shared" si="4"/>
        <v>November 1, 2018 - October 31, 2019</v>
      </c>
      <c r="O48" t="s">
        <v>179</v>
      </c>
      <c r="P48" s="17" t="s">
        <v>119</v>
      </c>
      <c r="Q48">
        <f t="shared" si="14"/>
        <v>2016</v>
      </c>
    </row>
    <row r="49" spans="1:17" x14ac:dyDescent="0.2">
      <c r="A49" s="17"/>
      <c r="B49" s="25" t="s">
        <v>125</v>
      </c>
      <c r="C49" s="23" t="s">
        <v>190</v>
      </c>
      <c r="D49" s="23">
        <v>43799</v>
      </c>
      <c r="E49" s="16"/>
      <c r="M49" t="str">
        <f t="shared" si="4"/>
        <v>December 1, 2018 - November 30, 2019</v>
      </c>
      <c r="O49" t="s">
        <v>179</v>
      </c>
      <c r="P49" s="17" t="s">
        <v>127</v>
      </c>
      <c r="Q49">
        <f t="shared" si="14"/>
        <v>2016</v>
      </c>
    </row>
    <row r="50" spans="1:17" x14ac:dyDescent="0.2">
      <c r="A50" s="16"/>
      <c r="B50" s="25" t="s">
        <v>21</v>
      </c>
      <c r="C50" s="23" t="s">
        <v>191</v>
      </c>
      <c r="D50" s="23">
        <v>43830</v>
      </c>
      <c r="E50" s="16"/>
      <c r="M50" t="str">
        <f t="shared" si="4"/>
        <v>January 1, 2019 - December 31, 2019</v>
      </c>
      <c r="O50" t="s">
        <v>192</v>
      </c>
      <c r="P50" s="17" t="s">
        <v>23</v>
      </c>
      <c r="Q50">
        <f t="shared" si="14"/>
        <v>2016</v>
      </c>
    </row>
    <row r="51" spans="1:17" x14ac:dyDescent="0.2">
      <c r="A51" s="16"/>
      <c r="B51" s="25" t="s">
        <v>31</v>
      </c>
      <c r="C51" s="23" t="s">
        <v>193</v>
      </c>
      <c r="D51" s="23">
        <v>43861</v>
      </c>
      <c r="E51" s="16"/>
      <c r="M51" t="str">
        <f t="shared" si="4"/>
        <v>February 1, 2019 - January 31, 2020</v>
      </c>
      <c r="O51" t="s">
        <v>192</v>
      </c>
      <c r="P51" s="17" t="s">
        <v>32</v>
      </c>
      <c r="Q51">
        <f>Q39+1</f>
        <v>2017</v>
      </c>
    </row>
    <row r="52" spans="1:17" x14ac:dyDescent="0.2">
      <c r="A52" s="17"/>
      <c r="B52" s="25" t="s">
        <v>44</v>
      </c>
      <c r="C52" s="23" t="s">
        <v>194</v>
      </c>
      <c r="D52" s="23">
        <v>43890</v>
      </c>
      <c r="E52" s="16"/>
      <c r="M52" t="str">
        <f t="shared" si="4"/>
        <v>March 1, 2019 - February 29, 2020</v>
      </c>
      <c r="O52" t="s">
        <v>192</v>
      </c>
      <c r="P52" s="17" t="s">
        <v>45</v>
      </c>
      <c r="Q52">
        <f>Q51</f>
        <v>2017</v>
      </c>
    </row>
    <row r="53" spans="1:17" x14ac:dyDescent="0.2">
      <c r="A53" s="17"/>
      <c r="B53" s="25" t="s">
        <v>57</v>
      </c>
      <c r="C53" s="23" t="s">
        <v>195</v>
      </c>
      <c r="D53" s="23">
        <v>43921</v>
      </c>
      <c r="E53" s="16"/>
      <c r="M53" t="str">
        <f t="shared" si="4"/>
        <v>April 1, 2019 - March 31, 2020</v>
      </c>
      <c r="O53" t="s">
        <v>192</v>
      </c>
      <c r="P53" s="17" t="s">
        <v>58</v>
      </c>
      <c r="Q53">
        <f t="shared" ref="Q53:Q62" si="15">Q52</f>
        <v>2017</v>
      </c>
    </row>
    <row r="54" spans="1:17" x14ac:dyDescent="0.2">
      <c r="A54" s="17"/>
      <c r="B54" s="25" t="s">
        <v>70</v>
      </c>
      <c r="C54" s="23" t="s">
        <v>196</v>
      </c>
      <c r="D54" s="23">
        <v>43951</v>
      </c>
      <c r="E54" s="16"/>
      <c r="M54" t="str">
        <f t="shared" si="4"/>
        <v>May 1, 2019 - April 30, 2020</v>
      </c>
      <c r="O54" t="s">
        <v>192</v>
      </c>
      <c r="P54" s="17" t="s">
        <v>71</v>
      </c>
      <c r="Q54">
        <f t="shared" si="15"/>
        <v>2017</v>
      </c>
    </row>
    <row r="55" spans="1:17" x14ac:dyDescent="0.2">
      <c r="A55" s="17"/>
      <c r="B55" s="25" t="s">
        <v>78</v>
      </c>
      <c r="C55" s="23" t="s">
        <v>197</v>
      </c>
      <c r="D55" s="23">
        <v>43982</v>
      </c>
      <c r="E55" s="16"/>
      <c r="M55" t="str">
        <f t="shared" si="4"/>
        <v>June 1, 2019 - May 31, 2020</v>
      </c>
      <c r="O55" t="s">
        <v>192</v>
      </c>
      <c r="P55" s="17" t="s">
        <v>79</v>
      </c>
      <c r="Q55">
        <f t="shared" si="15"/>
        <v>2017</v>
      </c>
    </row>
    <row r="56" spans="1:17" x14ac:dyDescent="0.2">
      <c r="A56" s="17"/>
      <c r="B56" s="25" t="s">
        <v>86</v>
      </c>
      <c r="C56" s="23" t="s">
        <v>198</v>
      </c>
      <c r="D56" s="23">
        <v>44012</v>
      </c>
      <c r="E56" s="16"/>
      <c r="M56" t="str">
        <f t="shared" si="4"/>
        <v>July 1, 2019 - June 30, 2020</v>
      </c>
      <c r="O56" t="s">
        <v>192</v>
      </c>
      <c r="P56" s="17" t="s">
        <v>87</v>
      </c>
      <c r="Q56">
        <f t="shared" si="15"/>
        <v>2017</v>
      </c>
    </row>
    <row r="57" spans="1:17" x14ac:dyDescent="0.2">
      <c r="A57" s="17"/>
      <c r="B57" s="25" t="s">
        <v>94</v>
      </c>
      <c r="C57" s="23" t="s">
        <v>199</v>
      </c>
      <c r="D57" s="23">
        <v>44043</v>
      </c>
      <c r="E57" s="16"/>
      <c r="M57" t="str">
        <f t="shared" si="4"/>
        <v>August 1, 2019 - July 31, 2020</v>
      </c>
      <c r="O57" t="s">
        <v>192</v>
      </c>
      <c r="P57" s="17" t="s">
        <v>95</v>
      </c>
      <c r="Q57">
        <f t="shared" si="15"/>
        <v>2017</v>
      </c>
    </row>
    <row r="58" spans="1:17" x14ac:dyDescent="0.2">
      <c r="A58" s="17"/>
      <c r="B58" s="25" t="s">
        <v>102</v>
      </c>
      <c r="C58" s="23" t="s">
        <v>200</v>
      </c>
      <c r="D58" s="23">
        <v>44074</v>
      </c>
      <c r="E58" s="16"/>
      <c r="M58" t="str">
        <f t="shared" si="4"/>
        <v>September 1, 2019 - August 31, 2020</v>
      </c>
      <c r="O58" t="s">
        <v>192</v>
      </c>
      <c r="P58" s="17" t="s">
        <v>103</v>
      </c>
      <c r="Q58">
        <f t="shared" si="15"/>
        <v>2017</v>
      </c>
    </row>
    <row r="59" spans="1:17" x14ac:dyDescent="0.2">
      <c r="A59" s="17"/>
      <c r="B59" s="25" t="s">
        <v>110</v>
      </c>
      <c r="C59" s="23" t="s">
        <v>201</v>
      </c>
      <c r="D59" s="23">
        <v>44104</v>
      </c>
      <c r="E59" s="16"/>
      <c r="M59" t="str">
        <f t="shared" si="4"/>
        <v>October 1, 2019 - September 30, 2020</v>
      </c>
      <c r="O59" t="s">
        <v>192</v>
      </c>
      <c r="P59" s="17" t="s">
        <v>111</v>
      </c>
      <c r="Q59">
        <f t="shared" si="15"/>
        <v>2017</v>
      </c>
    </row>
    <row r="60" spans="1:17" x14ac:dyDescent="0.2">
      <c r="A60" s="17"/>
      <c r="B60" s="25" t="s">
        <v>118</v>
      </c>
      <c r="C60" s="23" t="s">
        <v>202</v>
      </c>
      <c r="D60" s="23">
        <v>44135</v>
      </c>
      <c r="E60" s="16"/>
      <c r="M60" t="str">
        <f t="shared" si="4"/>
        <v>November 1, 2019 - October 31, 2020</v>
      </c>
      <c r="O60" t="s">
        <v>192</v>
      </c>
      <c r="P60" s="17" t="s">
        <v>119</v>
      </c>
      <c r="Q60">
        <f t="shared" si="15"/>
        <v>2017</v>
      </c>
    </row>
    <row r="61" spans="1:17" x14ac:dyDescent="0.2">
      <c r="A61" s="17"/>
      <c r="B61" s="25" t="s">
        <v>126</v>
      </c>
      <c r="C61" s="23" t="s">
        <v>203</v>
      </c>
      <c r="D61" s="23">
        <v>44165</v>
      </c>
      <c r="E61" s="16"/>
      <c r="M61" t="str">
        <f t="shared" si="4"/>
        <v>December 1, 2019 - November 30, 2020</v>
      </c>
      <c r="O61" t="s">
        <v>192</v>
      </c>
      <c r="P61" s="17" t="s">
        <v>127</v>
      </c>
      <c r="Q61">
        <f t="shared" si="15"/>
        <v>2017</v>
      </c>
    </row>
    <row r="62" spans="1:17" x14ac:dyDescent="0.2">
      <c r="D62" s="23"/>
      <c r="P62" s="17"/>
      <c r="Q62">
        <f t="shared" si="15"/>
        <v>2017</v>
      </c>
    </row>
  </sheetData>
  <mergeCells count="16">
    <mergeCell ref="AY2:BE2"/>
    <mergeCell ref="BF2:BL2"/>
    <mergeCell ref="AY3:BE3"/>
    <mergeCell ref="AY4:BE4"/>
    <mergeCell ref="AY5:BE5"/>
    <mergeCell ref="BF3:BL3"/>
    <mergeCell ref="BF4:BL4"/>
    <mergeCell ref="BF5:BL5"/>
    <mergeCell ref="AK2:AQ2"/>
    <mergeCell ref="AK3:AQ3"/>
    <mergeCell ref="AK4:AQ4"/>
    <mergeCell ref="AK5:AQ5"/>
    <mergeCell ref="AR2:AX2"/>
    <mergeCell ref="AR3:AX3"/>
    <mergeCell ref="AR4:AX4"/>
    <mergeCell ref="AR5:AX5"/>
  </mergeCells>
  <pageMargins left="0.75" right="0.75" top="1" bottom="1" header="0.5" footer="0.5"/>
  <pageSetup orientation="portrait"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C16"/>
  <sheetViews>
    <sheetView workbookViewId="0">
      <selection activeCell="A2" sqref="A2"/>
    </sheetView>
  </sheetViews>
  <sheetFormatPr defaultColWidth="25.140625" defaultRowHeight="12.75" x14ac:dyDescent="0.2"/>
  <cols>
    <col min="3" max="3" width="34" customWidth="1"/>
  </cols>
  <sheetData>
    <row r="1" spans="1:3" ht="15.75" x14ac:dyDescent="0.25">
      <c r="A1" s="123" t="s">
        <v>529</v>
      </c>
      <c r="B1" s="124" t="s">
        <v>530</v>
      </c>
      <c r="C1" s="125" t="s">
        <v>493</v>
      </c>
    </row>
    <row r="2" spans="1:3" x14ac:dyDescent="0.2">
      <c r="A2" s="119" t="s">
        <v>239</v>
      </c>
      <c r="B2" s="119" t="s">
        <v>239</v>
      </c>
      <c r="C2" s="119" t="s">
        <v>239</v>
      </c>
    </row>
    <row r="3" spans="1:3" x14ac:dyDescent="0.2">
      <c r="A3" s="120" t="s">
        <v>240</v>
      </c>
      <c r="B3" s="121" t="s">
        <v>239</v>
      </c>
      <c r="C3" s="121" t="s">
        <v>239</v>
      </c>
    </row>
    <row r="4" spans="1:3" x14ac:dyDescent="0.2">
      <c r="A4" s="111" t="s">
        <v>531</v>
      </c>
      <c r="B4" s="111" t="s">
        <v>367</v>
      </c>
      <c r="C4" s="111" t="s">
        <v>367</v>
      </c>
    </row>
    <row r="5" spans="1:3" x14ac:dyDescent="0.2">
      <c r="A5" s="115" t="s">
        <v>532</v>
      </c>
      <c r="B5" s="115" t="s">
        <v>357</v>
      </c>
      <c r="C5" s="115" t="s">
        <v>357</v>
      </c>
    </row>
    <row r="6" spans="1:3" x14ac:dyDescent="0.2">
      <c r="A6" s="118" t="s">
        <v>533</v>
      </c>
      <c r="B6" s="118" t="s">
        <v>408</v>
      </c>
      <c r="C6" s="118" t="s">
        <v>408</v>
      </c>
    </row>
    <row r="7" spans="1:3" x14ac:dyDescent="0.2">
      <c r="A7" s="102"/>
      <c r="B7" s="102"/>
      <c r="C7" s="102"/>
    </row>
    <row r="8" spans="1:3" x14ac:dyDescent="0.2">
      <c r="A8" s="101"/>
      <c r="B8" s="101"/>
      <c r="C8" s="101"/>
    </row>
    <row r="9" spans="1:3" x14ac:dyDescent="0.2">
      <c r="A9" s="102"/>
      <c r="B9" s="102"/>
      <c r="C9" s="102"/>
    </row>
    <row r="10" spans="1:3" x14ac:dyDescent="0.2">
      <c r="A10" s="101"/>
      <c r="B10" s="101"/>
      <c r="C10" s="101"/>
    </row>
    <row r="11" spans="1:3" x14ac:dyDescent="0.2">
      <c r="A11" s="102"/>
      <c r="B11" s="102"/>
      <c r="C11" s="102"/>
    </row>
    <row r="12" spans="1:3" x14ac:dyDescent="0.2">
      <c r="A12" s="101"/>
      <c r="B12" s="101"/>
      <c r="C12" s="101"/>
    </row>
    <row r="13" spans="1:3" x14ac:dyDescent="0.2">
      <c r="A13" s="102"/>
      <c r="B13" s="102"/>
      <c r="C13" s="102"/>
    </row>
    <row r="14" spans="1:3" x14ac:dyDescent="0.2">
      <c r="A14" s="101"/>
      <c r="B14" s="101"/>
      <c r="C14" s="101"/>
    </row>
    <row r="15" spans="1:3" x14ac:dyDescent="0.2">
      <c r="A15" s="102"/>
      <c r="B15" s="102"/>
      <c r="C15" s="102"/>
    </row>
    <row r="16" spans="1:3" x14ac:dyDescent="0.2">
      <c r="A16" s="101"/>
      <c r="B16" s="101"/>
      <c r="C16" s="10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C16"/>
  <sheetViews>
    <sheetView workbookViewId="0">
      <selection activeCell="A2" sqref="A2"/>
    </sheetView>
  </sheetViews>
  <sheetFormatPr defaultColWidth="17.7109375" defaultRowHeight="12.75" x14ac:dyDescent="0.2"/>
  <cols>
    <col min="1" max="1" width="25.42578125" customWidth="1"/>
    <col min="2" max="2" width="35.85546875" customWidth="1"/>
    <col min="3" max="3" width="32.140625" customWidth="1"/>
  </cols>
  <sheetData>
    <row r="1" spans="1:3" ht="15.75" x14ac:dyDescent="0.25">
      <c r="A1" s="123" t="s">
        <v>534</v>
      </c>
      <c r="B1" s="124" t="s">
        <v>530</v>
      </c>
      <c r="C1" s="125" t="s">
        <v>493</v>
      </c>
    </row>
    <row r="2" spans="1:3" x14ac:dyDescent="0.2">
      <c r="A2" s="119" t="s">
        <v>239</v>
      </c>
      <c r="B2" s="119" t="s">
        <v>239</v>
      </c>
      <c r="C2" s="119" t="s">
        <v>239</v>
      </c>
    </row>
    <row r="3" spans="1:3" x14ac:dyDescent="0.2">
      <c r="A3" s="120" t="s">
        <v>240</v>
      </c>
      <c r="B3" s="121" t="s">
        <v>239</v>
      </c>
      <c r="C3" s="121" t="s">
        <v>239</v>
      </c>
    </row>
    <row r="4" spans="1:3" x14ac:dyDescent="0.2">
      <c r="A4" s="111" t="s">
        <v>535</v>
      </c>
      <c r="B4" s="111" t="s">
        <v>327</v>
      </c>
      <c r="C4" s="111" t="s">
        <v>327</v>
      </c>
    </row>
    <row r="5" spans="1:3" x14ac:dyDescent="0.2">
      <c r="A5" s="115" t="s">
        <v>536</v>
      </c>
      <c r="B5" s="115" t="s">
        <v>344</v>
      </c>
      <c r="C5" s="115" t="s">
        <v>344</v>
      </c>
    </row>
    <row r="6" spans="1:3" x14ac:dyDescent="0.2">
      <c r="A6" s="118" t="s">
        <v>537</v>
      </c>
      <c r="B6" s="118" t="s">
        <v>393</v>
      </c>
      <c r="C6" s="118" t="s">
        <v>393</v>
      </c>
    </row>
    <row r="7" spans="1:3" x14ac:dyDescent="0.2">
      <c r="A7" s="102"/>
      <c r="B7" s="102"/>
      <c r="C7" s="102"/>
    </row>
    <row r="8" spans="1:3" x14ac:dyDescent="0.2">
      <c r="A8" s="101"/>
      <c r="B8" s="101"/>
      <c r="C8" s="101"/>
    </row>
    <row r="9" spans="1:3" x14ac:dyDescent="0.2">
      <c r="A9" s="102"/>
      <c r="B9" s="102"/>
      <c r="C9" s="102"/>
    </row>
    <row r="10" spans="1:3" x14ac:dyDescent="0.2">
      <c r="A10" s="101"/>
      <c r="B10" s="101"/>
      <c r="C10" s="101"/>
    </row>
    <row r="11" spans="1:3" x14ac:dyDescent="0.2">
      <c r="A11" s="102"/>
      <c r="B11" s="102"/>
      <c r="C11" s="102"/>
    </row>
    <row r="12" spans="1:3" x14ac:dyDescent="0.2">
      <c r="A12" s="101"/>
      <c r="B12" s="101"/>
      <c r="C12" s="101"/>
    </row>
    <row r="13" spans="1:3" x14ac:dyDescent="0.2">
      <c r="A13" s="102"/>
      <c r="B13" s="102"/>
      <c r="C13" s="102"/>
    </row>
    <row r="14" spans="1:3" x14ac:dyDescent="0.2">
      <c r="A14" s="101"/>
      <c r="B14" s="101"/>
      <c r="C14" s="101"/>
    </row>
    <row r="15" spans="1:3" x14ac:dyDescent="0.2">
      <c r="A15" s="102"/>
      <c r="B15" s="102"/>
      <c r="C15" s="102"/>
    </row>
    <row r="16" spans="1:3" x14ac:dyDescent="0.2">
      <c r="A16" s="101"/>
      <c r="B16" s="101"/>
      <c r="C16" s="10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C16"/>
  <sheetViews>
    <sheetView workbookViewId="0">
      <selection activeCell="A2" sqref="A2"/>
    </sheetView>
  </sheetViews>
  <sheetFormatPr defaultRowHeight="12.75" x14ac:dyDescent="0.2"/>
  <cols>
    <col min="1" max="1" width="28.7109375" customWidth="1"/>
    <col min="2" max="2" width="21.140625" customWidth="1"/>
    <col min="3" max="3" width="44.85546875" customWidth="1"/>
  </cols>
  <sheetData>
    <row r="1" spans="1:3" ht="15.75" x14ac:dyDescent="0.25">
      <c r="A1" s="123" t="s">
        <v>538</v>
      </c>
      <c r="B1" s="124" t="s">
        <v>530</v>
      </c>
      <c r="C1" s="125" t="s">
        <v>493</v>
      </c>
    </row>
    <row r="2" spans="1:3" x14ac:dyDescent="0.2">
      <c r="A2" s="119" t="s">
        <v>239</v>
      </c>
      <c r="B2" s="119" t="s">
        <v>239</v>
      </c>
      <c r="C2" s="119" t="s">
        <v>239</v>
      </c>
    </row>
    <row r="3" spans="1:3" x14ac:dyDescent="0.2">
      <c r="A3" s="120" t="s">
        <v>240</v>
      </c>
      <c r="B3" s="121" t="s">
        <v>239</v>
      </c>
      <c r="C3" s="121" t="s">
        <v>239</v>
      </c>
    </row>
    <row r="4" spans="1:3" x14ac:dyDescent="0.2">
      <c r="A4" s="111">
        <v>1</v>
      </c>
      <c r="B4" s="111"/>
      <c r="C4" s="111" t="s">
        <v>353</v>
      </c>
    </row>
    <row r="5" spans="1:3" x14ac:dyDescent="0.2">
      <c r="A5" s="115" t="s">
        <v>340</v>
      </c>
      <c r="B5" s="115" t="s">
        <v>353</v>
      </c>
      <c r="C5" s="115" t="s">
        <v>353</v>
      </c>
    </row>
    <row r="6" spans="1:3" x14ac:dyDescent="0.2">
      <c r="A6" s="118" t="s">
        <v>539</v>
      </c>
      <c r="B6" s="118" t="s">
        <v>539</v>
      </c>
      <c r="C6" s="118" t="s">
        <v>353</v>
      </c>
    </row>
    <row r="7" spans="1:3" x14ac:dyDescent="0.2">
      <c r="A7" s="188" t="s">
        <v>540</v>
      </c>
      <c r="B7" s="188" t="s">
        <v>540</v>
      </c>
      <c r="C7" s="188" t="s">
        <v>541</v>
      </c>
    </row>
    <row r="8" spans="1:3" x14ac:dyDescent="0.2">
      <c r="A8" s="118" t="s">
        <v>542</v>
      </c>
      <c r="B8" s="118"/>
      <c r="C8" s="118" t="s">
        <v>393</v>
      </c>
    </row>
    <row r="9" spans="1:3" ht="12" customHeight="1" x14ac:dyDescent="0.2">
      <c r="A9" s="102"/>
      <c r="B9" s="102"/>
      <c r="C9" s="102"/>
    </row>
    <row r="10" spans="1:3" x14ac:dyDescent="0.2">
      <c r="A10" s="101"/>
      <c r="B10" s="101"/>
      <c r="C10" s="101"/>
    </row>
    <row r="11" spans="1:3" x14ac:dyDescent="0.2">
      <c r="A11" s="102"/>
      <c r="B11" s="102"/>
      <c r="C11" s="102"/>
    </row>
    <row r="12" spans="1:3" x14ac:dyDescent="0.2">
      <c r="A12" s="101"/>
      <c r="B12" s="101"/>
      <c r="C12" s="101"/>
    </row>
    <row r="13" spans="1:3" x14ac:dyDescent="0.2">
      <c r="A13" s="102"/>
      <c r="B13" s="102"/>
      <c r="C13" s="102"/>
    </row>
    <row r="14" spans="1:3" x14ac:dyDescent="0.2">
      <c r="A14" s="101"/>
      <c r="B14" s="101"/>
      <c r="C14" s="101"/>
    </row>
    <row r="15" spans="1:3" x14ac:dyDescent="0.2">
      <c r="A15" s="102"/>
      <c r="B15" s="102"/>
      <c r="C15" s="102"/>
    </row>
    <row r="16" spans="1:3" x14ac:dyDescent="0.2">
      <c r="A16" s="101"/>
      <c r="B16" s="101"/>
      <c r="C16" s="10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C16"/>
  <sheetViews>
    <sheetView workbookViewId="0">
      <selection activeCell="A2" sqref="A2"/>
    </sheetView>
  </sheetViews>
  <sheetFormatPr defaultColWidth="17.7109375" defaultRowHeight="12.75" x14ac:dyDescent="0.2"/>
  <cols>
    <col min="2" max="2" width="31.140625" customWidth="1"/>
    <col min="3" max="3" width="45.140625" customWidth="1"/>
  </cols>
  <sheetData>
    <row r="1" spans="1:3" ht="15.75" x14ac:dyDescent="0.25">
      <c r="A1" s="123" t="s">
        <v>538</v>
      </c>
      <c r="B1" s="124" t="s">
        <v>530</v>
      </c>
      <c r="C1" s="125" t="s">
        <v>493</v>
      </c>
    </row>
    <row r="2" spans="1:3" x14ac:dyDescent="0.2">
      <c r="A2" s="119" t="s">
        <v>239</v>
      </c>
      <c r="B2" s="119" t="s">
        <v>239</v>
      </c>
      <c r="C2" s="119" t="s">
        <v>239</v>
      </c>
    </row>
    <row r="3" spans="1:3" x14ac:dyDescent="0.2">
      <c r="A3" s="120" t="s">
        <v>240</v>
      </c>
      <c r="B3" s="121" t="s">
        <v>239</v>
      </c>
      <c r="C3" s="121" t="s">
        <v>239</v>
      </c>
    </row>
    <row r="4" spans="1:3" x14ac:dyDescent="0.2">
      <c r="A4" s="111" t="s">
        <v>543</v>
      </c>
      <c r="B4" s="111" t="s">
        <v>544</v>
      </c>
      <c r="C4" s="111" t="s">
        <v>545</v>
      </c>
    </row>
    <row r="5" spans="1:3" x14ac:dyDescent="0.2">
      <c r="A5" s="115" t="s">
        <v>340</v>
      </c>
      <c r="B5" s="115" t="s">
        <v>546</v>
      </c>
      <c r="C5" s="115" t="s">
        <v>353</v>
      </c>
    </row>
    <row r="6" spans="1:3" x14ac:dyDescent="0.2">
      <c r="A6" s="118" t="s">
        <v>537</v>
      </c>
      <c r="B6" s="118" t="s">
        <v>547</v>
      </c>
      <c r="C6" s="118" t="s">
        <v>393</v>
      </c>
    </row>
    <row r="7" spans="1:3" x14ac:dyDescent="0.2">
      <c r="A7" s="102"/>
      <c r="B7" s="102"/>
      <c r="C7" s="102"/>
    </row>
    <row r="8" spans="1:3" x14ac:dyDescent="0.2">
      <c r="A8" s="101"/>
      <c r="B8" s="101"/>
      <c r="C8" s="101"/>
    </row>
    <row r="9" spans="1:3" x14ac:dyDescent="0.2">
      <c r="A9" s="102"/>
      <c r="B9" s="102"/>
      <c r="C9" s="102"/>
    </row>
    <row r="10" spans="1:3" x14ac:dyDescent="0.2">
      <c r="A10" s="101"/>
      <c r="B10" s="101"/>
      <c r="C10" s="101"/>
    </row>
    <row r="11" spans="1:3" x14ac:dyDescent="0.2">
      <c r="A11" s="102"/>
      <c r="B11" s="102"/>
      <c r="C11" s="102"/>
    </row>
    <row r="12" spans="1:3" x14ac:dyDescent="0.2">
      <c r="A12" s="101"/>
      <c r="B12" s="101"/>
      <c r="C12" s="101"/>
    </row>
    <row r="13" spans="1:3" x14ac:dyDescent="0.2">
      <c r="A13" s="102"/>
      <c r="B13" s="102"/>
      <c r="C13" s="102"/>
    </row>
    <row r="14" spans="1:3" x14ac:dyDescent="0.2">
      <c r="A14" s="101"/>
      <c r="B14" s="101"/>
      <c r="C14" s="101"/>
    </row>
    <row r="15" spans="1:3" x14ac:dyDescent="0.2">
      <c r="A15" s="102"/>
      <c r="B15" s="102"/>
      <c r="C15" s="102"/>
    </row>
    <row r="16" spans="1:3" x14ac:dyDescent="0.2">
      <c r="A16" s="101"/>
      <c r="B16" s="101"/>
      <c r="C16" s="10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E9"/>
  <sheetViews>
    <sheetView workbookViewId="0"/>
  </sheetViews>
  <sheetFormatPr defaultColWidth="32.7109375" defaultRowHeight="12.75" x14ac:dyDescent="0.2"/>
  <cols>
    <col min="4" max="4" width="32.7109375" style="137"/>
  </cols>
  <sheetData>
    <row r="1" spans="1:5" ht="18" x14ac:dyDescent="0.25">
      <c r="A1" s="131" t="s">
        <v>575</v>
      </c>
      <c r="B1" s="131"/>
      <c r="C1" s="131"/>
      <c r="D1" s="133"/>
      <c r="E1" s="131"/>
    </row>
    <row r="2" spans="1:5" ht="15.75" x14ac:dyDescent="0.25">
      <c r="A2" s="80" t="s">
        <v>262</v>
      </c>
      <c r="B2" s="80" t="s">
        <v>548</v>
      </c>
      <c r="C2" s="80" t="s">
        <v>549</v>
      </c>
      <c r="D2" s="134" t="s">
        <v>550</v>
      </c>
      <c r="E2" s="80" t="s">
        <v>551</v>
      </c>
    </row>
    <row r="3" spans="1:5" x14ac:dyDescent="0.2">
      <c r="A3" s="119"/>
      <c r="B3" s="119"/>
      <c r="C3" s="119"/>
      <c r="D3" s="135"/>
      <c r="E3" s="119"/>
    </row>
    <row r="4" spans="1:5" x14ac:dyDescent="0.2">
      <c r="A4" s="120" t="s">
        <v>240</v>
      </c>
      <c r="B4" s="120"/>
      <c r="C4" s="121"/>
      <c r="D4" s="136"/>
      <c r="E4" s="121"/>
    </row>
    <row r="5" spans="1:5" x14ac:dyDescent="0.2">
      <c r="A5" s="111" t="s">
        <v>552</v>
      </c>
      <c r="B5" s="111" t="s">
        <v>553</v>
      </c>
      <c r="C5" s="112">
        <v>45292</v>
      </c>
      <c r="D5" s="112">
        <v>45292</v>
      </c>
      <c r="E5" s="112">
        <v>45657</v>
      </c>
    </row>
    <row r="6" spans="1:5" x14ac:dyDescent="0.2">
      <c r="A6" s="143"/>
      <c r="B6" s="143"/>
      <c r="C6" s="143"/>
      <c r="D6" s="144"/>
      <c r="E6" s="143"/>
    </row>
    <row r="7" spans="1:5" x14ac:dyDescent="0.2">
      <c r="A7" s="101"/>
      <c r="B7" s="101"/>
      <c r="C7" s="101"/>
      <c r="D7" s="145"/>
      <c r="E7" s="101"/>
    </row>
    <row r="8" spans="1:5" x14ac:dyDescent="0.2">
      <c r="A8" s="102"/>
      <c r="B8" s="102"/>
      <c r="C8" s="102"/>
      <c r="D8" s="146"/>
      <c r="E8" s="102"/>
    </row>
    <row r="9" spans="1:5" x14ac:dyDescent="0.2">
      <c r="A9" s="101"/>
      <c r="B9" s="101"/>
      <c r="C9" s="101"/>
      <c r="D9" s="145"/>
      <c r="E9" s="10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workbookViewId="0">
      <selection activeCell="D34" sqref="D34"/>
    </sheetView>
  </sheetViews>
  <sheetFormatPr defaultRowHeight="12.75" x14ac:dyDescent="0.2"/>
  <cols>
    <col min="1" max="1" width="18.140625" customWidth="1"/>
    <col min="2" max="2" width="5.5703125" customWidth="1"/>
    <col min="3" max="3" width="23.7109375" customWidth="1"/>
  </cols>
  <sheetData>
    <row r="1" spans="1:3" x14ac:dyDescent="0.2">
      <c r="A1" s="15" t="s">
        <v>204</v>
      </c>
      <c r="C1" s="39">
        <v>45292</v>
      </c>
    </row>
    <row r="2" spans="1:3" x14ac:dyDescent="0.2">
      <c r="A2" t="s">
        <v>24</v>
      </c>
      <c r="C2" s="39">
        <f>EOMONTH(C1,0)+1</f>
        <v>45323</v>
      </c>
    </row>
    <row r="3" spans="1:3" x14ac:dyDescent="0.2">
      <c r="A3" t="s">
        <v>33</v>
      </c>
      <c r="C3" s="39">
        <f t="shared" ref="C3:C24" si="0">EOMONTH(C2,0)+1</f>
        <v>45352</v>
      </c>
    </row>
    <row r="4" spans="1:3" x14ac:dyDescent="0.2">
      <c r="A4" t="s">
        <v>46</v>
      </c>
      <c r="C4" s="39">
        <f t="shared" si="0"/>
        <v>45383</v>
      </c>
    </row>
    <row r="5" spans="1:3" x14ac:dyDescent="0.2">
      <c r="A5" t="s">
        <v>59</v>
      </c>
      <c r="C5" s="39">
        <f t="shared" si="0"/>
        <v>45413</v>
      </c>
    </row>
    <row r="6" spans="1:3" x14ac:dyDescent="0.2">
      <c r="C6" s="39">
        <f t="shared" si="0"/>
        <v>45444</v>
      </c>
    </row>
    <row r="7" spans="1:3" x14ac:dyDescent="0.2">
      <c r="C7" s="39">
        <f t="shared" si="0"/>
        <v>45474</v>
      </c>
    </row>
    <row r="8" spans="1:3" x14ac:dyDescent="0.2">
      <c r="C8" s="39">
        <f t="shared" si="0"/>
        <v>45505</v>
      </c>
    </row>
    <row r="9" spans="1:3" x14ac:dyDescent="0.2">
      <c r="C9" s="39">
        <f t="shared" si="0"/>
        <v>45536</v>
      </c>
    </row>
    <row r="10" spans="1:3" x14ac:dyDescent="0.2">
      <c r="C10" s="39">
        <f t="shared" si="0"/>
        <v>45566</v>
      </c>
    </row>
    <row r="11" spans="1:3" x14ac:dyDescent="0.2">
      <c r="C11" s="39">
        <f t="shared" si="0"/>
        <v>45597</v>
      </c>
    </row>
    <row r="12" spans="1:3" x14ac:dyDescent="0.2">
      <c r="C12" s="39">
        <f t="shared" si="0"/>
        <v>45627</v>
      </c>
    </row>
    <row r="13" spans="1:3" x14ac:dyDescent="0.2">
      <c r="C13" s="39">
        <f t="shared" si="0"/>
        <v>45658</v>
      </c>
    </row>
    <row r="14" spans="1:3" x14ac:dyDescent="0.2">
      <c r="C14" s="39">
        <f t="shared" si="0"/>
        <v>45689</v>
      </c>
    </row>
    <row r="15" spans="1:3" x14ac:dyDescent="0.2">
      <c r="C15" s="39">
        <f t="shared" si="0"/>
        <v>45717</v>
      </c>
    </row>
    <row r="16" spans="1:3" x14ac:dyDescent="0.2">
      <c r="C16" s="39">
        <f t="shared" si="0"/>
        <v>45748</v>
      </c>
    </row>
    <row r="17" spans="3:3" x14ac:dyDescent="0.2">
      <c r="C17" s="39">
        <f t="shared" si="0"/>
        <v>45778</v>
      </c>
    </row>
    <row r="18" spans="3:3" x14ac:dyDescent="0.2">
      <c r="C18" s="39">
        <f t="shared" si="0"/>
        <v>45809</v>
      </c>
    </row>
    <row r="19" spans="3:3" x14ac:dyDescent="0.2">
      <c r="C19" s="39">
        <f t="shared" si="0"/>
        <v>45839</v>
      </c>
    </row>
    <row r="20" spans="3:3" x14ac:dyDescent="0.2">
      <c r="C20" s="39">
        <f>EOMONTH(C19,0)+1</f>
        <v>45870</v>
      </c>
    </row>
    <row r="21" spans="3:3" x14ac:dyDescent="0.2">
      <c r="C21" s="39">
        <f t="shared" si="0"/>
        <v>45901</v>
      </c>
    </row>
    <row r="22" spans="3:3" x14ac:dyDescent="0.2">
      <c r="C22" s="39">
        <f t="shared" si="0"/>
        <v>45931</v>
      </c>
    </row>
    <row r="23" spans="3:3" x14ac:dyDescent="0.2">
      <c r="C23" s="39">
        <f>EOMONTH(C22,0)+1</f>
        <v>45962</v>
      </c>
    </row>
    <row r="24" spans="3:3" x14ac:dyDescent="0.2">
      <c r="C24" s="39">
        <f t="shared" si="0"/>
        <v>45992</v>
      </c>
    </row>
    <row r="25" spans="3:3" x14ac:dyDescent="0.2">
      <c r="C25" s="39">
        <f t="shared" ref="C25:C36" si="1">EOMONTH(C24,0)+1</f>
        <v>46023</v>
      </c>
    </row>
    <row r="26" spans="3:3" x14ac:dyDescent="0.2">
      <c r="C26" s="39">
        <f t="shared" si="1"/>
        <v>46054</v>
      </c>
    </row>
    <row r="27" spans="3:3" x14ac:dyDescent="0.2">
      <c r="C27" s="39">
        <f t="shared" si="1"/>
        <v>46082</v>
      </c>
    </row>
    <row r="28" spans="3:3" x14ac:dyDescent="0.2">
      <c r="C28" s="39">
        <f t="shared" si="1"/>
        <v>46113</v>
      </c>
    </row>
    <row r="29" spans="3:3" x14ac:dyDescent="0.2">
      <c r="C29" s="39">
        <f t="shared" si="1"/>
        <v>46143</v>
      </c>
    </row>
    <row r="30" spans="3:3" x14ac:dyDescent="0.2">
      <c r="C30" s="39">
        <f t="shared" si="1"/>
        <v>46174</v>
      </c>
    </row>
    <row r="31" spans="3:3" x14ac:dyDescent="0.2">
      <c r="C31" s="39">
        <f t="shared" si="1"/>
        <v>46204</v>
      </c>
    </row>
    <row r="32" spans="3:3" x14ac:dyDescent="0.2">
      <c r="C32" s="39">
        <f t="shared" si="1"/>
        <v>46235</v>
      </c>
    </row>
    <row r="33" spans="3:3" x14ac:dyDescent="0.2">
      <c r="C33" s="39">
        <f t="shared" si="1"/>
        <v>46266</v>
      </c>
    </row>
    <row r="34" spans="3:3" x14ac:dyDescent="0.2">
      <c r="C34" s="39">
        <f t="shared" si="1"/>
        <v>46296</v>
      </c>
    </row>
    <row r="35" spans="3:3" x14ac:dyDescent="0.2">
      <c r="C35" s="39">
        <f t="shared" si="1"/>
        <v>46327</v>
      </c>
    </row>
    <row r="36" spans="3:3" x14ac:dyDescent="0.2">
      <c r="C36" s="39">
        <f t="shared" si="1"/>
        <v>46357</v>
      </c>
    </row>
    <row r="37" spans="3:3" x14ac:dyDescent="0.2">
      <c r="C37" s="39"/>
    </row>
    <row r="38" spans="3:3" x14ac:dyDescent="0.2">
      <c r="C38" s="39"/>
    </row>
    <row r="39" spans="3:3" x14ac:dyDescent="0.2">
      <c r="C39" s="39"/>
    </row>
    <row r="40" spans="3:3" x14ac:dyDescent="0.2">
      <c r="C40" s="39"/>
    </row>
    <row r="41" spans="3:3" x14ac:dyDescent="0.2">
      <c r="C41" s="39"/>
    </row>
    <row r="42" spans="3:3" x14ac:dyDescent="0.2">
      <c r="C42" s="39"/>
    </row>
    <row r="43" spans="3:3" x14ac:dyDescent="0.2">
      <c r="C43" s="39"/>
    </row>
    <row r="44" spans="3:3" x14ac:dyDescent="0.2">
      <c r="C44"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996AE"/>
  </sheetPr>
  <dimension ref="A1:J35"/>
  <sheetViews>
    <sheetView zoomScale="80" zoomScaleNormal="80" workbookViewId="0">
      <selection activeCell="D12" sqref="D12:E12"/>
    </sheetView>
  </sheetViews>
  <sheetFormatPr defaultColWidth="22" defaultRowHeight="12.75" zeroHeight="1" x14ac:dyDescent="0.2"/>
  <cols>
    <col min="1" max="1" width="22" style="19" customWidth="1"/>
    <col min="2" max="3" width="15.7109375" style="6" customWidth="1"/>
    <col min="4" max="4" width="18" style="6" customWidth="1"/>
    <col min="5" max="5" width="9.42578125" style="6" customWidth="1"/>
    <col min="6" max="6" width="15.7109375" style="6" customWidth="1"/>
    <col min="7" max="7" width="20.28515625" style="6" customWidth="1"/>
    <col min="8" max="8" width="15.7109375" style="6" customWidth="1"/>
    <col min="9" max="9" width="22" style="6" customWidth="1"/>
    <col min="10" max="10" width="29.28515625" style="6" customWidth="1"/>
    <col min="11" max="16384" width="22" style="6"/>
  </cols>
  <sheetData>
    <row r="1" spans="1:8" x14ac:dyDescent="0.2">
      <c r="A1" s="92"/>
      <c r="B1" s="93"/>
      <c r="C1" s="93"/>
      <c r="D1" s="93"/>
      <c r="E1" s="93"/>
      <c r="F1" s="93"/>
      <c r="G1" s="93"/>
      <c r="H1" s="93"/>
    </row>
    <row r="2" spans="1:8" x14ac:dyDescent="0.2">
      <c r="A2" s="92"/>
      <c r="B2" s="93"/>
      <c r="C2" s="93"/>
      <c r="D2" s="93"/>
      <c r="E2" s="93"/>
      <c r="F2" s="93"/>
      <c r="G2" s="93"/>
      <c r="H2" s="93"/>
    </row>
    <row r="3" spans="1:8" x14ac:dyDescent="0.2">
      <c r="A3" s="92"/>
      <c r="B3" s="93"/>
      <c r="C3" s="93"/>
      <c r="D3" s="93"/>
      <c r="E3" s="93"/>
      <c r="F3" s="93"/>
      <c r="G3" s="93"/>
      <c r="H3" s="93"/>
    </row>
    <row r="4" spans="1:8" x14ac:dyDescent="0.2">
      <c r="A4" s="92"/>
      <c r="B4" s="93"/>
      <c r="C4" s="93"/>
      <c r="D4" s="93"/>
      <c r="E4" s="93"/>
      <c r="F4" s="93"/>
      <c r="G4" s="93"/>
      <c r="H4" s="93"/>
    </row>
    <row r="5" spans="1:8" x14ac:dyDescent="0.2">
      <c r="A5" s="92"/>
      <c r="B5" s="93"/>
      <c r="C5" s="93"/>
      <c r="D5" s="93"/>
      <c r="E5" s="93"/>
      <c r="F5" s="93"/>
      <c r="G5" s="93"/>
      <c r="H5" s="93"/>
    </row>
    <row r="6" spans="1:8" x14ac:dyDescent="0.2">
      <c r="A6" s="92"/>
      <c r="B6" s="93"/>
      <c r="C6" s="93"/>
      <c r="D6" s="93"/>
      <c r="E6" s="93"/>
      <c r="F6" s="93"/>
      <c r="G6" s="93"/>
      <c r="H6" s="93"/>
    </row>
    <row r="7" spans="1:8" x14ac:dyDescent="0.2">
      <c r="A7" s="92"/>
      <c r="B7" s="93"/>
      <c r="C7" s="93"/>
      <c r="D7" s="93"/>
      <c r="E7" s="93"/>
      <c r="F7" s="93"/>
      <c r="G7" s="93"/>
      <c r="H7" s="93"/>
    </row>
    <row r="8" spans="1:8" x14ac:dyDescent="0.2">
      <c r="A8" s="92"/>
      <c r="B8" s="93"/>
      <c r="C8" s="93"/>
      <c r="D8" s="93"/>
      <c r="E8" s="93"/>
      <c r="F8" s="93"/>
      <c r="G8" s="93"/>
      <c r="H8" s="93"/>
    </row>
    <row r="9" spans="1:8" x14ac:dyDescent="0.2">
      <c r="A9" s="92"/>
      <c r="B9" s="93"/>
      <c r="C9" s="93"/>
      <c r="D9" s="93"/>
      <c r="E9" s="93"/>
      <c r="F9" s="93"/>
      <c r="G9" s="93"/>
      <c r="H9" s="199">
        <f>IF(type="Annual Plan",12,VALUE(LEFT(type,1)))</f>
        <v>12</v>
      </c>
    </row>
    <row r="10" spans="1:8" x14ac:dyDescent="0.2">
      <c r="A10" s="92"/>
      <c r="B10" s="93"/>
      <c r="C10" s="93"/>
      <c r="D10" s="93"/>
      <c r="E10" s="93"/>
      <c r="F10" s="93"/>
      <c r="G10" s="93"/>
      <c r="H10" s="199">
        <f>VLOOKUP(type,'Old Formulas'!AH:AJ,3,FALSE)</f>
        <v>6</v>
      </c>
    </row>
    <row r="11" spans="1:8" ht="21" thickBot="1" x14ac:dyDescent="0.35">
      <c r="A11" s="218" t="str">
        <f>IF(type="Annual Plan","What is your Plan date?","What is the Snapshot Date of your Update Plan?")</f>
        <v>What is your Plan date?</v>
      </c>
      <c r="B11" s="218"/>
      <c r="C11" s="218"/>
      <c r="D11" s="218"/>
      <c r="E11" s="218"/>
      <c r="F11" s="218"/>
      <c r="G11" s="218"/>
      <c r="H11" s="218"/>
    </row>
    <row r="12" spans="1:8" s="18" customFormat="1" ht="18.75" thickBot="1" x14ac:dyDescent="0.3">
      <c r="A12" s="95"/>
      <c r="B12" s="96"/>
      <c r="C12" s="94"/>
      <c r="D12" s="222">
        <v>46023</v>
      </c>
      <c r="E12" s="223"/>
      <c r="F12" s="94"/>
      <c r="G12" s="24" t="s">
        <v>24</v>
      </c>
      <c r="H12" s="200">
        <f>VLOOKUP(type,'Old Formulas'!AH:AJ,2,FALSE)</f>
        <v>7</v>
      </c>
    </row>
    <row r="13" spans="1:8" x14ac:dyDescent="0.2">
      <c r="A13" s="92"/>
      <c r="B13" s="93"/>
      <c r="C13" s="93"/>
      <c r="D13" s="93"/>
      <c r="E13" s="93"/>
      <c r="F13" s="93"/>
      <c r="G13" s="93"/>
      <c r="H13" s="93"/>
    </row>
    <row r="14" spans="1:8" ht="8.25" customHeight="1" x14ac:dyDescent="0.2">
      <c r="A14" s="41"/>
      <c r="B14" s="14"/>
      <c r="C14" s="14"/>
      <c r="D14" s="14"/>
      <c r="E14" s="14"/>
      <c r="F14" s="14"/>
      <c r="G14" s="14"/>
      <c r="H14" s="14"/>
    </row>
    <row r="15" spans="1:8" ht="26.25" customHeight="1" x14ac:dyDescent="0.2">
      <c r="A15" s="213" t="s">
        <v>205</v>
      </c>
      <c r="B15" s="219" t="str">
        <f>IF(type="Annual Plan","The roster should be a list of all employees active on the Plan Date:","The roster should be a list of all employees active on the Snapshot Date:")</f>
        <v>The roster should be a list of all employees active on the Plan Date:</v>
      </c>
      <c r="C15" s="219"/>
      <c r="D15" s="219"/>
      <c r="E15" s="219"/>
      <c r="F15" s="219"/>
      <c r="G15" s="219"/>
      <c r="H15" s="219"/>
    </row>
    <row r="16" spans="1:8" ht="18" x14ac:dyDescent="0.25">
      <c r="A16" s="214"/>
      <c r="B16" s="220">
        <f>D12-1</f>
        <v>46022</v>
      </c>
      <c r="C16" s="220"/>
      <c r="D16" s="220"/>
      <c r="E16" s="220"/>
      <c r="F16" s="220"/>
      <c r="G16" s="220"/>
      <c r="H16" s="221"/>
    </row>
    <row r="17" spans="1:10" ht="8.25" customHeight="1" x14ac:dyDescent="0.2">
      <c r="A17" s="41"/>
      <c r="B17" s="14"/>
      <c r="C17" s="14"/>
      <c r="D17" s="14"/>
      <c r="E17" s="14"/>
      <c r="F17" s="14"/>
      <c r="G17" s="14"/>
      <c r="H17" s="14"/>
      <c r="I17" s="14"/>
      <c r="J17" s="14"/>
    </row>
    <row r="18" spans="1:10" ht="26.25" customHeight="1" x14ac:dyDescent="0.2">
      <c r="A18" s="213" t="s">
        <v>206</v>
      </c>
      <c r="B18" s="215" t="str">
        <f>IF(type="Annual Plan","If not already on file, we will need a roster of employees active one year prior to the Plan Date:","If not already on file, we will need a roster of employees active on the previous Plan Date:")</f>
        <v>If not already on file, we will need a roster of employees active one year prior to the Plan Date:</v>
      </c>
      <c r="C18" s="216"/>
      <c r="D18" s="216"/>
      <c r="E18" s="216"/>
      <c r="F18" s="216"/>
      <c r="G18" s="216"/>
      <c r="H18" s="217"/>
      <c r="I18" s="14"/>
      <c r="J18" s="14"/>
    </row>
    <row r="19" spans="1:10" ht="21.75" customHeight="1" x14ac:dyDescent="0.25">
      <c r="A19" s="214"/>
      <c r="B19" s="220">
        <f>EOMONTH(B16,-H9)</f>
        <v>45657</v>
      </c>
      <c r="C19" s="220"/>
      <c r="D19" s="220"/>
      <c r="E19" s="220"/>
      <c r="F19" s="220"/>
      <c r="G19" s="220"/>
      <c r="H19" s="221"/>
      <c r="I19" s="14"/>
      <c r="J19" s="14"/>
    </row>
    <row r="20" spans="1:10" ht="8.25" customHeight="1" x14ac:dyDescent="0.2">
      <c r="A20" s="41"/>
      <c r="B20" s="14"/>
      <c r="C20" s="14"/>
      <c r="D20" s="14"/>
      <c r="E20" s="14"/>
      <c r="F20" s="14"/>
      <c r="G20" s="14"/>
      <c r="H20" s="14"/>
      <c r="I20" s="14"/>
      <c r="J20" s="14"/>
    </row>
    <row r="21" spans="1:10" ht="106.5" customHeight="1" x14ac:dyDescent="0.2">
      <c r="A21" s="213" t="s">
        <v>207</v>
      </c>
      <c r="B21" s="215" t="str">
        <f>VLOOKUP(type,'Old Formulas'!AH:AQ,4,FALSE)</f>
        <v>There are two options for submitting the Applicant Flow data:
1. A list of all applicants who applied during the 12-month period preceding the Plan Date
                 -or-
2. A list of all applicants to requisitions that closed during the 12-month period preceding the Plan Date</v>
      </c>
      <c r="C21" s="216"/>
      <c r="D21" s="216"/>
      <c r="E21" s="216"/>
      <c r="F21" s="216"/>
      <c r="G21" s="216"/>
      <c r="H21" s="217"/>
      <c r="I21" s="14"/>
      <c r="J21" s="14"/>
    </row>
    <row r="22" spans="1:10" ht="18" x14ac:dyDescent="0.25">
      <c r="A22" s="214"/>
      <c r="B22" s="210">
        <f>EOMONTH(F22,-H9)+1</f>
        <v>45658</v>
      </c>
      <c r="C22" s="210"/>
      <c r="D22" s="210"/>
      <c r="E22" s="29" t="s">
        <v>208</v>
      </c>
      <c r="F22" s="211">
        <f>B16</f>
        <v>46022</v>
      </c>
      <c r="G22" s="211"/>
      <c r="H22" s="212"/>
      <c r="I22" s="34"/>
      <c r="J22" s="35"/>
    </row>
    <row r="23" spans="1:10" ht="6" customHeight="1" x14ac:dyDescent="0.2">
      <c r="A23" s="41"/>
      <c r="B23" s="14"/>
      <c r="C23" s="14"/>
      <c r="D23" s="14"/>
      <c r="E23" s="14"/>
      <c r="F23" s="14"/>
      <c r="G23" s="14"/>
      <c r="H23" s="14"/>
      <c r="I23" s="14"/>
      <c r="J23" s="14"/>
    </row>
    <row r="24" spans="1:10" ht="36" customHeight="1" x14ac:dyDescent="0.2">
      <c r="A24" s="213" t="s">
        <v>586</v>
      </c>
      <c r="B24" s="215" t="str">
        <f>VLOOKUP(type,'Old Formulas'!AH:AX,11,FALSE)</f>
        <v>This should be a record of all hires that occurred during the 12-month period preceding the Plan Date:</v>
      </c>
      <c r="C24" s="216"/>
      <c r="D24" s="216"/>
      <c r="E24" s="216"/>
      <c r="F24" s="216"/>
      <c r="G24" s="216"/>
      <c r="H24" s="217"/>
      <c r="I24" s="14"/>
      <c r="J24" s="14"/>
    </row>
    <row r="25" spans="1:10" ht="18" x14ac:dyDescent="0.25">
      <c r="A25" s="214"/>
      <c r="B25" s="210">
        <f>B22</f>
        <v>45658</v>
      </c>
      <c r="C25" s="210"/>
      <c r="D25" s="210"/>
      <c r="E25" s="29" t="str">
        <f>E22</f>
        <v>-</v>
      </c>
      <c r="F25" s="211">
        <f>F22</f>
        <v>46022</v>
      </c>
      <c r="G25" s="211"/>
      <c r="H25" s="212"/>
      <c r="I25" s="14"/>
      <c r="J25" s="14"/>
    </row>
    <row r="26" spans="1:10" ht="6" customHeight="1" x14ac:dyDescent="0.2">
      <c r="A26" s="41"/>
      <c r="B26" s="14"/>
      <c r="C26" s="14"/>
      <c r="D26" s="14"/>
      <c r="E26" s="14"/>
      <c r="F26" s="14"/>
      <c r="G26" s="14"/>
      <c r="H26" s="14"/>
      <c r="I26" s="14"/>
      <c r="J26" s="14"/>
    </row>
    <row r="27" spans="1:10" ht="12" customHeight="1" x14ac:dyDescent="0.2">
      <c r="A27" s="41"/>
      <c r="B27" s="14"/>
      <c r="C27" s="14"/>
      <c r="D27" s="14"/>
      <c r="E27" s="14"/>
      <c r="F27" s="14"/>
      <c r="G27" s="14"/>
      <c r="H27" s="14"/>
    </row>
    <row r="28" spans="1:10" x14ac:dyDescent="0.2"/>
    <row r="29" spans="1:10" x14ac:dyDescent="0.2"/>
    <row r="30" spans="1:10" x14ac:dyDescent="0.2"/>
    <row r="31" spans="1:10" x14ac:dyDescent="0.2"/>
    <row r="32" spans="1:10" x14ac:dyDescent="0.2"/>
    <row r="33" x14ac:dyDescent="0.2"/>
    <row r="34" x14ac:dyDescent="0.2"/>
    <row r="35" x14ac:dyDescent="0.2"/>
  </sheetData>
  <sheetProtection algorithmName="SHA-512" hashValue="6YxarcyNIHm9aJX2o11n22+pZbz4A8lkFyyS4fjlRNRHHnHLWf5+ajof28izXb52gevax4J5K/oiGzohignrNA==" saltValue="P7p1cE6H3r29gh2FtukTWQ==" spinCount="100000" sheet="1" objects="1" scenarios="1" selectLockedCells="1"/>
  <mergeCells count="16">
    <mergeCell ref="B18:H18"/>
    <mergeCell ref="B19:H19"/>
    <mergeCell ref="A21:A22"/>
    <mergeCell ref="B21:H21"/>
    <mergeCell ref="A24:A25"/>
    <mergeCell ref="B24:H24"/>
    <mergeCell ref="B22:D22"/>
    <mergeCell ref="F22:H22"/>
    <mergeCell ref="F25:H25"/>
    <mergeCell ref="B25:D25"/>
    <mergeCell ref="A11:H11"/>
    <mergeCell ref="A15:A16"/>
    <mergeCell ref="B15:H15"/>
    <mergeCell ref="B16:H16"/>
    <mergeCell ref="A18:A19"/>
    <mergeCell ref="D12:E12"/>
  </mergeCells>
  <pageMargins left="0.75" right="0.75" top="1" bottom="1" header="0.3" footer="0.3"/>
  <pageSetup orientation="portrait" horizontalDpi="4294967292" verticalDpi="4294967292"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Timeline!$A$2:$A$5</xm:f>
          </x14:formula1>
          <xm:sqref>G12</xm:sqref>
        </x14:dataValidation>
        <x14:dataValidation type="list" allowBlank="1" showInputMessage="1" showErrorMessage="1" xr:uid="{00000000-0002-0000-0300-000001000000}">
          <x14:formula1>
            <xm:f>Timeline!$C:$C</xm:f>
          </x14:formula1>
          <xm:sqref>D12:E12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996AE"/>
  </sheetPr>
  <dimension ref="A1:G36"/>
  <sheetViews>
    <sheetView zoomScale="80" zoomScaleNormal="80" workbookViewId="0"/>
  </sheetViews>
  <sheetFormatPr defaultColWidth="11.42578125" defaultRowHeight="15" x14ac:dyDescent="0.2"/>
  <cols>
    <col min="1" max="5" width="20.28515625" style="55" customWidth="1"/>
    <col min="6" max="6" width="2.85546875" style="55" customWidth="1"/>
    <col min="7" max="7" width="37.85546875" style="55" customWidth="1"/>
    <col min="8" max="16384" width="11.42578125" style="55"/>
  </cols>
  <sheetData>
    <row r="1" spans="1:7" x14ac:dyDescent="0.2">
      <c r="A1" s="89"/>
      <c r="B1" s="89"/>
      <c r="C1" s="89"/>
      <c r="D1" s="89"/>
      <c r="E1" s="89"/>
      <c r="F1" s="89"/>
      <c r="G1" s="89"/>
    </row>
    <row r="2" spans="1:7" x14ac:dyDescent="0.2">
      <c r="A2" s="89"/>
      <c r="B2" s="89"/>
      <c r="C2" s="89"/>
      <c r="D2" s="89"/>
      <c r="E2" s="89"/>
      <c r="F2" s="89"/>
      <c r="G2" s="89"/>
    </row>
    <row r="3" spans="1:7" x14ac:dyDescent="0.2">
      <c r="A3" s="89"/>
      <c r="B3" s="89"/>
      <c r="C3" s="89"/>
      <c r="D3" s="89"/>
      <c r="E3" s="89"/>
      <c r="F3" s="89"/>
      <c r="G3" s="89"/>
    </row>
    <row r="4" spans="1:7" x14ac:dyDescent="0.2">
      <c r="A4" s="89"/>
      <c r="B4" s="89"/>
      <c r="C4" s="89"/>
      <c r="D4" s="89"/>
      <c r="E4" s="89"/>
      <c r="F4" s="89"/>
      <c r="G4" s="89"/>
    </row>
    <row r="5" spans="1:7" x14ac:dyDescent="0.2">
      <c r="A5" s="89"/>
      <c r="B5" s="89"/>
      <c r="C5" s="89"/>
      <c r="D5" s="89"/>
      <c r="E5" s="89"/>
      <c r="F5" s="89"/>
      <c r="G5" s="89"/>
    </row>
    <row r="6" spans="1:7" x14ac:dyDescent="0.2">
      <c r="A6" s="89"/>
      <c r="B6" s="89"/>
      <c r="C6" s="89"/>
      <c r="D6" s="89"/>
      <c r="E6" s="89"/>
      <c r="F6" s="89"/>
      <c r="G6" s="89"/>
    </row>
    <row r="7" spans="1:7" x14ac:dyDescent="0.2">
      <c r="A7" s="89"/>
      <c r="B7" s="89"/>
      <c r="C7" s="89"/>
      <c r="D7" s="89"/>
      <c r="E7" s="89"/>
      <c r="F7" s="89"/>
      <c r="G7" s="89"/>
    </row>
    <row r="8" spans="1:7" x14ac:dyDescent="0.2">
      <c r="A8" s="89"/>
      <c r="B8" s="89"/>
      <c r="C8" s="89"/>
      <c r="D8" s="89"/>
      <c r="E8" s="89"/>
      <c r="F8" s="89"/>
      <c r="G8" s="89"/>
    </row>
    <row r="9" spans="1:7" x14ac:dyDescent="0.2">
      <c r="A9" s="89"/>
      <c r="B9" s="89"/>
      <c r="C9" s="89"/>
      <c r="D9" s="89"/>
      <c r="E9" s="89"/>
      <c r="F9" s="89"/>
      <c r="G9" s="89"/>
    </row>
    <row r="10" spans="1:7" ht="21.75" customHeight="1" thickBot="1" x14ac:dyDescent="0.35">
      <c r="A10" s="248" t="s">
        <v>212</v>
      </c>
      <c r="B10" s="248"/>
      <c r="C10" s="248"/>
      <c r="D10" s="248"/>
      <c r="E10" s="248"/>
      <c r="F10" s="248"/>
      <c r="G10" s="248"/>
    </row>
    <row r="11" spans="1:7" ht="18.75" thickBot="1" x14ac:dyDescent="0.3">
      <c r="A11" s="89"/>
      <c r="B11" s="89"/>
      <c r="C11" s="282">
        <v>46023</v>
      </c>
      <c r="D11" s="283"/>
      <c r="E11" s="284"/>
      <c r="F11" s="90" t="s">
        <v>213</v>
      </c>
      <c r="G11" s="89"/>
    </row>
    <row r="12" spans="1:7" x14ac:dyDescent="0.2">
      <c r="A12" s="89"/>
      <c r="B12" s="89"/>
      <c r="C12" s="89"/>
      <c r="D12" s="89"/>
      <c r="E12" s="89"/>
      <c r="F12" s="89"/>
      <c r="G12" s="89"/>
    </row>
    <row r="13" spans="1:7" x14ac:dyDescent="0.2">
      <c r="A13" s="89"/>
      <c r="B13" s="89"/>
      <c r="C13" s="89"/>
      <c r="D13" s="89"/>
      <c r="E13" s="89"/>
      <c r="F13" s="89"/>
      <c r="G13" s="89"/>
    </row>
    <row r="14" spans="1:7" ht="9.9499999999999993" customHeight="1" x14ac:dyDescent="0.2"/>
    <row r="15" spans="1:7" ht="35.25" customHeight="1" x14ac:dyDescent="0.2">
      <c r="A15" s="249" t="s">
        <v>214</v>
      </c>
      <c r="B15" s="226" t="s">
        <v>215</v>
      </c>
      <c r="C15" s="240"/>
      <c r="D15" s="240"/>
      <c r="E15" s="240"/>
      <c r="F15" s="240"/>
      <c r="G15" s="241"/>
    </row>
    <row r="16" spans="1:7" ht="35.25" customHeight="1" x14ac:dyDescent="0.2">
      <c r="A16" s="225"/>
      <c r="B16" s="229">
        <f>C11</f>
        <v>46023</v>
      </c>
      <c r="C16" s="230"/>
      <c r="D16" s="230"/>
      <c r="E16" s="230"/>
      <c r="F16" s="230"/>
      <c r="G16" s="231"/>
    </row>
    <row r="17" spans="1:7" ht="9.9499999999999993" customHeight="1" x14ac:dyDescent="0.2"/>
    <row r="18" spans="1:7" ht="35.25" customHeight="1" x14ac:dyDescent="0.2">
      <c r="A18" s="224" t="s">
        <v>216</v>
      </c>
      <c r="B18" s="226" t="s">
        <v>217</v>
      </c>
      <c r="C18" s="240"/>
      <c r="D18" s="240"/>
      <c r="E18" s="240"/>
      <c r="F18" s="240"/>
      <c r="G18" s="241"/>
    </row>
    <row r="19" spans="1:7" ht="35.25" customHeight="1" x14ac:dyDescent="0.2">
      <c r="A19" s="225"/>
      <c r="B19" s="245">
        <f>B16+14</f>
        <v>46037</v>
      </c>
      <c r="C19" s="246"/>
      <c r="D19" s="246"/>
      <c r="E19" s="246"/>
      <c r="F19" s="246"/>
      <c r="G19" s="247"/>
    </row>
    <row r="20" spans="1:7" ht="9.9499999999999993" customHeight="1" x14ac:dyDescent="0.2"/>
    <row r="21" spans="1:7" ht="35.25" customHeight="1" x14ac:dyDescent="0.2">
      <c r="A21" s="224" t="s">
        <v>218</v>
      </c>
      <c r="B21" s="226" t="s">
        <v>219</v>
      </c>
      <c r="C21" s="227"/>
      <c r="D21" s="227"/>
      <c r="E21" s="227"/>
      <c r="F21" s="227"/>
      <c r="G21" s="228"/>
    </row>
    <row r="22" spans="1:7" ht="35.25" customHeight="1" x14ac:dyDescent="0.2">
      <c r="A22" s="225"/>
      <c r="B22" s="229">
        <f>B19+14</f>
        <v>46051</v>
      </c>
      <c r="C22" s="230"/>
      <c r="D22" s="230"/>
      <c r="E22" s="230"/>
      <c r="F22" s="230"/>
      <c r="G22" s="231"/>
    </row>
    <row r="23" spans="1:7" ht="9.9499999999999993" customHeight="1" x14ac:dyDescent="0.2"/>
    <row r="24" spans="1:7" ht="35.25" customHeight="1" x14ac:dyDescent="0.2">
      <c r="A24" s="224" t="s">
        <v>220</v>
      </c>
      <c r="B24" s="226" t="s">
        <v>221</v>
      </c>
      <c r="C24" s="240"/>
      <c r="D24" s="240"/>
      <c r="E24" s="240"/>
      <c r="F24" s="240"/>
      <c r="G24" s="241"/>
    </row>
    <row r="25" spans="1:7" ht="35.25" customHeight="1" x14ac:dyDescent="0.2">
      <c r="A25" s="225"/>
      <c r="B25" s="229">
        <f>B22+14</f>
        <v>46065</v>
      </c>
      <c r="C25" s="230"/>
      <c r="D25" s="230"/>
      <c r="E25" s="230"/>
      <c r="F25" s="230"/>
      <c r="G25" s="231"/>
    </row>
    <row r="26" spans="1:7" ht="9.9499999999999993" customHeight="1" x14ac:dyDescent="0.2"/>
    <row r="27" spans="1:7" ht="35.25" customHeight="1" x14ac:dyDescent="0.2">
      <c r="A27" s="224" t="s">
        <v>222</v>
      </c>
      <c r="B27" s="226" t="s">
        <v>565</v>
      </c>
      <c r="C27" s="240"/>
      <c r="D27" s="240"/>
      <c r="E27" s="240"/>
      <c r="F27" s="240"/>
      <c r="G27" s="241"/>
    </row>
    <row r="28" spans="1:7" ht="35.25" customHeight="1" x14ac:dyDescent="0.2">
      <c r="A28" s="225"/>
      <c r="B28" s="242">
        <f>B25+14</f>
        <v>46079</v>
      </c>
      <c r="C28" s="243"/>
      <c r="D28" s="243"/>
      <c r="E28" s="243"/>
      <c r="F28" s="243"/>
      <c r="G28" s="244"/>
    </row>
    <row r="29" spans="1:7" ht="9.9499999999999993" customHeight="1" x14ac:dyDescent="0.2"/>
    <row r="30" spans="1:7" ht="35.25" customHeight="1" x14ac:dyDescent="0.2">
      <c r="A30" s="224" t="s">
        <v>223</v>
      </c>
      <c r="B30" s="226" t="s">
        <v>566</v>
      </c>
      <c r="C30" s="227"/>
      <c r="D30" s="227"/>
      <c r="E30" s="227"/>
      <c r="F30" s="227"/>
      <c r="G30" s="228"/>
    </row>
    <row r="31" spans="1:7" ht="35.25" customHeight="1" x14ac:dyDescent="0.2">
      <c r="A31" s="225"/>
      <c r="B31" s="229">
        <f>B28+14</f>
        <v>46093</v>
      </c>
      <c r="C31" s="230"/>
      <c r="D31" s="230"/>
      <c r="E31" s="230"/>
      <c r="F31" s="230"/>
      <c r="G31" s="231"/>
    </row>
    <row r="32" spans="1:7" ht="9.9499999999999993" hidden="1" customHeight="1" x14ac:dyDescent="0.2"/>
    <row r="33" spans="1:7" ht="35.25" hidden="1" customHeight="1" x14ac:dyDescent="0.2">
      <c r="A33" s="232" t="s">
        <v>224</v>
      </c>
      <c r="B33" s="234" t="s">
        <v>567</v>
      </c>
      <c r="C33" s="235"/>
      <c r="D33" s="235"/>
      <c r="E33" s="235"/>
      <c r="F33" s="235"/>
      <c r="G33" s="236"/>
    </row>
    <row r="34" spans="1:7" ht="35.25" hidden="1" customHeight="1" x14ac:dyDescent="0.2">
      <c r="A34" s="233"/>
      <c r="B34" s="237">
        <f>B31+7</f>
        <v>46100</v>
      </c>
      <c r="C34" s="238"/>
      <c r="D34" s="238"/>
      <c r="E34" s="238"/>
      <c r="F34" s="238"/>
      <c r="G34" s="239"/>
    </row>
    <row r="35" spans="1:7" x14ac:dyDescent="0.2">
      <c r="A35" s="56" t="s">
        <v>225</v>
      </c>
      <c r="B35" s="56"/>
      <c r="C35" s="56"/>
      <c r="D35" s="56"/>
      <c r="E35" s="56"/>
    </row>
    <row r="36" spans="1:7" x14ac:dyDescent="0.2">
      <c r="A36" s="56" t="s">
        <v>226</v>
      </c>
      <c r="B36" s="56"/>
      <c r="C36" s="56"/>
      <c r="D36" s="56"/>
      <c r="E36" s="56"/>
    </row>
  </sheetData>
  <sheetProtection algorithmName="SHA-512" hashValue="csYdUE1igS3gaYveIor14jupX/VyR/LySWXEvF2xo6+Nrx6D2NlT4b2JyXTPnTj1Jwl8tl7tZwJRZ3GDOqO0bA==" saltValue="9XFuCNmxwoBJWZG0yCMwXw==" spinCount="100000" sheet="1" objects="1" scenarios="1"/>
  <mergeCells count="23">
    <mergeCell ref="A10:G10"/>
    <mergeCell ref="C11:E11"/>
    <mergeCell ref="A15:A16"/>
    <mergeCell ref="B15:G15"/>
    <mergeCell ref="B16:G16"/>
    <mergeCell ref="A18:A19"/>
    <mergeCell ref="B18:G18"/>
    <mergeCell ref="B19:G19"/>
    <mergeCell ref="A21:A22"/>
    <mergeCell ref="B21:G21"/>
    <mergeCell ref="B22:G22"/>
    <mergeCell ref="A24:A25"/>
    <mergeCell ref="B24:G24"/>
    <mergeCell ref="B25:G25"/>
    <mergeCell ref="A27:A28"/>
    <mergeCell ref="B27:G27"/>
    <mergeCell ref="B28:G28"/>
    <mergeCell ref="A30:A31"/>
    <mergeCell ref="B30:G30"/>
    <mergeCell ref="B31:G31"/>
    <mergeCell ref="A33:A34"/>
    <mergeCell ref="B33:G33"/>
    <mergeCell ref="B34:G34"/>
  </mergeCells>
  <hyperlinks>
    <hyperlink ref="F11" location="'AAP Working Timeline'!C12" display="q" xr:uid="{00000000-0004-0000-0400-000000000000}"/>
  </hyperlinks>
  <pageMargins left="0.7" right="0.7" top="0.75" bottom="0.75" header="0.3" footer="0.3"/>
  <pageSetup orientation="portrait" horizont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Timeline!$C$1:$C$44</xm:f>
          </x14:formula1>
          <xm:sqref>C11:E11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G13"/>
  <sheetViews>
    <sheetView showGridLines="0" zoomScaleNormal="100" workbookViewId="0">
      <selection sqref="A1:G1"/>
    </sheetView>
  </sheetViews>
  <sheetFormatPr defaultColWidth="11.42578125" defaultRowHeight="12.75" x14ac:dyDescent="0.2"/>
  <cols>
    <col min="1" max="1" width="45.7109375" style="3" bestFit="1" customWidth="1"/>
    <col min="2" max="2" width="46.42578125" style="3" bestFit="1" customWidth="1"/>
    <col min="3" max="4" width="20.42578125" style="28" customWidth="1"/>
    <col min="5" max="6" width="12.85546875" style="28" customWidth="1"/>
    <col min="7" max="7" width="15" style="28" bestFit="1" customWidth="1"/>
    <col min="8" max="16384" width="11.42578125" style="3"/>
  </cols>
  <sheetData>
    <row r="1" spans="1:7" ht="45" x14ac:dyDescent="0.6">
      <c r="A1" s="250" t="s">
        <v>227</v>
      </c>
      <c r="B1" s="250"/>
      <c r="C1" s="250"/>
      <c r="D1" s="250"/>
      <c r="E1" s="250"/>
      <c r="F1" s="250"/>
      <c r="G1" s="250"/>
    </row>
    <row r="2" spans="1:7" ht="18.75" customHeight="1" x14ac:dyDescent="0.6">
      <c r="A2" s="54"/>
      <c r="B2" s="54"/>
      <c r="C2" s="54"/>
      <c r="D2" s="54"/>
      <c r="E2" s="54"/>
      <c r="F2" s="54"/>
      <c r="G2" s="54"/>
    </row>
    <row r="3" spans="1:7" s="26" customFormat="1" ht="80.25" customHeight="1" x14ac:dyDescent="0.2">
      <c r="A3" s="251" t="s">
        <v>228</v>
      </c>
      <c r="B3" s="251"/>
      <c r="C3" s="251" t="s">
        <v>229</v>
      </c>
      <c r="D3" s="251"/>
      <c r="E3" s="251" t="s">
        <v>230</v>
      </c>
      <c r="F3" s="251"/>
      <c r="G3" s="44" t="s">
        <v>231</v>
      </c>
    </row>
    <row r="4" spans="1:7" s="28" customFormat="1" ht="15.75" x14ac:dyDescent="0.25">
      <c r="A4" s="60" t="s">
        <v>232</v>
      </c>
      <c r="B4" s="60" t="s">
        <v>233</v>
      </c>
      <c r="C4" s="60" t="s">
        <v>234</v>
      </c>
      <c r="D4" s="60" t="s">
        <v>235</v>
      </c>
      <c r="E4" s="60" t="s">
        <v>236</v>
      </c>
      <c r="F4" s="60" t="s">
        <v>237</v>
      </c>
      <c r="G4" s="60" t="s">
        <v>238</v>
      </c>
    </row>
    <row r="5" spans="1:7" x14ac:dyDescent="0.2">
      <c r="A5" s="119" t="s">
        <v>239</v>
      </c>
      <c r="B5" s="119" t="s">
        <v>239</v>
      </c>
      <c r="C5" s="119" t="s">
        <v>239</v>
      </c>
      <c r="D5" s="119" t="s">
        <v>239</v>
      </c>
      <c r="E5" s="119" t="s">
        <v>239</v>
      </c>
      <c r="F5" s="119" t="s">
        <v>239</v>
      </c>
      <c r="G5" s="119" t="s">
        <v>239</v>
      </c>
    </row>
    <row r="6" spans="1:7" x14ac:dyDescent="0.2">
      <c r="A6" s="142" t="s">
        <v>240</v>
      </c>
      <c r="B6" s="178"/>
      <c r="C6" s="115" t="s">
        <v>239</v>
      </c>
      <c r="D6" s="115" t="s">
        <v>239</v>
      </c>
      <c r="E6" s="115" t="s">
        <v>239</v>
      </c>
      <c r="F6" s="115" t="s">
        <v>239</v>
      </c>
      <c r="G6" s="115" t="s">
        <v>239</v>
      </c>
    </row>
    <row r="7" spans="1:7" x14ac:dyDescent="0.2">
      <c r="A7" s="111" t="s">
        <v>241</v>
      </c>
      <c r="B7" s="111" t="s">
        <v>242</v>
      </c>
      <c r="C7" s="111" t="s">
        <v>243</v>
      </c>
      <c r="D7" s="111" t="s">
        <v>239</v>
      </c>
      <c r="E7" s="111" t="s">
        <v>244</v>
      </c>
      <c r="F7" s="111" t="s">
        <v>245</v>
      </c>
      <c r="G7" s="111">
        <v>20006</v>
      </c>
    </row>
    <row r="8" spans="1:7" x14ac:dyDescent="0.2">
      <c r="A8" s="115" t="s">
        <v>246</v>
      </c>
      <c r="B8" s="115" t="s">
        <v>247</v>
      </c>
      <c r="C8" s="115" t="s">
        <v>248</v>
      </c>
      <c r="D8" s="115" t="s">
        <v>249</v>
      </c>
      <c r="E8" s="115" t="s">
        <v>247</v>
      </c>
      <c r="F8" s="115" t="s">
        <v>250</v>
      </c>
      <c r="G8" s="115">
        <v>32789</v>
      </c>
    </row>
    <row r="9" spans="1:7" x14ac:dyDescent="0.2">
      <c r="A9" s="118" t="s">
        <v>252</v>
      </c>
      <c r="B9" s="111" t="s">
        <v>253</v>
      </c>
      <c r="C9" s="111" t="s">
        <v>254</v>
      </c>
      <c r="D9" s="111" t="s">
        <v>239</v>
      </c>
      <c r="E9" s="111" t="s">
        <v>253</v>
      </c>
      <c r="F9" s="111" t="s">
        <v>255</v>
      </c>
      <c r="G9" s="111">
        <v>78006</v>
      </c>
    </row>
    <row r="10" spans="1:7" x14ac:dyDescent="0.2">
      <c r="A10" s="142"/>
      <c r="B10" s="142"/>
      <c r="C10" s="143"/>
      <c r="D10" s="143"/>
      <c r="E10" s="143"/>
      <c r="F10" s="143"/>
      <c r="G10" s="143"/>
    </row>
    <row r="11" spans="1:7" x14ac:dyDescent="0.2">
      <c r="A11" s="141"/>
      <c r="B11" s="141"/>
      <c r="C11" s="141"/>
      <c r="D11" s="141"/>
      <c r="E11" s="141"/>
      <c r="F11" s="141"/>
      <c r="G11" s="141"/>
    </row>
    <row r="12" spans="1:7" x14ac:dyDescent="0.2">
      <c r="A12" s="143"/>
      <c r="B12" s="143"/>
      <c r="C12" s="143"/>
      <c r="D12" s="143"/>
      <c r="E12" s="143"/>
      <c r="F12" s="143"/>
      <c r="G12" s="143"/>
    </row>
    <row r="13" spans="1:7" x14ac:dyDescent="0.2">
      <c r="A13" s="101"/>
      <c r="B13" s="141"/>
      <c r="C13" s="141"/>
      <c r="D13" s="141"/>
      <c r="E13" s="141"/>
      <c r="F13" s="141"/>
      <c r="G13" s="141"/>
    </row>
  </sheetData>
  <mergeCells count="4">
    <mergeCell ref="A1:G1"/>
    <mergeCell ref="A3:B3"/>
    <mergeCell ref="C3:D3"/>
    <mergeCell ref="E3:F3"/>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16"/>
  <sheetViews>
    <sheetView workbookViewId="0"/>
  </sheetViews>
  <sheetFormatPr defaultColWidth="17.7109375" defaultRowHeight="12.75" x14ac:dyDescent="0.2"/>
  <cols>
    <col min="1" max="1" width="37.5703125" customWidth="1"/>
    <col min="2" max="2" width="35.85546875" customWidth="1"/>
  </cols>
  <sheetData>
    <row r="1" spans="1:2" ht="15.75" x14ac:dyDescent="0.25">
      <c r="A1" s="85" t="s">
        <v>555</v>
      </c>
      <c r="B1" s="86" t="s">
        <v>556</v>
      </c>
    </row>
    <row r="2" spans="1:2" x14ac:dyDescent="0.2">
      <c r="A2" s="52" t="s">
        <v>239</v>
      </c>
      <c r="B2" s="53" t="s">
        <v>239</v>
      </c>
    </row>
    <row r="3" spans="1:2" x14ac:dyDescent="0.2">
      <c r="A3" s="79" t="s">
        <v>240</v>
      </c>
      <c r="B3" s="58"/>
    </row>
    <row r="4" spans="1:2" x14ac:dyDescent="0.2">
      <c r="A4" s="37" t="s">
        <v>241</v>
      </c>
      <c r="B4" s="31" t="s">
        <v>242</v>
      </c>
    </row>
    <row r="5" spans="1:2" x14ac:dyDescent="0.2">
      <c r="A5" s="78" t="s">
        <v>246</v>
      </c>
      <c r="B5" s="59" t="s">
        <v>247</v>
      </c>
    </row>
    <row r="6" spans="1:2" x14ac:dyDescent="0.2">
      <c r="A6" s="32" t="s">
        <v>252</v>
      </c>
      <c r="B6" s="31" t="s">
        <v>253</v>
      </c>
    </row>
    <row r="7" spans="1:2" x14ac:dyDescent="0.2">
      <c r="A7" s="139"/>
      <c r="B7" s="129"/>
    </row>
    <row r="8" spans="1:2" x14ac:dyDescent="0.2">
      <c r="A8" s="138"/>
      <c r="B8" s="128"/>
    </row>
    <row r="9" spans="1:2" x14ac:dyDescent="0.2">
      <c r="A9" s="139"/>
      <c r="B9" s="129"/>
    </row>
    <row r="10" spans="1:2" x14ac:dyDescent="0.2">
      <c r="A10" s="138"/>
      <c r="B10" s="128"/>
    </row>
    <row r="11" spans="1:2" x14ac:dyDescent="0.2">
      <c r="A11" s="139"/>
      <c r="B11" s="129"/>
    </row>
    <row r="12" spans="1:2" x14ac:dyDescent="0.2">
      <c r="A12" s="138"/>
      <c r="B12" s="128"/>
    </row>
    <row r="13" spans="1:2" x14ac:dyDescent="0.2">
      <c r="A13" s="139"/>
      <c r="B13" s="129"/>
    </row>
    <row r="14" spans="1:2" x14ac:dyDescent="0.2">
      <c r="A14" s="138"/>
      <c r="B14" s="128"/>
    </row>
    <row r="15" spans="1:2" x14ac:dyDescent="0.2">
      <c r="A15" s="139"/>
      <c r="B15" s="129"/>
    </row>
    <row r="16" spans="1:2" ht="13.5" thickBot="1" x14ac:dyDescent="0.25">
      <c r="A16" s="140"/>
      <c r="B16" s="3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9B573"/>
  </sheetPr>
  <dimension ref="A1:K22"/>
  <sheetViews>
    <sheetView zoomScale="98" zoomScaleNormal="98" workbookViewId="0">
      <selection sqref="A1:F1"/>
    </sheetView>
  </sheetViews>
  <sheetFormatPr defaultRowHeight="12.75" x14ac:dyDescent="0.2"/>
  <cols>
    <col min="1" max="1" width="19.42578125" bestFit="1" customWidth="1"/>
    <col min="2" max="2" width="19.85546875" bestFit="1" customWidth="1"/>
    <col min="3" max="3" width="19.85546875" customWidth="1"/>
    <col min="4" max="4" width="20.7109375" bestFit="1" customWidth="1"/>
    <col min="5" max="5" width="19" bestFit="1" customWidth="1"/>
    <col min="6" max="6" width="22.85546875" bestFit="1" customWidth="1"/>
    <col min="7" max="7" width="21" bestFit="1" customWidth="1"/>
    <col min="8" max="8" width="20.85546875" bestFit="1" customWidth="1"/>
    <col min="9" max="9" width="19.140625" bestFit="1" customWidth="1"/>
    <col min="10" max="10" width="22.140625" bestFit="1" customWidth="1"/>
    <col min="11" max="11" width="19.28515625" bestFit="1" customWidth="1"/>
  </cols>
  <sheetData>
    <row r="1" spans="1:11" ht="45" x14ac:dyDescent="0.2">
      <c r="A1" s="252" t="s">
        <v>257</v>
      </c>
      <c r="B1" s="252"/>
      <c r="C1" s="252"/>
      <c r="D1" s="252"/>
      <c r="E1" s="252"/>
      <c r="F1" s="252"/>
    </row>
    <row r="2" spans="1:11" ht="110.25" customHeight="1" x14ac:dyDescent="0.2">
      <c r="A2" s="253" t="s">
        <v>554</v>
      </c>
      <c r="B2" s="254"/>
      <c r="C2" s="201" t="s">
        <v>578</v>
      </c>
      <c r="D2" s="253" t="s">
        <v>258</v>
      </c>
      <c r="E2" s="254"/>
      <c r="F2" s="253" t="s">
        <v>259</v>
      </c>
      <c r="G2" s="254"/>
      <c r="H2" s="253" t="s">
        <v>260</v>
      </c>
      <c r="I2" s="254"/>
      <c r="J2" s="253" t="s">
        <v>261</v>
      </c>
      <c r="K2" s="254"/>
    </row>
    <row r="3" spans="1:11" ht="15.75" x14ac:dyDescent="0.25">
      <c r="A3" s="46" t="s">
        <v>555</v>
      </c>
      <c r="B3" s="60" t="s">
        <v>556</v>
      </c>
      <c r="C3" s="202" t="s">
        <v>262</v>
      </c>
      <c r="D3" s="46" t="s">
        <v>263</v>
      </c>
      <c r="E3" s="48" t="s">
        <v>264</v>
      </c>
      <c r="F3" s="46" t="s">
        <v>265</v>
      </c>
      <c r="G3" s="48" t="s">
        <v>266</v>
      </c>
      <c r="H3" s="47" t="s">
        <v>267</v>
      </c>
      <c r="I3" s="46" t="s">
        <v>268</v>
      </c>
      <c r="J3" s="46" t="s">
        <v>269</v>
      </c>
      <c r="K3" s="48" t="s">
        <v>270</v>
      </c>
    </row>
    <row r="4" spans="1:11" x14ac:dyDescent="0.2">
      <c r="A4" s="166"/>
      <c r="B4" s="167"/>
      <c r="C4" s="167"/>
      <c r="D4" s="167"/>
      <c r="E4" s="167"/>
      <c r="F4" s="167"/>
      <c r="G4" s="167"/>
      <c r="H4" s="167"/>
      <c r="I4" s="167"/>
      <c r="J4" s="167"/>
      <c r="K4" s="49"/>
    </row>
    <row r="5" spans="1:11" x14ac:dyDescent="0.2">
      <c r="A5" s="168" t="s">
        <v>240</v>
      </c>
      <c r="B5" s="169"/>
      <c r="C5" s="169"/>
      <c r="D5" s="169"/>
      <c r="E5" s="169"/>
      <c r="F5" s="169"/>
      <c r="G5" s="169"/>
      <c r="H5" s="169"/>
      <c r="I5" s="169"/>
      <c r="J5" s="169"/>
      <c r="K5" s="170"/>
    </row>
    <row r="6" spans="1:11" x14ac:dyDescent="0.2">
      <c r="A6" s="171" t="s">
        <v>245</v>
      </c>
      <c r="B6" s="111" t="s">
        <v>242</v>
      </c>
      <c r="C6" s="111" t="s">
        <v>271</v>
      </c>
      <c r="D6" s="172" t="s">
        <v>272</v>
      </c>
      <c r="E6" s="172" t="s">
        <v>273</v>
      </c>
      <c r="F6" s="172" t="s">
        <v>274</v>
      </c>
      <c r="G6" s="172" t="s">
        <v>275</v>
      </c>
      <c r="H6" s="172" t="s">
        <v>276</v>
      </c>
      <c r="I6" s="172" t="s">
        <v>277</v>
      </c>
      <c r="J6" s="172" t="s">
        <v>278</v>
      </c>
      <c r="K6" s="173" t="s">
        <v>279</v>
      </c>
    </row>
    <row r="7" spans="1:11" x14ac:dyDescent="0.2">
      <c r="A7" s="171" t="s">
        <v>251</v>
      </c>
      <c r="B7" s="111" t="s">
        <v>247</v>
      </c>
      <c r="C7" s="111" t="s">
        <v>271</v>
      </c>
      <c r="D7" s="172" t="s">
        <v>280</v>
      </c>
      <c r="E7" s="172" t="s">
        <v>281</v>
      </c>
      <c r="F7" s="172" t="s">
        <v>274</v>
      </c>
      <c r="G7" s="172" t="s">
        <v>275</v>
      </c>
      <c r="H7" s="172" t="s">
        <v>282</v>
      </c>
      <c r="I7" s="172" t="s">
        <v>283</v>
      </c>
      <c r="J7" s="172" t="s">
        <v>284</v>
      </c>
      <c r="K7" s="173" t="s">
        <v>285</v>
      </c>
    </row>
    <row r="8" spans="1:11" x14ac:dyDescent="0.2">
      <c r="A8" s="171" t="s">
        <v>256</v>
      </c>
      <c r="B8" s="111" t="s">
        <v>253</v>
      </c>
      <c r="C8" s="111" t="s">
        <v>271</v>
      </c>
      <c r="D8" s="172" t="s">
        <v>286</v>
      </c>
      <c r="E8" s="172" t="s">
        <v>287</v>
      </c>
      <c r="F8" s="172" t="s">
        <v>274</v>
      </c>
      <c r="G8" s="172" t="s">
        <v>275</v>
      </c>
      <c r="H8" s="172" t="s">
        <v>288</v>
      </c>
      <c r="I8" s="172" t="s">
        <v>289</v>
      </c>
      <c r="J8" s="172" t="s">
        <v>290</v>
      </c>
      <c r="K8" s="173" t="s">
        <v>291</v>
      </c>
    </row>
    <row r="9" spans="1:11" x14ac:dyDescent="0.2">
      <c r="A9" s="174"/>
      <c r="B9" s="169"/>
      <c r="C9" s="169"/>
      <c r="D9" s="169"/>
      <c r="E9" s="169"/>
      <c r="F9" s="169"/>
      <c r="G9" s="169"/>
      <c r="H9" s="169"/>
      <c r="I9" s="169"/>
      <c r="J9" s="169"/>
      <c r="K9" s="170"/>
    </row>
    <row r="10" spans="1:11" x14ac:dyDescent="0.2">
      <c r="A10" s="174"/>
      <c r="B10" s="169"/>
      <c r="C10" s="169"/>
      <c r="D10" s="169"/>
      <c r="E10" s="169"/>
      <c r="F10" s="169"/>
      <c r="G10" s="169"/>
      <c r="H10" s="169"/>
      <c r="I10" s="169"/>
      <c r="J10" s="169"/>
      <c r="K10" s="170"/>
    </row>
    <row r="11" spans="1:11" x14ac:dyDescent="0.2">
      <c r="A11" s="174"/>
      <c r="B11" s="169"/>
      <c r="C11" s="169"/>
      <c r="D11" s="169"/>
      <c r="E11" s="169"/>
      <c r="F11" s="169"/>
      <c r="G11" s="169"/>
      <c r="H11" s="169"/>
      <c r="I11" s="169"/>
      <c r="J11" s="169"/>
      <c r="K11" s="170"/>
    </row>
    <row r="12" spans="1:11" x14ac:dyDescent="0.2">
      <c r="A12" s="174"/>
      <c r="B12" s="169"/>
      <c r="C12" s="169"/>
      <c r="D12" s="169"/>
      <c r="E12" s="169"/>
      <c r="F12" s="169"/>
      <c r="G12" s="169"/>
      <c r="H12" s="169"/>
      <c r="I12" s="169"/>
      <c r="J12" s="169"/>
      <c r="K12" s="170"/>
    </row>
    <row r="13" spans="1:11" x14ac:dyDescent="0.2">
      <c r="A13" s="174"/>
      <c r="B13" s="169"/>
      <c r="C13" s="169"/>
      <c r="D13" s="169"/>
      <c r="E13" s="169"/>
      <c r="F13" s="169"/>
      <c r="G13" s="169"/>
      <c r="H13" s="169"/>
      <c r="I13" s="169"/>
      <c r="J13" s="169"/>
      <c r="K13" s="170"/>
    </row>
    <row r="14" spans="1:11" x14ac:dyDescent="0.2">
      <c r="A14" s="174"/>
      <c r="B14" s="169"/>
      <c r="C14" s="169"/>
      <c r="D14" s="169"/>
      <c r="E14" s="169"/>
      <c r="F14" s="169"/>
      <c r="G14" s="169"/>
      <c r="H14" s="169"/>
      <c r="I14" s="169"/>
      <c r="J14" s="169"/>
      <c r="K14" s="170"/>
    </row>
    <row r="15" spans="1:11" x14ac:dyDescent="0.2">
      <c r="A15" s="174"/>
      <c r="B15" s="169"/>
      <c r="C15" s="169"/>
      <c r="D15" s="169"/>
      <c r="E15" s="169"/>
      <c r="F15" s="169"/>
      <c r="G15" s="169"/>
      <c r="H15" s="169"/>
      <c r="I15" s="169"/>
      <c r="J15" s="169"/>
      <c r="K15" s="170"/>
    </row>
    <row r="16" spans="1:11" x14ac:dyDescent="0.2">
      <c r="A16" s="174"/>
      <c r="B16" s="169"/>
      <c r="C16" s="169"/>
      <c r="D16" s="169"/>
      <c r="E16" s="169"/>
      <c r="F16" s="169"/>
      <c r="G16" s="169"/>
      <c r="H16" s="169"/>
      <c r="I16" s="169"/>
      <c r="J16" s="169"/>
      <c r="K16" s="170"/>
    </row>
    <row r="17" spans="1:11" x14ac:dyDescent="0.2">
      <c r="A17" s="174"/>
      <c r="B17" s="169"/>
      <c r="C17" s="169"/>
      <c r="D17" s="169"/>
      <c r="E17" s="169"/>
      <c r="F17" s="169"/>
      <c r="G17" s="169"/>
      <c r="H17" s="169"/>
      <c r="I17" s="169"/>
      <c r="J17" s="169"/>
      <c r="K17" s="170"/>
    </row>
    <row r="18" spans="1:11" x14ac:dyDescent="0.2">
      <c r="A18" s="174"/>
      <c r="B18" s="169"/>
      <c r="C18" s="169"/>
      <c r="D18" s="169"/>
      <c r="E18" s="169"/>
      <c r="F18" s="169"/>
      <c r="G18" s="169"/>
      <c r="H18" s="169"/>
      <c r="I18" s="169"/>
      <c r="J18" s="169"/>
      <c r="K18" s="170"/>
    </row>
    <row r="19" spans="1:11" x14ac:dyDescent="0.2">
      <c r="A19" s="174"/>
      <c r="B19" s="169"/>
      <c r="C19" s="169"/>
      <c r="D19" s="169"/>
      <c r="E19" s="169"/>
      <c r="F19" s="169"/>
      <c r="G19" s="169"/>
      <c r="H19" s="169"/>
      <c r="I19" s="169"/>
      <c r="J19" s="169"/>
      <c r="K19" s="170"/>
    </row>
    <row r="20" spans="1:11" x14ac:dyDescent="0.2">
      <c r="A20" s="174"/>
      <c r="B20" s="169"/>
      <c r="C20" s="169"/>
      <c r="D20" s="169"/>
      <c r="E20" s="169"/>
      <c r="F20" s="169"/>
      <c r="G20" s="169"/>
      <c r="H20" s="169"/>
      <c r="I20" s="169"/>
      <c r="J20" s="169"/>
      <c r="K20" s="170"/>
    </row>
    <row r="21" spans="1:11" x14ac:dyDescent="0.2">
      <c r="A21" s="174"/>
      <c r="B21" s="169"/>
      <c r="C21" s="169"/>
      <c r="D21" s="169"/>
      <c r="E21" s="169"/>
      <c r="F21" s="169"/>
      <c r="G21" s="169"/>
      <c r="H21" s="169"/>
      <c r="I21" s="169"/>
      <c r="J21" s="169"/>
      <c r="K21" s="170"/>
    </row>
    <row r="22" spans="1:11" x14ac:dyDescent="0.2">
      <c r="A22" s="175"/>
      <c r="B22" s="176"/>
      <c r="C22" s="176"/>
      <c r="D22" s="176"/>
      <c r="E22" s="176"/>
      <c r="F22" s="176"/>
      <c r="G22" s="176"/>
      <c r="H22" s="176"/>
      <c r="I22" s="176"/>
      <c r="J22" s="176"/>
      <c r="K22" s="177"/>
    </row>
  </sheetData>
  <mergeCells count="6">
    <mergeCell ref="A1:F1"/>
    <mergeCell ref="J2:K2"/>
    <mergeCell ref="A2:B2"/>
    <mergeCell ref="D2:E2"/>
    <mergeCell ref="F2:G2"/>
    <mergeCell ref="H2:I2"/>
  </mergeCell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C32"/>
  <sheetViews>
    <sheetView showGridLines="0" zoomScaleNormal="100" workbookViewId="0">
      <selection sqref="A1:C1"/>
    </sheetView>
  </sheetViews>
  <sheetFormatPr defaultColWidth="11.42578125" defaultRowHeight="12.75" x14ac:dyDescent="0.2"/>
  <cols>
    <col min="1" max="1" width="35.42578125" style="5" bestFit="1" customWidth="1"/>
    <col min="2" max="2" width="40" style="5" bestFit="1" customWidth="1"/>
    <col min="3" max="3" width="20.42578125" style="5" bestFit="1" customWidth="1"/>
    <col min="4" max="4" width="25.5703125" style="3" bestFit="1" customWidth="1"/>
    <col min="5" max="5" width="30.42578125" style="3" bestFit="1" customWidth="1"/>
    <col min="6" max="6" width="26.28515625" style="3" bestFit="1" customWidth="1"/>
    <col min="7" max="16384" width="11.42578125" style="3"/>
  </cols>
  <sheetData>
    <row r="1" spans="1:3" ht="54.95" customHeight="1" x14ac:dyDescent="0.2">
      <c r="A1" s="263" t="s">
        <v>501</v>
      </c>
      <c r="B1" s="272"/>
      <c r="C1" s="272"/>
    </row>
    <row r="2" spans="1:3" s="20" customFormat="1" ht="102.75" customHeight="1" x14ac:dyDescent="0.25">
      <c r="A2" s="269" t="s">
        <v>502</v>
      </c>
      <c r="B2" s="270"/>
      <c r="C2" s="271"/>
    </row>
    <row r="3" spans="1:3" ht="15.75" x14ac:dyDescent="0.2">
      <c r="A3" s="126" t="s">
        <v>303</v>
      </c>
      <c r="B3" s="127" t="s">
        <v>304</v>
      </c>
      <c r="C3" s="127" t="s">
        <v>305</v>
      </c>
    </row>
    <row r="4" spans="1:3" x14ac:dyDescent="0.2">
      <c r="A4" s="196"/>
      <c r="B4" s="197"/>
      <c r="C4" s="197"/>
    </row>
    <row r="5" spans="1:3" x14ac:dyDescent="0.2">
      <c r="A5" s="186" t="s">
        <v>240</v>
      </c>
      <c r="B5" s="186"/>
      <c r="C5" s="188"/>
    </row>
    <row r="6" spans="1:3" x14ac:dyDescent="0.2">
      <c r="A6" s="118" t="s">
        <v>370</v>
      </c>
      <c r="B6" s="118" t="s">
        <v>503</v>
      </c>
      <c r="C6" s="118">
        <v>1.1000000000000001</v>
      </c>
    </row>
    <row r="7" spans="1:3" x14ac:dyDescent="0.2">
      <c r="A7" s="188" t="s">
        <v>330</v>
      </c>
      <c r="B7" s="188" t="s">
        <v>331</v>
      </c>
      <c r="C7" s="188">
        <v>1.2</v>
      </c>
    </row>
    <row r="8" spans="1:3" x14ac:dyDescent="0.2">
      <c r="A8" s="118" t="s">
        <v>504</v>
      </c>
      <c r="B8" s="118" t="s">
        <v>505</v>
      </c>
      <c r="C8" s="118">
        <v>2</v>
      </c>
    </row>
    <row r="9" spans="1:3" x14ac:dyDescent="0.2">
      <c r="A9" s="188" t="s">
        <v>506</v>
      </c>
      <c r="B9" s="188" t="s">
        <v>507</v>
      </c>
      <c r="C9" s="188">
        <v>2</v>
      </c>
    </row>
    <row r="10" spans="1:3" x14ac:dyDescent="0.2">
      <c r="A10" s="118" t="s">
        <v>508</v>
      </c>
      <c r="B10" s="118" t="s">
        <v>509</v>
      </c>
      <c r="C10" s="118">
        <v>3</v>
      </c>
    </row>
    <row r="11" spans="1:3" x14ac:dyDescent="0.2">
      <c r="A11" s="188" t="s">
        <v>510</v>
      </c>
      <c r="B11" s="188" t="s">
        <v>511</v>
      </c>
      <c r="C11" s="188">
        <v>4</v>
      </c>
    </row>
    <row r="12" spans="1:3" x14ac:dyDescent="0.2">
      <c r="A12" s="118" t="s">
        <v>512</v>
      </c>
      <c r="B12" s="118" t="s">
        <v>348</v>
      </c>
      <c r="C12" s="118">
        <v>5</v>
      </c>
    </row>
    <row r="13" spans="1:3" x14ac:dyDescent="0.2">
      <c r="A13" s="188" t="s">
        <v>513</v>
      </c>
      <c r="B13" s="188" t="s">
        <v>514</v>
      </c>
      <c r="C13" s="188">
        <v>6</v>
      </c>
    </row>
    <row r="14" spans="1:3" x14ac:dyDescent="0.2">
      <c r="A14" s="118" t="s">
        <v>515</v>
      </c>
      <c r="B14" s="118" t="s">
        <v>516</v>
      </c>
      <c r="C14" s="118">
        <v>7</v>
      </c>
    </row>
    <row r="15" spans="1:3" x14ac:dyDescent="0.2">
      <c r="A15" s="188" t="s">
        <v>517</v>
      </c>
      <c r="B15" s="188" t="s">
        <v>518</v>
      </c>
      <c r="C15" s="188">
        <v>7</v>
      </c>
    </row>
    <row r="16" spans="1:3" x14ac:dyDescent="0.2">
      <c r="A16" s="118" t="s">
        <v>519</v>
      </c>
      <c r="B16" s="118" t="s">
        <v>520</v>
      </c>
      <c r="C16" s="118">
        <v>8</v>
      </c>
    </row>
    <row r="17" spans="1:3" x14ac:dyDescent="0.2">
      <c r="A17" s="188" t="s">
        <v>521</v>
      </c>
      <c r="B17" s="188" t="s">
        <v>360</v>
      </c>
      <c r="C17" s="188">
        <v>9</v>
      </c>
    </row>
    <row r="18" spans="1:3" x14ac:dyDescent="0.2">
      <c r="A18" s="101"/>
      <c r="B18" s="101"/>
      <c r="C18" s="101"/>
    </row>
    <row r="19" spans="1:3" x14ac:dyDescent="0.2">
      <c r="A19" s="102"/>
      <c r="B19" s="102"/>
      <c r="C19" s="102"/>
    </row>
    <row r="20" spans="1:3" x14ac:dyDescent="0.2">
      <c r="A20" s="101"/>
      <c r="B20" s="101"/>
      <c r="C20" s="101"/>
    </row>
    <row r="21" spans="1:3" x14ac:dyDescent="0.2">
      <c r="A21" s="102"/>
      <c r="B21" s="102"/>
      <c r="C21" s="102"/>
    </row>
    <row r="22" spans="1:3" x14ac:dyDescent="0.2">
      <c r="A22" s="101"/>
      <c r="B22" s="101"/>
      <c r="C22" s="101"/>
    </row>
    <row r="23" spans="1:3" x14ac:dyDescent="0.2">
      <c r="A23" s="102"/>
      <c r="B23" s="102"/>
      <c r="C23" s="102"/>
    </row>
    <row r="24" spans="1:3" x14ac:dyDescent="0.2">
      <c r="A24" s="101"/>
      <c r="B24" s="101"/>
      <c r="C24" s="101"/>
    </row>
    <row r="25" spans="1:3" x14ac:dyDescent="0.2">
      <c r="A25" s="102"/>
      <c r="B25" s="102"/>
      <c r="C25" s="102"/>
    </row>
    <row r="26" spans="1:3" x14ac:dyDescent="0.2">
      <c r="A26" s="101"/>
      <c r="B26" s="101"/>
      <c r="C26" s="101"/>
    </row>
    <row r="27" spans="1:3" x14ac:dyDescent="0.2">
      <c r="A27" s="102"/>
      <c r="B27" s="102"/>
      <c r="C27" s="102"/>
    </row>
    <row r="28" spans="1:3" x14ac:dyDescent="0.2">
      <c r="A28" s="101"/>
      <c r="B28" s="101"/>
      <c r="C28" s="101"/>
    </row>
    <row r="29" spans="1:3" x14ac:dyDescent="0.2">
      <c r="A29" s="102"/>
      <c r="B29" s="102"/>
      <c r="C29" s="102"/>
    </row>
    <row r="30" spans="1:3" x14ac:dyDescent="0.2">
      <c r="A30" s="101"/>
      <c r="B30" s="101"/>
      <c r="C30" s="198"/>
    </row>
    <row r="31" spans="1:3" x14ac:dyDescent="0.2">
      <c r="A31" s="30"/>
      <c r="B31" s="30"/>
      <c r="C31" s="30"/>
    </row>
    <row r="32" spans="1:3" x14ac:dyDescent="0.2">
      <c r="A32" s="30"/>
      <c r="B32" s="30"/>
      <c r="C32" s="30"/>
    </row>
  </sheetData>
  <mergeCells count="2">
    <mergeCell ref="A2:C2"/>
    <mergeCell ref="A1:C1"/>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Manager xmlns="5c0dfce8-8349-419e-97e2-4203cf94ce3d">
      <UserInfo>
        <DisplayName/>
        <AccountId xsi:nil="true"/>
        <AccountType/>
      </UserInfo>
    </Manager>
    <AAPProjectCycle xmlns="5c0dfce8-8349-419e-97e2-4203cf94ce3d" xsi:nil="true"/>
    <StatusDate xmlns="5c0dfce8-8349-419e-97e2-4203cf94ce3d" xsi:nil="true"/>
    <NextReviewDate xmlns="5c0dfce8-8349-419e-97e2-4203cf94ce3d" xsi:nil="true"/>
    <Overview xmlns="5c0dfce8-8349-419e-97e2-4203cf94ce3d" xsi:nil="true"/>
    <FilingType xmlns="5c0dfce8-8349-419e-97e2-4203cf94ce3d" xsi:nil="true"/>
    <LastReviewDate xmlns="5c0dfce8-8349-419e-97e2-4203cf94ce3d" xsi:nil="true"/>
    <Status xmlns="5c0dfce8-8349-419e-97e2-4203cf94ce3d" xsi:nil="true"/>
    <_dlc_DocIdPersistId xmlns="8add9bbf-01df-40f9-90d7-dedca0630a8c" xsi:nil="true"/>
    <MainCategory xmlns="5c0dfce8-8349-419e-97e2-4203cf94ce3d" xsi:nil="true"/>
    <Consultant xmlns="5c0dfce8-8349-419e-97e2-4203cf94ce3d">
      <UserInfo>
        <DisplayName/>
        <AccountId xsi:nil="true"/>
        <AccountType/>
      </UserInfo>
    </Consultant>
    <_dlc_DocId xmlns="8add9bbf-01df-40f9-90d7-dedca0630a8c">WECS-2030476744-2786</_dlc_DocId>
    <Assignedby xmlns="5c0dfce8-8349-419e-97e2-4203cf94ce3d">
      <UserInfo>
        <DisplayName/>
        <AccountId xsi:nil="true"/>
        <AccountType/>
      </UserInfo>
    </Assignedby>
    <ToolType xmlns="5c0dfce8-8349-419e-97e2-4203cf94ce3d" xsi:nil="true"/>
    <_dlc_DocIdUrl xmlns="8add9bbf-01df-40f9-90d7-dedca0630a8c">
      <Url>https://dciconsult2016.sharepoint.com/sites/WECS/_layouts/15/DocIdRedir.aspx?ID=WECS-2030476744-2786</Url>
      <Description>WECS-2030476744-2786</Description>
    </_dlc_DocIdUrl>
    <Approver xmlns="5c0dfce8-8349-419e-97e2-4203cf94ce3d">
      <UserInfo>
        <DisplayName/>
        <AccountId xsi:nil="true"/>
        <AccountType/>
      </UserInfo>
    </Approver>
    <HyperlinkLocations xmlns="5c0dfce8-8349-419e-97e2-4203cf94ce3d" xsi:nil="true"/>
    <_Flow_SignoffStatus xmlns="5c0dfce8-8349-419e-97e2-4203cf94ce3d" xsi:nil="true"/>
    <Director xmlns="5c0dfce8-8349-419e-97e2-4203cf94ce3d">
      <UserInfo>
        <DisplayName/>
        <AccountId xsi:nil="true"/>
        <AccountType/>
      </UserInfo>
    </Director>
    <Reviewer xmlns="5c0dfce8-8349-419e-97e2-4203cf94ce3d">
      <UserInfo>
        <DisplayName/>
        <AccountId xsi:nil="true"/>
        <AccountType/>
      </UserInfo>
    </Reviewer>
    <SharedWithUsers xmlns="8add9bbf-01df-40f9-90d7-dedca0630a8c">
      <UserInfo>
        <DisplayName>Joanna Colosimo</DisplayName>
        <AccountId>48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EDE29838977984B94CF6101DCB9DE4C" ma:contentTypeVersion="36" ma:contentTypeDescription="Create a new document." ma:contentTypeScope="" ma:versionID="2eace0b7afba025a750c3349bf62dac1">
  <xsd:schema xmlns:xsd="http://www.w3.org/2001/XMLSchema" xmlns:xs="http://www.w3.org/2001/XMLSchema" xmlns:p="http://schemas.microsoft.com/office/2006/metadata/properties" xmlns:ns2="5c0dfce8-8349-419e-97e2-4203cf94ce3d" xmlns:ns3="8add9bbf-01df-40f9-90d7-dedca0630a8c" targetNamespace="http://schemas.microsoft.com/office/2006/metadata/properties" ma:root="true" ma:fieldsID="c5521c89298a0c72c41ea9390e9b4653" ns2:_="" ns3:_="">
    <xsd:import namespace="5c0dfce8-8349-419e-97e2-4203cf94ce3d"/>
    <xsd:import namespace="8add9bbf-01df-40f9-90d7-dedca0630a8c"/>
    <xsd:element name="properties">
      <xsd:complexType>
        <xsd:sequence>
          <xsd:element name="documentManagement">
            <xsd:complexType>
              <xsd:all>
                <xsd:element ref="ns2:Overview" minOccurs="0"/>
                <xsd:element ref="ns2:MainCategory" minOccurs="0"/>
                <xsd:element ref="ns2:FilingType" minOccurs="0"/>
                <xsd:element ref="ns2:ToolType" minOccurs="0"/>
                <xsd:element ref="ns2:AAPProjectCycle" minOccurs="0"/>
                <xsd:element ref="ns3:_dlc_DocIdUrl" minOccurs="0"/>
                <xsd:element ref="ns2:HyperlinkLocations" minOccurs="0"/>
                <xsd:element ref="ns2:MediaServiceFastMetadata" minOccurs="0"/>
                <xsd:element ref="ns2:MediaServiceAutoKeyPoints" minOccurs="0"/>
                <xsd:element ref="ns2:MediaServiceKeyPoints" minOccurs="0"/>
                <xsd:element ref="ns2:_Flow_SignoffStatus" minOccurs="0"/>
                <xsd:element ref="ns2:Approver" minOccurs="0"/>
                <xsd:element ref="ns3:SharedWithUsers" minOccurs="0"/>
                <xsd:element ref="ns3:SharedWithDetails" minOccurs="0"/>
                <xsd:element ref="ns2:MediaLengthInSeconds" minOccurs="0"/>
                <xsd:element ref="ns2:MediaServiceDateTaken" minOccurs="0"/>
                <xsd:element ref="ns2:Manager" minOccurs="0"/>
                <xsd:element ref="ns2:Consultant" minOccurs="0"/>
                <xsd:element ref="ns2:Director" minOccurs="0"/>
                <xsd:element ref="ns2:MediaServiceObjectDetectorVersions" minOccurs="0"/>
                <xsd:element ref="ns2:MediaServiceSearchProperties" minOccurs="0"/>
                <xsd:element ref="ns2:MediaServiceGenerationTime" minOccurs="0"/>
                <xsd:element ref="ns2:MediaServiceEventHashCode" minOccurs="0"/>
                <xsd:element ref="ns3:_dlc_DocId" minOccurs="0"/>
                <xsd:element ref="ns2:MediaServiceMetadata" minOccurs="0"/>
                <xsd:element ref="ns3:_dlc_DocIdPersistId" minOccurs="0"/>
                <xsd:element ref="ns2:Status" minOccurs="0"/>
                <xsd:element ref="ns2:StatusDate" minOccurs="0"/>
                <xsd:element ref="ns2:Reviewer" minOccurs="0"/>
                <xsd:element ref="ns2:NextReviewDate" minOccurs="0"/>
                <xsd:element ref="ns2:LastReviewDate" minOccurs="0"/>
                <xsd:element ref="ns2:Assign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dfce8-8349-419e-97e2-4203cf94ce3d" elementFormDefault="qualified">
    <xsd:import namespace="http://schemas.microsoft.com/office/2006/documentManagement/types"/>
    <xsd:import namespace="http://schemas.microsoft.com/office/infopath/2007/PartnerControls"/>
    <xsd:element name="Overview" ma:index="1" nillable="true" ma:displayName="Overview" ma:description="Quick description of document " ma:format="Dropdown" ma:internalName="Overview" ma:readOnly="false">
      <xsd:simpleType>
        <xsd:restriction base="dms:Note">
          <xsd:maxLength value="255"/>
        </xsd:restriction>
      </xsd:simpleType>
    </xsd:element>
    <xsd:element name="MainCategory" ma:index="2" nillable="true" ma:displayName="Main Category" ma:description="Main folders for CWA" ma:format="Dropdown" ma:internalName="MainCategory" ma:readOnly="false">
      <xsd:simpleType>
        <xsd:restriction base="dms:Choice">
          <xsd:enumeration value="503 &amp; VEVRAA Resources"/>
          <xsd:enumeration value="AAP Dashboard"/>
          <xsd:enumeration value="Client Life Cycle AAPs"/>
          <xsd:enumeration value="Compensation Resource"/>
          <xsd:enumeration value="CWA SOPs Guidance"/>
          <xsd:enumeration value="Federal &amp; State Filings"/>
          <xsd:enumeration value="RIF Resources"/>
        </xsd:restriction>
      </xsd:simpleType>
    </xsd:element>
    <xsd:element name="FilingType" ma:index="3" nillable="true" ma:displayName="Subject Matter" ma:description="Sub folder filing type" ma:format="Dropdown" ma:internalName="FilingType">
      <xsd:complexType>
        <xsd:complexContent>
          <xsd:extension base="dms:MultiChoiceFillIn">
            <xsd:sequence>
              <xsd:element name="Value" maxOccurs="unbounded" minOccurs="0" nillable="true">
                <xsd:simpleType>
                  <xsd:union memberTypes="dms:Text">
                    <xsd:simpleType>
                      <xsd:restriction base="dms:Choice">
                        <xsd:enumeration value="CA Pay Data Reporting"/>
                        <xsd:enumeration value="EEO-1"/>
                        <xsd:enumeration value="Construction"/>
                        <xsd:enumeration value="Census Codes"/>
                        <xsd:enumeration value="VETS-42-12"/>
                        <xsd:enumeration value="References Zip Code NAICS"/>
                        <xsd:enumeration value="State &amp; Local Laws"/>
                        <xsd:enumeration value="AAPs"/>
                        <xsd:enumeration value="EEOChecks"/>
                        <xsd:enumeration value="Supplements"/>
                        <xsd:enumeration value="Hyperlinks"/>
                        <xsd:enumeration value="Adverse Impact"/>
                        <xsd:enumeration value="EEOForce"/>
                        <xsd:enumeration value="FAAPs"/>
                        <xsd:enumeration value="Availability"/>
                      </xsd:restriction>
                    </xsd:simpleType>
                  </xsd:union>
                </xsd:simpleType>
              </xsd:element>
            </xsd:sequence>
          </xsd:extension>
        </xsd:complexContent>
      </xsd:complexType>
    </xsd:element>
    <xsd:element name="ToolType" ma:index="4" nillable="true" ma:displayName="Tool Type" ma:description="Instructions and directions" ma:format="Dropdown" ma:internalName="ToolType" ma:readOnly="false">
      <xsd:simpleType>
        <xsd:restriction base="dms:Choice">
          <xsd:enumeration value="Guides | FAQs |Check List"/>
          <xsd:enumeration value="SOPs"/>
          <xsd:enumeration value="Best Practice | Sample"/>
          <xsd:enumeration value="Requirements"/>
          <xsd:enumeration value="Template"/>
          <xsd:enumeration value="Info Presentation"/>
          <xsd:enumeration value="Forms"/>
        </xsd:restriction>
      </xsd:simpleType>
    </xsd:element>
    <xsd:element name="AAPProjectCycle" ma:index="5" nillable="true" ma:displayName="AAP Life Cycle" ma:description="Previously the AAP Client Life Cycle. Tags to  assign a document to a category/step in the AAP Life Cycle" ma:format="Dropdown" ma:internalName="AAPProjectCycle" ma:readOnly="false">
      <xsd:complexType>
        <xsd:complexContent>
          <xsd:extension base="dms:MultiChoice">
            <xsd:sequence>
              <xsd:element name="Value" maxOccurs="unbounded" minOccurs="0" nillable="true">
                <xsd:simpleType>
                  <xsd:restriction base="dms:Choice">
                    <xsd:enumeration value="Project Launch"/>
                    <xsd:enumeration value="Project Kickoff"/>
                    <xsd:enumeration value="Data Cleaning"/>
                    <xsd:enumeration value="Drafting &amp; Delivering Reports"/>
                  </xsd:restriction>
                </xsd:simpleType>
              </xsd:element>
            </xsd:sequence>
          </xsd:extension>
        </xsd:complexContent>
      </xsd:complexType>
    </xsd:element>
    <xsd:element name="HyperlinkLocations" ma:index="7" nillable="true" ma:displayName="Hyperlink Locations" ma:description="Areas in the Hub where this document is hyperlinked" ma:format="Dropdown" ma:internalName="HyperlinkLocations" ma:readOnly="false">
      <xsd:simpleType>
        <xsd:restriction base="dms:Note">
          <xsd:maxLength value="255"/>
        </xsd:restriction>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_Flow_SignoffStatus" ma:index="11" nillable="true" ma:displayName="Sign-off status" ma:hidden="true" ma:internalName="Sign_x002d_off_x0020_status" ma:readOnly="false">
      <xsd:simpleType>
        <xsd:restriction base="dms:Text"/>
      </xsd:simpleType>
    </xsd:element>
    <xsd:element name="Approver" ma:index="12" nillable="true" ma:displayName="Approver" ma:format="Dropdown" ma:hidden="true" ma:list="UserInfo" ma:SharePointGroup="0" ma:internalName="Approv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anager" ma:index="18" nillable="true" ma:displayName="Manager" ma:format="Dropdown" ma:hidden="true" ma:list="UserInfo" ma:SharePointGroup="0" ma:internalName="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sultant" ma:index="19" nillable="true" ma:displayName="Consultant" ma:format="Dropdown" ma:hidden="true" ma:list="UserInfo" ma:SharePointGroup="0" ma:internalName="Consultan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ector" ma:index="20" nillable="true" ma:displayName="Director" ma:format="Dropdown" ma:hidden="true" ma:list="UserInfo" ma:SharePointGroup="0" ma:internalName="Direc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Status" ma:index="34" nillable="true" ma:displayName="Status" ma:description="The state of a document" ma:format="Dropdown" ma:internalName="Status">
      <xsd:simpleType>
        <xsd:restriction base="dms:Choice">
          <xsd:enumeration value="Review"/>
          <xsd:enumeration value="Current"/>
          <xsd:enumeration value="Draft"/>
          <xsd:enumeration value="Approved"/>
          <xsd:enumeration value="Original"/>
        </xsd:restriction>
      </xsd:simpleType>
    </xsd:element>
    <xsd:element name="StatusDate" ma:index="35" nillable="true" ma:displayName="Status Date" ma:description="The date for current status" ma:format="DateOnly" ma:internalName="StatusDate">
      <xsd:simpleType>
        <xsd:restriction base="dms:DateTime"/>
      </xsd:simpleType>
    </xsd:element>
    <xsd:element name="Reviewer" ma:index="36" nillable="true" ma:displayName="Reviewer" ma:description="Responsible party for reviewing and updating this document" ma:format="Dropdown" ma:list="UserInfo" ma:SharePointGroup="0" ma:internalName="Review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xtReviewDate" ma:index="37" nillable="true" ma:displayName="Next Review Date" ma:description="Future review date after last approved and current status" ma:format="DateOnly" ma:internalName="NextReviewDate">
      <xsd:simpleType>
        <xsd:restriction base="dms:DateTime"/>
      </xsd:simpleType>
    </xsd:element>
    <xsd:element name="LastReviewDate" ma:index="38" nillable="true" ma:displayName="Last Review Date" ma:format="DateOnly" ma:internalName="LastReviewDate">
      <xsd:simpleType>
        <xsd:restriction base="dms:DateTime"/>
      </xsd:simpleType>
    </xsd:element>
    <xsd:element name="Assignedby" ma:index="39" nillable="true" ma:displayName="Assigned by" ma:description="Person who assigns the content reviewer" ma:format="Dropdown" ma:list="UserInfo" ma:SharePointGroup="0" ma:internalName="Assig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dd9bbf-01df-40f9-90d7-dedca0630a8c" elementFormDefault="qualified">
    <xsd:import namespace="http://schemas.microsoft.com/office/2006/documentManagement/types"/>
    <xsd:import namespace="http://schemas.microsoft.com/office/infopath/2007/PartnerControls"/>
    <xsd:element name="_dlc_DocIdUrl" ma:index="6"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element name="_dlc_DocId" ma:index="31"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33"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7E7E8E-4133-6148-A8FE-4342F52374EC}">
  <ds:schemaRefs>
    <ds:schemaRef ds:uri="http://schemas.microsoft.com/PowerBIAddIn"/>
  </ds:schemaRefs>
</ds:datastoreItem>
</file>

<file path=customXml/itemProps2.xml><?xml version="1.0" encoding="utf-8"?>
<ds:datastoreItem xmlns:ds="http://schemas.openxmlformats.org/officeDocument/2006/customXml" ds:itemID="{4339412F-69B5-4BF2-8519-AFB07E4B64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1F61E2A-46CB-774C-830C-EA9061352136}">
  <ds:schemaRefs>
    <ds:schemaRef ds:uri="http://schemas.microsoft.com/sharepoint/v3/contenttype/forms"/>
  </ds:schemaRefs>
</ds:datastoreItem>
</file>

<file path=customXml/itemProps4.xml><?xml version="1.0" encoding="utf-8"?>
<ds:datastoreItem xmlns:ds="http://schemas.openxmlformats.org/officeDocument/2006/customXml" ds:itemID="{D9570BC9-8B87-47D8-9773-59B09256C589}"/>
</file>

<file path=customXml/itemProps5.xml><?xml version="1.0" encoding="utf-8"?>
<ds:datastoreItem xmlns:ds="http://schemas.openxmlformats.org/officeDocument/2006/customXml" ds:itemID="{F6E2FC19-49E3-4F43-862C-10891B2524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26</vt:i4>
      </vt:variant>
    </vt:vector>
  </HeadingPairs>
  <TitlesOfParts>
    <vt:vector size="50" baseType="lpstr">
      <vt:lpstr>Overview</vt:lpstr>
      <vt:lpstr>Old Formulas</vt:lpstr>
      <vt:lpstr>Timeline</vt:lpstr>
      <vt:lpstr>Data Timeframes</vt:lpstr>
      <vt:lpstr>Project Timeline</vt:lpstr>
      <vt:lpstr>Company Addresses</vt:lpstr>
      <vt:lpstr>Plan Directory</vt:lpstr>
      <vt:lpstr>Narrative Info</vt:lpstr>
      <vt:lpstr>Job Group Directory</vt:lpstr>
      <vt:lpstr>Job Title Directory</vt:lpstr>
      <vt:lpstr>Current Year Roster</vt:lpstr>
      <vt:lpstr>Applicants</vt:lpstr>
      <vt:lpstr>Hires</vt:lpstr>
      <vt:lpstr>Promotions</vt:lpstr>
      <vt:lpstr>Terminations</vt:lpstr>
      <vt:lpstr>Other Job Movements</vt:lpstr>
      <vt:lpstr>Application Dispositions</vt:lpstr>
      <vt:lpstr>Prior Year Roster</vt:lpstr>
      <vt:lpstr>Job Title Directory - Master</vt:lpstr>
      <vt:lpstr>Race Directory</vt:lpstr>
      <vt:lpstr>Sex Directory</vt:lpstr>
      <vt:lpstr>Veteran Directory</vt:lpstr>
      <vt:lpstr>Disability Directory</vt:lpstr>
      <vt:lpstr>Report Header Info</vt:lpstr>
      <vt:lpstr>AAPDirectories</vt:lpstr>
      <vt:lpstr>ApplicantDispositionCodes</vt:lpstr>
      <vt:lpstr>Applicants</vt:lpstr>
      <vt:lpstr>CompanyInfo</vt:lpstr>
      <vt:lpstr>CurrentYearRoster</vt:lpstr>
      <vt:lpstr>date</vt:lpstr>
      <vt:lpstr>'Plan Directory'!Disabilities</vt:lpstr>
      <vt:lpstr>Disabilities</vt:lpstr>
      <vt:lpstr>Hires</vt:lpstr>
      <vt:lpstr>JobGroups</vt:lpstr>
      <vt:lpstr>'Job Title Directory - Master'!JobTitles</vt:lpstr>
      <vt:lpstr>JobTitles</vt:lpstr>
      <vt:lpstr>JobTitlesMaster</vt:lpstr>
      <vt:lpstr>Locations</vt:lpstr>
      <vt:lpstr>OtherJobMovements</vt:lpstr>
      <vt:lpstr>PriorYearRoster</vt:lpstr>
      <vt:lpstr>Promotions</vt:lpstr>
      <vt:lpstr>Races</vt:lpstr>
      <vt:lpstr>Sexes</vt:lpstr>
      <vt:lpstr>Snapshot</vt:lpstr>
      <vt:lpstr>tblDateLkup</vt:lpstr>
      <vt:lpstr>Terminations</vt:lpstr>
      <vt:lpstr>timerange</vt:lpstr>
      <vt:lpstr>type</vt:lpstr>
      <vt:lpstr>Veterans</vt:lpstr>
      <vt:lpstr>year</vt:lpstr>
    </vt:vector>
  </TitlesOfParts>
  <Manager/>
  <Company>DCI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Johnny Fuller</dc:creator>
  <cp:keywords/>
  <dc:description/>
  <cp:lastModifiedBy>Jana Garman</cp:lastModifiedBy>
  <cp:revision/>
  <dcterms:created xsi:type="dcterms:W3CDTF">2002-12-29T17:48:00Z</dcterms:created>
  <dcterms:modified xsi:type="dcterms:W3CDTF">2025-12-04T19:21:06Z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0x010100BEDE29838977984B94CF6101DCB9DE4C</vt:lpwstr>
  </property>
  <property fmtid="{D5CDD505-2E9C-101B-9397-08002B2CF9AE}" pid="3" name="xd_Signature">
    <vt:bool>false</vt:bool>
  </property>
  <property fmtid="{D5CDD505-2E9C-101B-9397-08002B2CF9AE}" pid="4" name="SharedWithUsers">
    <vt:lpwstr>48;#Joanna Colosimo</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dlc_DocIdItemGuid">
    <vt:lpwstr>98e69162-31bf-4921-97e1-07aede801e52</vt:lpwstr>
  </property>
</Properties>
</file>