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a83ddb772313372/JEM PROJECT/TREASURER MODULE/JOB AIDS/8. CB RESOLUTIONS/"/>
    </mc:Choice>
  </mc:AlternateContent>
  <xr:revisionPtr revIDLastSave="0" documentId="8_{678BFA87-2216-4B7C-A012-272F9BE9F2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STER " sheetId="2" r:id="rId1"/>
    <sheet name="RESOLUTION WITH TIF" sheetId="4" r:id="rId2"/>
    <sheet name="RESOLUTION WITH DRAINAGE " sheetId="8" r:id="rId3"/>
    <sheet name="SALE RESOLUTION " sheetId="5" r:id="rId4"/>
    <sheet name="REDEMPTION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46" i="2"/>
  <c r="F45" i="2"/>
  <c r="F44" i="2"/>
  <c r="F43" i="2"/>
  <c r="F42" i="2"/>
  <c r="F41" i="2"/>
  <c r="F40" i="2"/>
  <c r="B13" i="2"/>
  <c r="F47" i="8"/>
  <c r="B53" i="8"/>
  <c r="D41" i="8"/>
  <c r="D40" i="8"/>
  <c r="D39" i="8"/>
  <c r="B39" i="8"/>
  <c r="D38" i="8"/>
  <c r="B36" i="8"/>
  <c r="G23" i="8"/>
  <c r="B47" i="8" s="1"/>
  <c r="G22" i="8"/>
  <c r="F46" i="8" s="1"/>
  <c r="G21" i="8"/>
  <c r="F45" i="8" s="1"/>
  <c r="G20" i="8"/>
  <c r="F44" i="8" s="1"/>
  <c r="G19" i="8"/>
  <c r="B43" i="8" s="1"/>
  <c r="G18" i="8"/>
  <c r="F42" i="8" s="1"/>
  <c r="G17" i="8"/>
  <c r="F41" i="8" s="1"/>
  <c r="G16" i="8"/>
  <c r="G15" i="8"/>
  <c r="G14" i="8"/>
  <c r="F13" i="8"/>
  <c r="F24" i="8" s="1"/>
  <c r="E13" i="8"/>
  <c r="E24" i="8" s="1"/>
  <c r="D13" i="8"/>
  <c r="D24" i="8" s="1"/>
  <c r="C13" i="8"/>
  <c r="C24" i="8" s="1"/>
  <c r="B13" i="8"/>
  <c r="B24" i="8" s="1"/>
  <c r="G12" i="8"/>
  <c r="B46" i="8" l="1"/>
  <c r="D42" i="8"/>
  <c r="B41" i="8"/>
  <c r="G24" i="8"/>
  <c r="G30" i="8" s="1"/>
  <c r="B54" i="8" s="1"/>
  <c r="B31" i="8"/>
  <c r="B32" i="8" s="1"/>
  <c r="F31" i="8"/>
  <c r="F32" i="8" s="1"/>
  <c r="B40" i="8" s="1"/>
  <c r="F43" i="8"/>
  <c r="B44" i="8"/>
  <c r="B42" i="8"/>
  <c r="B45" i="8"/>
  <c r="G13" i="8"/>
  <c r="F13" i="2"/>
  <c r="E13" i="2"/>
  <c r="D13" i="2"/>
  <c r="C13" i="2"/>
  <c r="B38" i="8" l="1"/>
  <c r="B48" i="8" s="1"/>
  <c r="F35" i="8"/>
  <c r="F40" i="8" s="1"/>
  <c r="F36" i="8" l="1"/>
  <c r="F38" i="8" s="1"/>
  <c r="F48" i="8" s="1"/>
  <c r="B44" i="6" l="1"/>
  <c r="B43" i="6"/>
  <c r="B42" i="6"/>
  <c r="D40" i="6"/>
  <c r="B40" i="6"/>
  <c r="D39" i="6"/>
  <c r="D41" i="6" s="1"/>
  <c r="G38" i="6" s="1"/>
  <c r="B39" i="6"/>
  <c r="D38" i="6"/>
  <c r="D37" i="6"/>
  <c r="F23" i="6"/>
  <c r="E23" i="6"/>
  <c r="D23" i="6"/>
  <c r="C23" i="6"/>
  <c r="B23" i="6"/>
  <c r="G22" i="6"/>
  <c r="B45" i="6" s="1"/>
  <c r="G21" i="6"/>
  <c r="G20" i="6"/>
  <c r="G19" i="6"/>
  <c r="G18" i="6"/>
  <c r="B41" i="6" s="1"/>
  <c r="G17" i="6"/>
  <c r="G16" i="6"/>
  <c r="G15" i="6"/>
  <c r="G14" i="6"/>
  <c r="B30" i="6" s="1"/>
  <c r="B31" i="6" s="1"/>
  <c r="B34" i="6" s="1"/>
  <c r="B35" i="6" s="1"/>
  <c r="F13" i="6"/>
  <c r="E13" i="6"/>
  <c r="D13" i="6"/>
  <c r="C13" i="6"/>
  <c r="G13" i="6" s="1"/>
  <c r="B37" i="6" s="1"/>
  <c r="G12" i="6"/>
  <c r="G23" i="6" l="1"/>
  <c r="G29" i="6" s="1"/>
  <c r="B38" i="6"/>
  <c r="B46" i="6" s="1"/>
  <c r="G37" i="6" s="1"/>
  <c r="G39" i="6" s="1"/>
  <c r="G40" i="6" s="1"/>
  <c r="B44" i="5" l="1"/>
  <c r="B43" i="5"/>
  <c r="B42" i="5"/>
  <c r="B41" i="5"/>
  <c r="B40" i="5"/>
  <c r="B39" i="5"/>
  <c r="D40" i="5"/>
  <c r="D39" i="5"/>
  <c r="D38" i="5"/>
  <c r="D37" i="5"/>
  <c r="E23" i="5"/>
  <c r="D23" i="5"/>
  <c r="C23" i="5"/>
  <c r="G22" i="5"/>
  <c r="B45" i="5" s="1"/>
  <c r="G21" i="5"/>
  <c r="G20" i="5"/>
  <c r="G19" i="5"/>
  <c r="G18" i="5"/>
  <c r="G17" i="5"/>
  <c r="G16" i="5"/>
  <c r="G15" i="5"/>
  <c r="G14" i="5"/>
  <c r="B30" i="5" s="1"/>
  <c r="B31" i="5" s="1"/>
  <c r="B34" i="5" s="1"/>
  <c r="F13" i="5"/>
  <c r="F23" i="5" s="1"/>
  <c r="E13" i="5"/>
  <c r="D13" i="5"/>
  <c r="C13" i="5"/>
  <c r="B13" i="5"/>
  <c r="B23" i="5" s="1"/>
  <c r="G12" i="5"/>
  <c r="D38" i="2"/>
  <c r="D40" i="4"/>
  <c r="D39" i="4"/>
  <c r="D38" i="4"/>
  <c r="D37" i="4"/>
  <c r="D23" i="4"/>
  <c r="C23" i="4"/>
  <c r="G22" i="4"/>
  <c r="B45" i="4" s="1"/>
  <c r="G21" i="4"/>
  <c r="B44" i="4" s="1"/>
  <c r="G20" i="4"/>
  <c r="G19" i="4"/>
  <c r="B42" i="4" s="1"/>
  <c r="G18" i="4"/>
  <c r="B41" i="4" s="1"/>
  <c r="G17" i="4"/>
  <c r="B40" i="4" s="1"/>
  <c r="G16" i="4"/>
  <c r="B39" i="4" s="1"/>
  <c r="G15" i="4"/>
  <c r="G14" i="4"/>
  <c r="F13" i="4"/>
  <c r="F23" i="4" s="1"/>
  <c r="E13" i="4"/>
  <c r="E23" i="4" s="1"/>
  <c r="D13" i="4"/>
  <c r="C13" i="4"/>
  <c r="B13" i="4"/>
  <c r="G12" i="4"/>
  <c r="G23" i="5" l="1"/>
  <c r="G29" i="5" s="1"/>
  <c r="D41" i="5"/>
  <c r="G38" i="5" s="1"/>
  <c r="G13" i="4"/>
  <c r="B30" i="4"/>
  <c r="B31" i="4" s="1"/>
  <c r="B34" i="4" s="1"/>
  <c r="B38" i="4" s="1"/>
  <c r="B23" i="4"/>
  <c r="G23" i="4" s="1"/>
  <c r="G29" i="4" s="1"/>
  <c r="D41" i="4"/>
  <c r="G38" i="4" s="1"/>
  <c r="B38" i="5"/>
  <c r="B35" i="5"/>
  <c r="B37" i="5" s="1"/>
  <c r="G13" i="5"/>
  <c r="B46" i="5" l="1"/>
  <c r="G37" i="5" s="1"/>
  <c r="G39" i="5" s="1"/>
  <c r="G40" i="5" s="1"/>
  <c r="B35" i="4"/>
  <c r="B37" i="4"/>
  <c r="B46" i="4" s="1"/>
  <c r="G37" i="4" s="1"/>
  <c r="G39" i="4" s="1"/>
  <c r="G40" i="4" s="1"/>
  <c r="G13" i="2" l="1"/>
  <c r="B24" i="2"/>
  <c r="G23" i="2"/>
  <c r="B47" i="2" s="1"/>
  <c r="G22" i="2"/>
  <c r="B46" i="2" s="1"/>
  <c r="G21" i="2"/>
  <c r="B45" i="2" s="1"/>
  <c r="G20" i="2"/>
  <c r="B44" i="2" s="1"/>
  <c r="G19" i="2"/>
  <c r="B43" i="2" s="1"/>
  <c r="G18" i="2"/>
  <c r="B42" i="2" s="1"/>
  <c r="G17" i="2"/>
  <c r="B41" i="2" s="1"/>
  <c r="G16" i="2"/>
  <c r="G15" i="2"/>
  <c r="G14" i="2"/>
  <c r="G12" i="2"/>
  <c r="B31" i="2" l="1"/>
  <c r="F31" i="2"/>
  <c r="F32" i="2" s="1"/>
  <c r="B40" i="2" s="1"/>
  <c r="H41" i="2"/>
  <c r="D41" i="2"/>
  <c r="D40" i="2"/>
  <c r="D39" i="2"/>
  <c r="D42" i="2" s="1"/>
  <c r="B32" i="2"/>
  <c r="F24" i="2"/>
  <c r="E24" i="2"/>
  <c r="D24" i="2"/>
  <c r="C24" i="2"/>
  <c r="G24" i="2" l="1"/>
  <c r="B39" i="2"/>
  <c r="B36" i="2"/>
  <c r="B38" i="2" s="1"/>
  <c r="B48" i="2" s="1"/>
  <c r="F35" i="2"/>
  <c r="H42" i="2" l="1"/>
  <c r="G30" i="2"/>
  <c r="F36" i="2"/>
  <c r="F38" i="2" s="1"/>
  <c r="F48" i="2" s="1"/>
  <c r="F39" i="2"/>
</calcChain>
</file>

<file path=xl/sharedStrings.xml><?xml version="1.0" encoding="utf-8"?>
<sst xmlns="http://schemas.openxmlformats.org/spreadsheetml/2006/main" count="398" uniqueCount="99">
  <si>
    <t>TAX CODE:</t>
  </si>
  <si>
    <t>CERTIFICATE NUMBER:</t>
  </si>
  <si>
    <t>INC/TIF:</t>
  </si>
  <si>
    <t>DRAINAGE:</t>
  </si>
  <si>
    <t>PARCEL NUMBER:</t>
  </si>
  <si>
    <t>RESOLUTION DATE:</t>
  </si>
  <si>
    <t>REDEMPTION DATE:</t>
  </si>
  <si>
    <t>NAME:</t>
  </si>
  <si>
    <t>Column1</t>
  </si>
  <si>
    <t>Column2</t>
  </si>
  <si>
    <t>Column3</t>
  </si>
  <si>
    <t>Column4</t>
  </si>
  <si>
    <t>Column5</t>
  </si>
  <si>
    <t>Column6</t>
  </si>
  <si>
    <t>Column7</t>
  </si>
  <si>
    <t>LEVY YEAR</t>
  </si>
  <si>
    <t>TOTALS</t>
  </si>
  <si>
    <t>SALE DATE</t>
  </si>
  <si>
    <t xml:space="preserve">TOTAL TAX BILL  </t>
  </si>
  <si>
    <t>TAX</t>
  </si>
  <si>
    <t>INC OR TIF/</t>
  </si>
  <si>
    <t>DRAINAGE</t>
  </si>
  <si>
    <t xml:space="preserve">BACK TAX </t>
  </si>
  <si>
    <t>PENALTY</t>
  </si>
  <si>
    <t>TR COST</t>
  </si>
  <si>
    <t>TR AUTO</t>
  </si>
  <si>
    <t>INDEMNITY</t>
  </si>
  <si>
    <t>SIE FEE</t>
  </si>
  <si>
    <t>CLERK COST</t>
  </si>
  <si>
    <t>12% FORF INT</t>
  </si>
  <si>
    <t>TOTAL TO SALE</t>
  </si>
  <si>
    <t>ADDITIONAL FEES AFTER TAX SALE</t>
  </si>
  <si>
    <t>TAKE NOTICE</t>
  </si>
  <si>
    <t>CIR CLERK MAIL</t>
  </si>
  <si>
    <t>SHERIFF MAIL/FEES</t>
  </si>
  <si>
    <t>ADVERTISING FEE</t>
  </si>
  <si>
    <t>RESOLUTION INFO:</t>
  </si>
  <si>
    <t xml:space="preserve">INCREMENT % </t>
  </si>
  <si>
    <t xml:space="preserve">INC/TOTAL TAX BILL </t>
  </si>
  <si>
    <t xml:space="preserve">INCREMENT AMT </t>
  </si>
  <si>
    <t>RES TAX AMT * INC %</t>
  </si>
  <si>
    <t xml:space="preserve">DRAINAGE AMT </t>
  </si>
  <si>
    <t>RES TAX AMT</t>
  </si>
  <si>
    <t>AMT PROVIDED IN RES</t>
  </si>
  <si>
    <t>INCREMENT AMT</t>
  </si>
  <si>
    <t>DRAINAGE AMT</t>
  </si>
  <si>
    <t xml:space="preserve">COLLECTOR CK </t>
  </si>
  <si>
    <t>INC</t>
  </si>
  <si>
    <t>CIR CLK MAIL</t>
  </si>
  <si>
    <t xml:space="preserve">FEES CK </t>
  </si>
  <si>
    <t>SHERIFF</t>
  </si>
  <si>
    <t>PEN</t>
  </si>
  <si>
    <t>AD FEE</t>
  </si>
  <si>
    <t xml:space="preserve">TOTAL </t>
  </si>
  <si>
    <t>NET DIFF</t>
  </si>
  <si>
    <t>IND</t>
  </si>
  <si>
    <t>SIE</t>
  </si>
  <si>
    <t>RESOLUTION #</t>
  </si>
  <si>
    <t>ITEM #</t>
  </si>
  <si>
    <t>12% INT</t>
  </si>
  <si>
    <t>SOLD TO:</t>
  </si>
  <si>
    <t xml:space="preserve">FUTURE TAXES : </t>
  </si>
  <si>
    <t>??????????????? COUNTY TRUSTEE</t>
  </si>
  <si>
    <t xml:space="preserve">AMT PROVIDED IN RESOLUTION </t>
  </si>
  <si>
    <t>FULTON COUNTY TRUSTEE</t>
  </si>
  <si>
    <t>16007</t>
  </si>
  <si>
    <t>YES</t>
  </si>
  <si>
    <t>IF YES:</t>
  </si>
  <si>
    <t>TABLE GROVE INCR</t>
  </si>
  <si>
    <t>16-17-32-341-004</t>
  </si>
  <si>
    <t>HOWELL, PAUL E</t>
  </si>
  <si>
    <t>INC OR TIF</t>
  </si>
  <si>
    <t>AMT PROVIDED IN TRUSTEE RESOLUTION</t>
  </si>
  <si>
    <t xml:space="preserve"> FEES CK# 3177</t>
  </si>
  <si>
    <t>07-24-025</t>
  </si>
  <si>
    <t>0624034A</t>
  </si>
  <si>
    <t>RYAN'S REPAIR LLC</t>
  </si>
  <si>
    <t>COLL CK #: 3175</t>
  </si>
  <si>
    <t>JANUARY 1, 2025 PAYABLE 2026</t>
  </si>
  <si>
    <t>10001</t>
  </si>
  <si>
    <t>NO</t>
  </si>
  <si>
    <t>10-09-04-300-006</t>
  </si>
  <si>
    <t>CLENDENNY. KEVIN D ET AL</t>
  </si>
  <si>
    <t xml:space="preserve"> FEES CK# 3165</t>
  </si>
  <si>
    <t>07-24-022</t>
  </si>
  <si>
    <t>0624028A</t>
  </si>
  <si>
    <t>TIMOTHY VANMIDDLESWORTH</t>
  </si>
  <si>
    <t>COLL CK #: 3163</t>
  </si>
  <si>
    <t>09009</t>
  </si>
  <si>
    <t>CANTON 2-RT.9/CHESTNUT ST</t>
  </si>
  <si>
    <t>09-08-27-301-023</t>
  </si>
  <si>
    <t>HADSALL, PEARLINE ET AL redeemed by Linda Martin</t>
  </si>
  <si>
    <t>CK# 4678</t>
  </si>
  <si>
    <t xml:space="preserve"> FEES </t>
  </si>
  <si>
    <t xml:space="preserve">COLL </t>
  </si>
  <si>
    <t>19-2-08-21-05-101-001</t>
  </si>
  <si>
    <t>2020-01038</t>
  </si>
  <si>
    <t>20??</t>
  </si>
  <si>
    <t>???????????? COUNTY TRUSTEE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</si>
</sst>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\-00\-00\-000\-000"/>
    <numFmt numFmtId="165" formatCode="m/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righ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9" fillId="0" borderId="0" xfId="0" applyFont="1"/>
    <xf numFmtId="0" fontId="0" fillId="0" borderId="0" xfId="0" applyAlignment="1">
      <alignment horizontal="left"/>
    </xf>
    <xf numFmtId="0" fontId="8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4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44" fontId="4" fillId="0" borderId="4" xfId="1" applyFont="1" applyBorder="1"/>
    <xf numFmtId="44" fontId="4" fillId="0" borderId="4" xfId="1" applyFont="1" applyBorder="1" applyAlignment="1">
      <alignment horizontal="center"/>
    </xf>
    <xf numFmtId="44" fontId="8" fillId="2" borderId="4" xfId="1" applyFont="1" applyFill="1" applyBorder="1" applyAlignment="1">
      <alignment horizontal="left"/>
    </xf>
    <xf numFmtId="44" fontId="4" fillId="0" borderId="4" xfId="0" applyNumberFormat="1" applyFont="1" applyBorder="1"/>
    <xf numFmtId="44" fontId="4" fillId="0" borderId="4" xfId="1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44" fontId="7" fillId="0" borderId="4" xfId="0" applyNumberFormat="1" applyFont="1" applyBorder="1"/>
    <xf numFmtId="44" fontId="7" fillId="0" borderId="4" xfId="1" applyFont="1" applyBorder="1" applyAlignment="1">
      <alignment horizontal="left"/>
    </xf>
    <xf numFmtId="44" fontId="10" fillId="0" borderId="4" xfId="1" applyFont="1" applyBorder="1" applyAlignment="1">
      <alignment horizontal="center"/>
    </xf>
    <xf numFmtId="44" fontId="8" fillId="2" borderId="4" xfId="1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44" fontId="0" fillId="0" borderId="1" xfId="0" applyNumberFormat="1" applyBorder="1"/>
    <xf numFmtId="44" fontId="0" fillId="0" borderId="2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44" fontId="0" fillId="0" borderId="0" xfId="0" applyNumberFormat="1"/>
    <xf numFmtId="10" fontId="5" fillId="2" borderId="6" xfId="0" applyNumberFormat="1" applyFont="1" applyFill="1" applyBorder="1"/>
    <xf numFmtId="0" fontId="12" fillId="0" borderId="0" xfId="0" applyFont="1" applyAlignment="1">
      <alignment horizontal="right"/>
    </xf>
    <xf numFmtId="0" fontId="5" fillId="2" borderId="0" xfId="0" applyFont="1" applyFill="1"/>
    <xf numFmtId="44" fontId="5" fillId="2" borderId="11" xfId="0" applyNumberFormat="1" applyFont="1" applyFill="1" applyBorder="1"/>
    <xf numFmtId="44" fontId="5" fillId="2" borderId="13" xfId="0" applyNumberFormat="1" applyFont="1" applyFill="1" applyBorder="1"/>
    <xf numFmtId="0" fontId="11" fillId="0" borderId="0" xfId="0" applyFont="1" applyAlignment="1">
      <alignment horizontal="right"/>
    </xf>
    <xf numFmtId="0" fontId="15" fillId="0" borderId="16" xfId="0" applyFont="1" applyBorder="1"/>
    <xf numFmtId="44" fontId="11" fillId="0" borderId="17" xfId="0" applyNumberFormat="1" applyFont="1" applyBorder="1"/>
    <xf numFmtId="44" fontId="0" fillId="2" borderId="0" xfId="0" applyNumberFormat="1" applyFill="1"/>
    <xf numFmtId="0" fontId="15" fillId="0" borderId="18" xfId="0" applyFont="1" applyBorder="1"/>
    <xf numFmtId="44" fontId="16" fillId="0" borderId="17" xfId="0" applyNumberFormat="1" applyFont="1" applyBorder="1"/>
    <xf numFmtId="44" fontId="16" fillId="0" borderId="9" xfId="0" applyNumberFormat="1" applyFont="1" applyBorder="1"/>
    <xf numFmtId="44" fontId="17" fillId="0" borderId="0" xfId="0" applyNumberFormat="1" applyFont="1"/>
    <xf numFmtId="0" fontId="15" fillId="0" borderId="18" xfId="0" applyFont="1" applyBorder="1" applyAlignment="1">
      <alignment horizontal="right"/>
    </xf>
    <xf numFmtId="44" fontId="11" fillId="0" borderId="9" xfId="0" applyNumberFormat="1" applyFont="1" applyBorder="1"/>
    <xf numFmtId="44" fontId="5" fillId="0" borderId="0" xfId="0" applyNumberFormat="1" applyFont="1"/>
    <xf numFmtId="0" fontId="15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4" fontId="0" fillId="3" borderId="0" xfId="0" applyNumberForma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12" xfId="0" applyFont="1" applyBorder="1"/>
    <xf numFmtId="0" fontId="5" fillId="0" borderId="6" xfId="0" applyFont="1" applyBorder="1" applyAlignment="1">
      <alignment horizontal="left" indent="1"/>
    </xf>
    <xf numFmtId="0" fontId="12" fillId="0" borderId="7" xfId="0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9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12" fillId="0" borderId="13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44" fontId="5" fillId="0" borderId="1" xfId="0" applyNumberFormat="1" applyFont="1" applyBorder="1"/>
    <xf numFmtId="0" fontId="5" fillId="0" borderId="7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12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2" fillId="0" borderId="15" xfId="0" applyFont="1" applyBorder="1" applyAlignment="1">
      <alignment horizontal="right"/>
    </xf>
    <xf numFmtId="0" fontId="3" fillId="0" borderId="0" xfId="0" applyFont="1"/>
    <xf numFmtId="0" fontId="8" fillId="0" borderId="4" xfId="0" applyFont="1" applyBorder="1" applyAlignment="1">
      <alignment horizontal="right"/>
    </xf>
    <xf numFmtId="44" fontId="8" fillId="0" borderId="4" xfId="1" applyFont="1" applyBorder="1" applyAlignment="1">
      <alignment horizontal="left"/>
    </xf>
    <xf numFmtId="44" fontId="10" fillId="0" borderId="4" xfId="1" applyFont="1" applyBorder="1" applyAlignment="1">
      <alignment horizontal="left"/>
    </xf>
    <xf numFmtId="44" fontId="8" fillId="0" borderId="4" xfId="1" applyFont="1" applyBorder="1"/>
    <xf numFmtId="0" fontId="8" fillId="4" borderId="5" xfId="0" applyFont="1" applyFill="1" applyBorder="1" applyAlignment="1">
      <alignment horizontal="center"/>
    </xf>
    <xf numFmtId="10" fontId="8" fillId="4" borderId="6" xfId="0" applyNumberFormat="1" applyFont="1" applyFill="1" applyBorder="1"/>
    <xf numFmtId="0" fontId="8" fillId="4" borderId="6" xfId="0" applyFont="1" applyFill="1" applyBorder="1" applyAlignment="1">
      <alignment horizontal="left" indent="1"/>
    </xf>
    <xf numFmtId="0" fontId="9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8" fillId="4" borderId="8" xfId="0" applyFont="1" applyFill="1" applyBorder="1" applyAlignment="1">
      <alignment horizontal="center"/>
    </xf>
    <xf numFmtId="44" fontId="8" fillId="4" borderId="0" xfId="0" applyNumberFormat="1" applyFont="1" applyFill="1"/>
    <xf numFmtId="0" fontId="8" fillId="4" borderId="0" xfId="0" applyFont="1" applyFill="1" applyAlignment="1">
      <alignment horizontal="left" indent="1"/>
    </xf>
    <xf numFmtId="0" fontId="9" fillId="4" borderId="0" xfId="0" applyFont="1" applyFill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8" fillId="4" borderId="8" xfId="0" applyFont="1" applyFill="1" applyBorder="1"/>
    <xf numFmtId="0" fontId="8" fillId="4" borderId="0" xfId="0" applyFont="1" applyFill="1"/>
    <xf numFmtId="44" fontId="8" fillId="4" borderId="1" xfId="0" applyNumberFormat="1" applyFont="1" applyFill="1" applyBorder="1"/>
    <xf numFmtId="0" fontId="8" fillId="4" borderId="0" xfId="0" applyFont="1" applyFill="1" applyAlignment="1">
      <alignment horizontal="left"/>
    </xf>
    <xf numFmtId="44" fontId="8" fillId="4" borderId="11" xfId="0" applyNumberFormat="1" applyFont="1" applyFill="1" applyBorder="1"/>
    <xf numFmtId="0" fontId="8" fillId="4" borderId="12" xfId="0" applyFont="1" applyFill="1" applyBorder="1"/>
    <xf numFmtId="44" fontId="8" fillId="4" borderId="13" xfId="0" applyNumberFormat="1" applyFont="1" applyFill="1" applyBorder="1"/>
    <xf numFmtId="0" fontId="9" fillId="4" borderId="13" xfId="0" applyFont="1" applyFill="1" applyBorder="1" applyAlignment="1">
      <alignment horizontal="right"/>
    </xf>
    <xf numFmtId="0" fontId="9" fillId="4" borderId="15" xfId="0" applyFont="1" applyFill="1" applyBorder="1" applyAlignment="1">
      <alignment horizontal="right"/>
    </xf>
    <xf numFmtId="44" fontId="17" fillId="2" borderId="0" xfId="0" applyNumberFormat="1" applyFont="1" applyFill="1"/>
    <xf numFmtId="44" fontId="4" fillId="2" borderId="4" xfId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2" fontId="5" fillId="2" borderId="0" xfId="0" applyNumberFormat="1" applyFont="1" applyFill="1"/>
    <xf numFmtId="0" fontId="13" fillId="0" borderId="0" xfId="0" applyFont="1" applyAlignment="1">
      <alignment horizontal="right"/>
    </xf>
    <xf numFmtId="0" fontId="11" fillId="0" borderId="16" xfId="0" applyFont="1" applyBorder="1"/>
    <xf numFmtId="0" fontId="11" fillId="0" borderId="18" xfId="0" applyFont="1" applyBorder="1"/>
    <xf numFmtId="0" fontId="11" fillId="0" borderId="18" xfId="0" applyFont="1" applyBorder="1" applyAlignment="1">
      <alignment horizontal="right"/>
    </xf>
    <xf numFmtId="44" fontId="5" fillId="2" borderId="0" xfId="0" applyNumberFormat="1" applyFont="1" applyFill="1"/>
    <xf numFmtId="0" fontId="19" fillId="0" borderId="19" xfId="0" applyFont="1" applyBorder="1" applyAlignment="1">
      <alignment horizontal="right"/>
    </xf>
    <xf numFmtId="44" fontId="20" fillId="0" borderId="3" xfId="0" applyNumberFormat="1" applyFont="1" applyBorder="1"/>
    <xf numFmtId="44" fontId="22" fillId="0" borderId="3" xfId="0" applyNumberFormat="1" applyFont="1" applyBorder="1"/>
    <xf numFmtId="0" fontId="22" fillId="0" borderId="19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89101112131415161718192021222324252627282930313233343536373839404142434445464748495051525354555657585960616263646566676869245677071727374757677787980818283848572671183" displayName="Table1389101112131415161718192021222324252627282930313233343536373839404142434445464748495051525354555657585960616263646566676869245677071727374757677787980818283848572671183" ref="A9:G24" totalsRowShown="0" headerRowDxfId="39" dataDxfId="37" headerRowBorderDxfId="38" dataCellStyle="Currency">
  <autoFilter ref="A9:G24" xr:uid="{00000000-0009-0000-0100-000002000000}"/>
  <tableColumns count="7">
    <tableColumn id="1" xr3:uid="{00000000-0010-0000-0000-000001000000}" name="Column1" dataDxfId="36"/>
    <tableColumn id="2" xr3:uid="{00000000-0010-0000-0000-000002000000}" name="Column2" dataDxfId="35" dataCellStyle="Currency"/>
    <tableColumn id="3" xr3:uid="{00000000-0010-0000-0000-000003000000}" name="Column3" dataDxfId="34" dataCellStyle="Currency"/>
    <tableColumn id="4" xr3:uid="{00000000-0010-0000-0000-000004000000}" name="Column4" dataDxfId="33" dataCellStyle="Currency"/>
    <tableColumn id="5" xr3:uid="{00000000-0010-0000-0000-000005000000}" name="Column5" dataDxfId="32" dataCellStyle="Currency"/>
    <tableColumn id="6" xr3:uid="{00000000-0010-0000-0000-000006000000}" name="Column6" dataDxfId="31" dataCellStyle="Currency"/>
    <tableColumn id="7" xr3:uid="{00000000-0010-0000-0000-000007000000}" name="Column7" dataDxfId="3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891011121314151617181920212223242526272829303132333435363738394041424344454647484950515253545556575859606162636465666768692456770717273747576777879808182838485742" displayName="Table13891011121314151617181920212223242526272829303132333435363738394041424344454647484950515253545556575859606162636465666768692456770717273747576777879808182838485742" ref="A9:G23" totalsRowShown="0" headerRowDxfId="29" dataDxfId="27" headerRowBorderDxfId="28" dataCellStyle="Currency">
  <autoFilter ref="A9:G23" xr:uid="{00000000-0009-0000-0100-000003000000}"/>
  <tableColumns count="7">
    <tableColumn id="1" xr3:uid="{00000000-0010-0000-0100-000001000000}" name="Column1" dataDxfId="26"/>
    <tableColumn id="2" xr3:uid="{00000000-0010-0000-0100-000002000000}" name="Column2" dataDxfId="25" dataCellStyle="Currency"/>
    <tableColumn id="3" xr3:uid="{00000000-0010-0000-0100-000003000000}" name="Column3" dataDxfId="24" dataCellStyle="Currency"/>
    <tableColumn id="4" xr3:uid="{00000000-0010-0000-0100-000004000000}" name="Column4" dataDxfId="23" dataCellStyle="Currency"/>
    <tableColumn id="5" xr3:uid="{00000000-0010-0000-0100-000005000000}" name="Column5" dataDxfId="22" dataCellStyle="Currency"/>
    <tableColumn id="6" xr3:uid="{00000000-0010-0000-0100-000006000000}" name="Column6" dataDxfId="21" dataCellStyle="Currency"/>
    <tableColumn id="7" xr3:uid="{00000000-0010-0000-0100-000007000000}" name="Column7" dataDxfId="2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138910111213141516171819202122232425262728293031323334353637383940414243444546474849505152535455565758596061626364656667686924567707172737475767778798081828384857267118327" displayName="Table138910111213141516171819202122232425262728293031323334353637383940414243444546474849505152535455565758596061626364656667686924567707172737475767778798081828384857267118327" ref="A9:G24" totalsRowShown="0" headerRowDxfId="49" dataDxfId="47" headerRowBorderDxfId="48" dataCellStyle="Currency">
  <autoFilter ref="A9:G24" xr:uid="{00000000-0009-0000-0100-000006000000}"/>
  <tableColumns count="7">
    <tableColumn id="1" xr3:uid="{00000000-0010-0000-0200-000001000000}" name="Column1" dataDxfId="46"/>
    <tableColumn id="2" xr3:uid="{00000000-0010-0000-0200-000002000000}" name="Column2" dataDxfId="45" dataCellStyle="Currency"/>
    <tableColumn id="3" xr3:uid="{00000000-0010-0000-0200-000003000000}" name="Column3" dataDxfId="44" dataCellStyle="Currency"/>
    <tableColumn id="4" xr3:uid="{00000000-0010-0000-0200-000004000000}" name="Column4" dataDxfId="43" dataCellStyle="Currency"/>
    <tableColumn id="5" xr3:uid="{00000000-0010-0000-0200-000005000000}" name="Column5" dataDxfId="42" dataCellStyle="Currency"/>
    <tableColumn id="6" xr3:uid="{00000000-0010-0000-0200-000006000000}" name="Column6" dataDxfId="41" dataCellStyle="Currency"/>
    <tableColumn id="7" xr3:uid="{00000000-0010-0000-0200-000007000000}" name="Column7" dataDxfId="4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3891011121314151617181920212223242526272829303132333435363738394041424344454647484950515253545556575859606162636465666768692456770717273747576777879808182838485730" displayName="Table13891011121314151617181920212223242526272829303132333435363738394041424344454647484950515253545556575859606162636465666768692456770717273747576777879808182838485730" ref="A9:G23" totalsRowShown="0" headerRowDxfId="19" dataDxfId="17" headerRowBorderDxfId="18" dataCellStyle="Currency">
  <autoFilter ref="A9:G23" xr:uid="{00000000-0009-0000-0100-000004000000}"/>
  <tableColumns count="7">
    <tableColumn id="1" xr3:uid="{00000000-0010-0000-0300-000001000000}" name="Column1" dataDxfId="16"/>
    <tableColumn id="2" xr3:uid="{00000000-0010-0000-0300-000002000000}" name="Column2" dataDxfId="15" dataCellStyle="Currency"/>
    <tableColumn id="3" xr3:uid="{00000000-0010-0000-0300-000003000000}" name="Column3" dataDxfId="14" dataCellStyle="Currency"/>
    <tableColumn id="4" xr3:uid="{00000000-0010-0000-0300-000004000000}" name="Column4" dataDxfId="13" dataCellStyle="Currency"/>
    <tableColumn id="5" xr3:uid="{00000000-0010-0000-0300-000005000000}" name="Column5" dataDxfId="12" dataCellStyle="Currency"/>
    <tableColumn id="6" xr3:uid="{00000000-0010-0000-0300-000006000000}" name="Column6" dataDxfId="11" dataCellStyle="Currency"/>
    <tableColumn id="7" xr3:uid="{00000000-0010-0000-0300-000007000000}" name="Column7" dataDxfId="1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891011121314151617181920212223242526272829303132333435363738394041424344454647484950515253545556575859606162636465666768692456770717273747576777879808182838485768" displayName="Table13891011121314151617181920212223242526272829303132333435363738394041424344454647484950515253545556575859606162636465666768692456770717273747576777879808182838485768" ref="A9:G23" totalsRowShown="0" headerRowDxfId="9" dataDxfId="7" headerRowBorderDxfId="8" dataCellStyle="Currency">
  <autoFilter ref="A9:G23" xr:uid="{00000000-0009-0000-0100-000005000000}"/>
  <tableColumns count="7">
    <tableColumn id="1" xr3:uid="{00000000-0010-0000-0400-000001000000}" name="Column1" dataDxfId="6"/>
    <tableColumn id="2" xr3:uid="{00000000-0010-0000-0400-000002000000}" name="Column2" dataDxfId="5" dataCellStyle="Currency"/>
    <tableColumn id="3" xr3:uid="{00000000-0010-0000-0400-000003000000}" name="Column3" dataDxfId="4" dataCellStyle="Currency"/>
    <tableColumn id="4" xr3:uid="{00000000-0010-0000-0400-000004000000}" name="Column4" dataDxfId="3" dataCellStyle="Currency"/>
    <tableColumn id="5" xr3:uid="{00000000-0010-0000-0400-000005000000}" name="Column5" dataDxfId="2" dataCellStyle="Currency"/>
    <tableColumn id="6" xr3:uid="{00000000-0010-0000-0400-000006000000}" name="Column6" dataDxfId="1" dataCellStyle="Currency"/>
    <tableColumn id="7" xr3:uid="{00000000-0010-0000-0400-000007000000}" name="Column7" dataDxfId="0" dataCellStyle="Currency">
      <calculatedColumnFormula>SUM(B10:F10)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M49" sqref="M49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66" t="s">
        <v>62</v>
      </c>
      <c r="B1" s="1"/>
      <c r="F1" s="1"/>
      <c r="G1" s="1"/>
      <c r="H1" s="1"/>
      <c r="I1" s="2"/>
      <c r="J1" s="3"/>
      <c r="K1" s="1"/>
    </row>
    <row r="2" spans="1:12" ht="15" customHeight="1" x14ac:dyDescent="0.3">
      <c r="D2" s="1"/>
      <c r="E2" s="2" t="s">
        <v>0</v>
      </c>
      <c r="F2" s="130"/>
      <c r="G2" s="130"/>
      <c r="H2" s="1"/>
      <c r="I2" s="1"/>
      <c r="J2" s="1"/>
      <c r="K2" s="1"/>
    </row>
    <row r="3" spans="1:12" x14ac:dyDescent="0.3">
      <c r="A3" s="4" t="s">
        <v>1</v>
      </c>
      <c r="B3" s="15"/>
      <c r="C3" s="5"/>
      <c r="D3" s="1"/>
      <c r="E3" s="6" t="s">
        <v>2</v>
      </c>
      <c r="F3" s="131"/>
      <c r="G3" s="131"/>
      <c r="H3" s="1"/>
      <c r="I3" s="1"/>
      <c r="J3" s="1"/>
      <c r="K3" s="1"/>
    </row>
    <row r="4" spans="1:12" x14ac:dyDescent="0.3">
      <c r="D4" s="1"/>
      <c r="E4" s="6" t="s">
        <v>3</v>
      </c>
      <c r="F4" s="131"/>
      <c r="G4" s="131"/>
      <c r="H4" s="7"/>
      <c r="I4" s="7"/>
      <c r="J4" s="1"/>
      <c r="K4" s="8"/>
      <c r="L4" s="9"/>
    </row>
    <row r="5" spans="1:12" x14ac:dyDescent="0.3">
      <c r="A5" s="10" t="s">
        <v>4</v>
      </c>
      <c r="B5" s="11"/>
      <c r="C5" s="11"/>
      <c r="D5" s="127" t="s">
        <v>5</v>
      </c>
      <c r="E5" s="127"/>
      <c r="F5" s="132"/>
      <c r="G5" s="132"/>
      <c r="H5" s="7"/>
      <c r="I5" s="7"/>
      <c r="J5" s="1"/>
      <c r="K5" s="7"/>
      <c r="L5" s="12"/>
    </row>
    <row r="6" spans="1:12" x14ac:dyDescent="0.3">
      <c r="A6" s="13"/>
      <c r="B6" s="14"/>
      <c r="C6" s="14"/>
      <c r="D6" s="127" t="s">
        <v>6</v>
      </c>
      <c r="E6" s="127"/>
      <c r="F6" s="128"/>
      <c r="G6" s="128"/>
    </row>
    <row r="7" spans="1:12" x14ac:dyDescent="0.3">
      <c r="A7" s="10" t="s">
        <v>7</v>
      </c>
      <c r="B7" s="15"/>
      <c r="C7" s="15"/>
      <c r="D7" s="15"/>
      <c r="E7" s="15"/>
    </row>
    <row r="8" spans="1:12" x14ac:dyDescent="0.3">
      <c r="A8" s="16"/>
      <c r="B8" s="17"/>
      <c r="C8" s="17"/>
      <c r="D8" s="17"/>
      <c r="E8" s="17"/>
      <c r="F8" s="17"/>
      <c r="G8" s="17"/>
    </row>
    <row r="9" spans="1:12" hidden="1" x14ac:dyDescent="0.3">
      <c r="A9" s="18" t="s">
        <v>8</v>
      </c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</row>
    <row r="10" spans="1:12" x14ac:dyDescent="0.3">
      <c r="A10" s="20" t="s">
        <v>15</v>
      </c>
      <c r="B10" s="20" t="s">
        <v>97</v>
      </c>
      <c r="C10" s="20" t="s">
        <v>97</v>
      </c>
      <c r="D10" s="20" t="s">
        <v>97</v>
      </c>
      <c r="E10" s="20" t="s">
        <v>97</v>
      </c>
      <c r="F10" s="20"/>
      <c r="G10" s="20" t="s">
        <v>16</v>
      </c>
    </row>
    <row r="11" spans="1:12" x14ac:dyDescent="0.3">
      <c r="A11" s="20" t="s">
        <v>17</v>
      </c>
      <c r="B11" s="21"/>
      <c r="C11" s="21"/>
      <c r="D11" s="21"/>
      <c r="E11" s="22"/>
      <c r="F11" s="22"/>
      <c r="G11" s="22"/>
    </row>
    <row r="12" spans="1:12" x14ac:dyDescent="0.3">
      <c r="A12" s="20" t="s">
        <v>18</v>
      </c>
      <c r="B12" s="23"/>
      <c r="C12" s="23"/>
      <c r="D12" s="23"/>
      <c r="E12" s="24"/>
      <c r="F12" s="24"/>
      <c r="G12" s="25">
        <f>SUM(B12:F12)</f>
        <v>0</v>
      </c>
    </row>
    <row r="13" spans="1:12" x14ac:dyDescent="0.3">
      <c r="A13" s="20" t="s">
        <v>19</v>
      </c>
      <c r="B13" s="110">
        <f>B12-B14-B15</f>
        <v>0</v>
      </c>
      <c r="C13" s="110">
        <f>C12-C14-C15</f>
        <v>0</v>
      </c>
      <c r="D13" s="110">
        <f>D12-D14-D15</f>
        <v>0</v>
      </c>
      <c r="E13" s="110">
        <f>E12-E14-E15</f>
        <v>0</v>
      </c>
      <c r="F13" s="110">
        <f>F12-F14-F15</f>
        <v>0</v>
      </c>
      <c r="G13" s="25">
        <f t="shared" ref="G13:G24" si="0">SUM(B13:F13)</f>
        <v>0</v>
      </c>
    </row>
    <row r="14" spans="1:12" x14ac:dyDescent="0.3">
      <c r="A14" s="28" t="s">
        <v>20</v>
      </c>
      <c r="B14" s="29"/>
      <c r="C14" s="29"/>
      <c r="D14" s="29"/>
      <c r="E14" s="30"/>
      <c r="F14" s="30"/>
      <c r="G14" s="25">
        <f t="shared" si="0"/>
        <v>0</v>
      </c>
    </row>
    <row r="15" spans="1:12" x14ac:dyDescent="0.3">
      <c r="A15" s="31" t="s">
        <v>21</v>
      </c>
      <c r="B15" s="29"/>
      <c r="C15" s="29"/>
      <c r="D15" s="29"/>
      <c r="E15" s="30"/>
      <c r="F15" s="30"/>
      <c r="G15" s="25">
        <f t="shared" si="0"/>
        <v>0</v>
      </c>
    </row>
    <row r="16" spans="1:12" x14ac:dyDescent="0.3">
      <c r="A16" s="20" t="s">
        <v>22</v>
      </c>
      <c r="B16" s="23"/>
      <c r="C16" s="23"/>
      <c r="D16" s="23"/>
      <c r="E16" s="27"/>
      <c r="F16" s="27"/>
      <c r="G16" s="25">
        <f t="shared" si="0"/>
        <v>0</v>
      </c>
    </row>
    <row r="17" spans="1:8" x14ac:dyDescent="0.3">
      <c r="A17" s="20" t="s">
        <v>23</v>
      </c>
      <c r="B17" s="26"/>
      <c r="C17" s="26"/>
      <c r="D17" s="26"/>
      <c r="E17" s="27"/>
      <c r="F17" s="27"/>
      <c r="G17" s="25">
        <f t="shared" si="0"/>
        <v>0</v>
      </c>
    </row>
    <row r="18" spans="1:8" x14ac:dyDescent="0.3">
      <c r="A18" s="20" t="s">
        <v>24</v>
      </c>
      <c r="B18" s="26"/>
      <c r="C18" s="26"/>
      <c r="D18" s="26"/>
      <c r="E18" s="27"/>
      <c r="F18" s="27"/>
      <c r="G18" s="25">
        <f t="shared" si="0"/>
        <v>0</v>
      </c>
    </row>
    <row r="19" spans="1:8" x14ac:dyDescent="0.3">
      <c r="A19" s="20" t="s">
        <v>25</v>
      </c>
      <c r="B19" s="26"/>
      <c r="C19" s="26"/>
      <c r="D19" s="26"/>
      <c r="E19" s="27"/>
      <c r="F19" s="27"/>
      <c r="G19" s="25">
        <f t="shared" si="0"/>
        <v>0</v>
      </c>
    </row>
    <row r="20" spans="1:8" x14ac:dyDescent="0.3">
      <c r="A20" s="20" t="s">
        <v>26</v>
      </c>
      <c r="B20" s="26"/>
      <c r="C20" s="26"/>
      <c r="D20" s="26"/>
      <c r="E20" s="27"/>
      <c r="F20" s="27"/>
      <c r="G20" s="25">
        <f t="shared" si="0"/>
        <v>0</v>
      </c>
    </row>
    <row r="21" spans="1:8" x14ac:dyDescent="0.3">
      <c r="A21" s="20" t="s">
        <v>27</v>
      </c>
      <c r="B21" s="26"/>
      <c r="C21" s="26"/>
      <c r="D21" s="26"/>
      <c r="E21" s="23"/>
      <c r="F21" s="23"/>
      <c r="G21" s="25">
        <f t="shared" si="0"/>
        <v>0</v>
      </c>
    </row>
    <row r="22" spans="1:8" x14ac:dyDescent="0.3">
      <c r="A22" s="20" t="s">
        <v>28</v>
      </c>
      <c r="B22" s="26"/>
      <c r="C22" s="26"/>
      <c r="D22" s="26"/>
      <c r="E22" s="23"/>
      <c r="F22" s="23"/>
      <c r="G22" s="25">
        <f t="shared" si="0"/>
        <v>0</v>
      </c>
    </row>
    <row r="23" spans="1:8" x14ac:dyDescent="0.3">
      <c r="A23" s="20" t="s">
        <v>29</v>
      </c>
      <c r="B23" s="23"/>
      <c r="C23" s="23"/>
      <c r="D23" s="23"/>
      <c r="E23" s="23"/>
      <c r="F23" s="23"/>
      <c r="G23" s="25">
        <f t="shared" si="0"/>
        <v>0</v>
      </c>
    </row>
    <row r="24" spans="1:8" x14ac:dyDescent="0.3">
      <c r="A24" s="20" t="s">
        <v>30</v>
      </c>
      <c r="B24" s="32">
        <f>SUM(B13:B23)</f>
        <v>0</v>
      </c>
      <c r="C24" s="32">
        <f>SUM(C13:C23)</f>
        <v>0</v>
      </c>
      <c r="D24" s="32">
        <f>SUM(D13:D23)</f>
        <v>0</v>
      </c>
      <c r="E24" s="32">
        <f>SUM(E13:E23)</f>
        <v>0</v>
      </c>
      <c r="F24" s="32">
        <f>SUM(F13:F23)</f>
        <v>0</v>
      </c>
      <c r="G24" s="25">
        <f t="shared" si="0"/>
        <v>0</v>
      </c>
    </row>
    <row r="25" spans="1:8" x14ac:dyDescent="0.3">
      <c r="A25" s="33"/>
      <c r="B25" s="34"/>
      <c r="C25" s="34"/>
      <c r="D25" s="113"/>
      <c r="E25" s="35"/>
      <c r="F25" s="113" t="s">
        <v>31</v>
      </c>
      <c r="G25" s="36"/>
    </row>
    <row r="26" spans="1:8" ht="15" customHeight="1" x14ac:dyDescent="0.3">
      <c r="A26" s="39" t="s">
        <v>36</v>
      </c>
      <c r="D26" s="40"/>
      <c r="E26" s="39"/>
      <c r="F26" s="40" t="s">
        <v>32</v>
      </c>
      <c r="G26" s="37"/>
    </row>
    <row r="27" spans="1:8" ht="15" customHeight="1" x14ac:dyDescent="0.3">
      <c r="A27" s="33" t="s">
        <v>57</v>
      </c>
      <c r="B27" s="59"/>
      <c r="C27" s="59"/>
      <c r="D27" s="40"/>
      <c r="E27" s="39"/>
      <c r="F27" s="40" t="s">
        <v>33</v>
      </c>
      <c r="G27" s="38"/>
    </row>
    <row r="28" spans="1:8" ht="15" customHeight="1" x14ac:dyDescent="0.3">
      <c r="A28" s="33" t="s">
        <v>58</v>
      </c>
      <c r="B28" s="60"/>
      <c r="C28" s="59"/>
      <c r="D28" s="40"/>
      <c r="E28" s="39"/>
      <c r="F28" s="40" t="s">
        <v>34</v>
      </c>
      <c r="G28" s="38"/>
    </row>
    <row r="29" spans="1:8" ht="15" customHeight="1" x14ac:dyDescent="0.3">
      <c r="A29" s="61" t="s">
        <v>60</v>
      </c>
      <c r="B29" s="62"/>
      <c r="C29" s="63"/>
      <c r="D29" s="40"/>
      <c r="E29" s="39"/>
      <c r="F29" s="40" t="s">
        <v>35</v>
      </c>
      <c r="G29" s="38"/>
    </row>
    <row r="30" spans="1:8" ht="15" thickBot="1" x14ac:dyDescent="0.35">
      <c r="A30" s="33" t="s">
        <v>61</v>
      </c>
      <c r="B30" s="60"/>
      <c r="C30" s="59"/>
      <c r="D30" s="40"/>
      <c r="E30" s="40"/>
      <c r="F30" s="40"/>
      <c r="G30" s="50">
        <f>SUM(G24:G29)</f>
        <v>0</v>
      </c>
    </row>
    <row r="31" spans="1:8" x14ac:dyDescent="0.3">
      <c r="A31" s="67" t="s">
        <v>37</v>
      </c>
      <c r="B31" s="42" t="e">
        <f>G14/G12</f>
        <v>#DIV/0!</v>
      </c>
      <c r="C31" s="71" t="s">
        <v>38</v>
      </c>
      <c r="D31" s="72"/>
      <c r="E31" s="67" t="s">
        <v>21</v>
      </c>
      <c r="F31" s="42" t="e">
        <f>G15/G12</f>
        <v>#DIV/0!</v>
      </c>
      <c r="G31" s="79" t="s">
        <v>38</v>
      </c>
      <c r="H31" s="43"/>
    </row>
    <row r="32" spans="1:8" x14ac:dyDescent="0.3">
      <c r="A32" s="68" t="s">
        <v>39</v>
      </c>
      <c r="B32" s="44" t="e">
        <f>B34*B31</f>
        <v>#DIV/0!</v>
      </c>
      <c r="C32" s="73" t="s">
        <v>40</v>
      </c>
      <c r="D32" s="74"/>
      <c r="E32" s="68" t="s">
        <v>41</v>
      </c>
      <c r="F32" s="44" t="e">
        <f>F34*F31</f>
        <v>#DIV/0!</v>
      </c>
      <c r="G32" s="80" t="s">
        <v>40</v>
      </c>
      <c r="H32" s="43"/>
    </row>
    <row r="33" spans="1:11" x14ac:dyDescent="0.3">
      <c r="A33" s="69"/>
      <c r="B33" s="4"/>
      <c r="C33" s="43"/>
      <c r="D33" s="74"/>
      <c r="E33" s="69"/>
      <c r="F33" s="4"/>
      <c r="G33" s="81"/>
      <c r="H33" s="43"/>
    </row>
    <row r="34" spans="1:11" x14ac:dyDescent="0.3">
      <c r="A34" s="69" t="s">
        <v>42</v>
      </c>
      <c r="B34" s="78"/>
      <c r="C34" s="75" t="s">
        <v>63</v>
      </c>
      <c r="D34" s="74"/>
      <c r="E34" s="69" t="s">
        <v>42</v>
      </c>
      <c r="F34" s="78"/>
      <c r="G34" s="82" t="s">
        <v>43</v>
      </c>
      <c r="H34" s="43"/>
    </row>
    <row r="35" spans="1:11" ht="15" thickBot="1" x14ac:dyDescent="0.35">
      <c r="A35" s="69" t="s">
        <v>44</v>
      </c>
      <c r="B35" s="45"/>
      <c r="C35" s="43"/>
      <c r="D35" s="74"/>
      <c r="E35" s="69" t="s">
        <v>45</v>
      </c>
      <c r="F35" s="45" t="e">
        <f>F32</f>
        <v>#DIV/0!</v>
      </c>
      <c r="G35" s="81"/>
      <c r="H35" s="43"/>
    </row>
    <row r="36" spans="1:11" ht="15.6" thickTop="1" thickBot="1" x14ac:dyDescent="0.35">
      <c r="A36" s="70"/>
      <c r="B36" s="46">
        <f>B34-B35</f>
        <v>0</v>
      </c>
      <c r="C36" s="76"/>
      <c r="D36" s="77"/>
      <c r="E36" s="70"/>
      <c r="F36" s="46" t="e">
        <f>F34-F35</f>
        <v>#DIV/0!</v>
      </c>
      <c r="G36" s="83"/>
      <c r="H36" s="43"/>
    </row>
    <row r="37" spans="1:11" x14ac:dyDescent="0.3">
      <c r="A37" s="126"/>
      <c r="B37" s="126"/>
      <c r="C37" s="126"/>
      <c r="D37" s="126"/>
      <c r="E37" s="33"/>
      <c r="F37" s="124"/>
      <c r="G37" s="124"/>
      <c r="H37" s="33"/>
      <c r="I37" s="33"/>
      <c r="J37" s="33"/>
      <c r="K37" s="33"/>
    </row>
    <row r="38" spans="1:11" x14ac:dyDescent="0.3">
      <c r="A38" s="47" t="s">
        <v>19</v>
      </c>
      <c r="B38" s="50">
        <f>B36-SUM(B41:B47)</f>
        <v>0</v>
      </c>
      <c r="C38" s="47" t="s">
        <v>32</v>
      </c>
      <c r="D38" s="50">
        <f>G26</f>
        <v>0</v>
      </c>
      <c r="E38" s="47" t="s">
        <v>19</v>
      </c>
      <c r="F38" s="50" t="e">
        <f>F36-SUM(F41:F47)</f>
        <v>#DIV/0!</v>
      </c>
      <c r="G38" s="114" t="s">
        <v>46</v>
      </c>
      <c r="H38" s="49"/>
    </row>
    <row r="39" spans="1:11" ht="15" x14ac:dyDescent="0.35">
      <c r="A39" s="47" t="s">
        <v>47</v>
      </c>
      <c r="B39" s="50">
        <f>B35</f>
        <v>0</v>
      </c>
      <c r="C39" s="47" t="s">
        <v>48</v>
      </c>
      <c r="D39" s="50">
        <f>G27</f>
        <v>0</v>
      </c>
      <c r="E39" s="47" t="s">
        <v>47</v>
      </c>
      <c r="F39" s="50" t="e">
        <f>F35</f>
        <v>#DIV/0!</v>
      </c>
      <c r="G39" s="115" t="s">
        <v>49</v>
      </c>
      <c r="H39" s="52"/>
    </row>
    <row r="40" spans="1:11" ht="15" x14ac:dyDescent="0.35">
      <c r="A40" s="47" t="s">
        <v>21</v>
      </c>
      <c r="B40" s="50" t="e">
        <f>F32</f>
        <v>#DIV/0!</v>
      </c>
      <c r="C40" s="47" t="s">
        <v>50</v>
      </c>
      <c r="D40" s="50">
        <f>G28</f>
        <v>0</v>
      </c>
      <c r="E40" s="47" t="s">
        <v>21</v>
      </c>
      <c r="F40" s="50">
        <f>J32</f>
        <v>0</v>
      </c>
      <c r="G40" s="115"/>
      <c r="H40" s="53"/>
    </row>
    <row r="41" spans="1:11" ht="16.2" x14ac:dyDescent="0.45">
      <c r="A41" s="47" t="s">
        <v>51</v>
      </c>
      <c r="B41" s="50">
        <f t="shared" ref="B41:B47" si="1">G17</f>
        <v>0</v>
      </c>
      <c r="C41" s="47" t="s">
        <v>52</v>
      </c>
      <c r="D41" s="109">
        <f>G29</f>
        <v>0</v>
      </c>
      <c r="E41" s="47" t="s">
        <v>51</v>
      </c>
      <c r="F41" s="50">
        <f t="shared" ref="F41:F47" si="2">K17</f>
        <v>0</v>
      </c>
      <c r="G41" s="116" t="s">
        <v>53</v>
      </c>
      <c r="H41" s="56">
        <f>SUM(H38:H39)</f>
        <v>0</v>
      </c>
    </row>
    <row r="42" spans="1:11" x14ac:dyDescent="0.3">
      <c r="A42" s="47" t="s">
        <v>24</v>
      </c>
      <c r="B42" s="50">
        <f t="shared" si="1"/>
        <v>0</v>
      </c>
      <c r="C42" s="33"/>
      <c r="D42" s="117">
        <f>SUM(D38:D41)</f>
        <v>0</v>
      </c>
      <c r="E42" s="47" t="s">
        <v>24</v>
      </c>
      <c r="F42" s="50">
        <f t="shared" si="2"/>
        <v>0</v>
      </c>
      <c r="G42" s="121" t="s">
        <v>54</v>
      </c>
      <c r="H42" s="120">
        <f>H41-G30</f>
        <v>0</v>
      </c>
    </row>
    <row r="43" spans="1:11" x14ac:dyDescent="0.3">
      <c r="A43" s="47" t="s">
        <v>25</v>
      </c>
      <c r="B43" s="50">
        <f t="shared" si="1"/>
        <v>0</v>
      </c>
      <c r="C43" s="47"/>
      <c r="D43" s="41"/>
      <c r="E43" s="47" t="s">
        <v>25</v>
      </c>
      <c r="F43" s="50">
        <f t="shared" si="2"/>
        <v>0</v>
      </c>
      <c r="H43" s="33"/>
      <c r="J43" s="58"/>
    </row>
    <row r="44" spans="1:11" x14ac:dyDescent="0.3">
      <c r="A44" s="47" t="s">
        <v>55</v>
      </c>
      <c r="B44" s="50">
        <f t="shared" si="1"/>
        <v>0</v>
      </c>
      <c r="C44" s="123"/>
      <c r="D44" s="123"/>
      <c r="E44" s="47" t="s">
        <v>55</v>
      </c>
      <c r="F44" s="50">
        <f t="shared" si="2"/>
        <v>0</v>
      </c>
      <c r="H44" s="33"/>
      <c r="J44" s="33"/>
      <c r="K44" s="33"/>
    </row>
    <row r="45" spans="1:11" x14ac:dyDescent="0.3">
      <c r="A45" s="47" t="s">
        <v>56</v>
      </c>
      <c r="B45" s="50">
        <f t="shared" si="1"/>
        <v>0</v>
      </c>
      <c r="E45" s="47" t="s">
        <v>56</v>
      </c>
      <c r="F45" s="50">
        <f t="shared" si="2"/>
        <v>0</v>
      </c>
    </row>
    <row r="46" spans="1:11" x14ac:dyDescent="0.3">
      <c r="A46" s="47" t="s">
        <v>28</v>
      </c>
      <c r="B46" s="50">
        <f t="shared" si="1"/>
        <v>0</v>
      </c>
      <c r="E46" s="47" t="s">
        <v>28</v>
      </c>
      <c r="F46" s="50">
        <f t="shared" si="2"/>
        <v>0</v>
      </c>
    </row>
    <row r="47" spans="1:11" ht="16.2" x14ac:dyDescent="0.45">
      <c r="A47" s="47" t="s">
        <v>59</v>
      </c>
      <c r="B47" s="109">
        <f t="shared" si="1"/>
        <v>0</v>
      </c>
      <c r="C47" s="33"/>
      <c r="D47" s="33"/>
      <c r="E47" s="47" t="s">
        <v>59</v>
      </c>
      <c r="F47" s="109">
        <f t="shared" si="2"/>
        <v>0</v>
      </c>
    </row>
    <row r="48" spans="1:11" x14ac:dyDescent="0.3">
      <c r="A48" s="33"/>
      <c r="B48" s="64" t="e">
        <f>SUM(B38:B47)</f>
        <v>#DIV/0!</v>
      </c>
      <c r="C48" s="124"/>
      <c r="D48" s="124"/>
      <c r="E48" s="33"/>
      <c r="F48" s="64" t="e">
        <f>SUM(F38:F47)</f>
        <v>#DIV/0!</v>
      </c>
    </row>
    <row r="49" spans="3:11" x14ac:dyDescent="0.3">
      <c r="C49" s="33"/>
      <c r="D49" s="33"/>
      <c r="I49" s="1"/>
      <c r="J49" s="1"/>
      <c r="K49" s="1"/>
    </row>
  </sheetData>
  <mergeCells count="11">
    <mergeCell ref="F2:G2"/>
    <mergeCell ref="F3:G3"/>
    <mergeCell ref="F4:G4"/>
    <mergeCell ref="D5:E5"/>
    <mergeCell ref="F5:G5"/>
    <mergeCell ref="C44:D44"/>
    <mergeCell ref="C48:D48"/>
    <mergeCell ref="A37:D37"/>
    <mergeCell ref="F37:G37"/>
    <mergeCell ref="D6:E6"/>
    <mergeCell ref="F6:G6"/>
  </mergeCells>
  <pageMargins left="0.45" right="0.45" top="0.5" bottom="0.5" header="0" footer="0"/>
  <pageSetup scale="9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opLeftCell="A19" workbookViewId="0">
      <selection activeCell="K32" sqref="K32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84" t="s">
        <v>64</v>
      </c>
      <c r="B1" s="1"/>
      <c r="F1" s="1"/>
      <c r="G1" s="1"/>
      <c r="H1" s="1"/>
      <c r="I1" s="2"/>
      <c r="J1" s="3"/>
      <c r="K1" s="1"/>
    </row>
    <row r="2" spans="1:12" x14ac:dyDescent="0.3">
      <c r="D2" s="1"/>
      <c r="E2" s="2" t="s">
        <v>0</v>
      </c>
      <c r="F2" s="133" t="s">
        <v>65</v>
      </c>
      <c r="G2" s="133"/>
      <c r="H2" s="1"/>
      <c r="I2" s="1"/>
      <c r="J2" s="1"/>
      <c r="K2" s="1"/>
    </row>
    <row r="3" spans="1:12" x14ac:dyDescent="0.3">
      <c r="A3" s="4" t="s">
        <v>1</v>
      </c>
      <c r="B3" s="15">
        <v>20200374</v>
      </c>
      <c r="C3" s="5"/>
      <c r="D3" s="1"/>
      <c r="E3" s="6" t="s">
        <v>2</v>
      </c>
      <c r="F3" s="131" t="s">
        <v>66</v>
      </c>
      <c r="G3" s="131"/>
      <c r="H3" s="1"/>
      <c r="I3" s="1"/>
      <c r="J3" s="1"/>
      <c r="K3" s="1"/>
    </row>
    <row r="4" spans="1:12" x14ac:dyDescent="0.3">
      <c r="D4" s="1"/>
      <c r="E4" s="6" t="s">
        <v>67</v>
      </c>
      <c r="F4" s="131" t="s">
        <v>68</v>
      </c>
      <c r="G4" s="131"/>
      <c r="H4" s="7"/>
      <c r="I4" s="7"/>
      <c r="J4" s="1"/>
      <c r="K4" s="8"/>
      <c r="L4" s="9"/>
    </row>
    <row r="5" spans="1:12" x14ac:dyDescent="0.3">
      <c r="A5" s="10" t="s">
        <v>4</v>
      </c>
      <c r="B5" s="11" t="s">
        <v>69</v>
      </c>
      <c r="C5" s="11"/>
      <c r="D5" s="127" t="s">
        <v>5</v>
      </c>
      <c r="E5" s="127"/>
      <c r="F5" s="132">
        <v>45517</v>
      </c>
      <c r="G5" s="132"/>
      <c r="H5" s="7"/>
      <c r="I5" s="7"/>
      <c r="J5" s="1"/>
      <c r="K5" s="7"/>
      <c r="L5" s="12"/>
    </row>
    <row r="6" spans="1:12" x14ac:dyDescent="0.3">
      <c r="A6" s="13"/>
      <c r="B6" s="14"/>
      <c r="C6" s="14"/>
      <c r="D6" s="127" t="s">
        <v>6</v>
      </c>
      <c r="E6" s="127"/>
      <c r="F6" s="128"/>
      <c r="G6" s="128"/>
    </row>
    <row r="7" spans="1:12" x14ac:dyDescent="0.3">
      <c r="A7" s="10" t="s">
        <v>7</v>
      </c>
      <c r="B7" s="15" t="s">
        <v>70</v>
      </c>
      <c r="C7" s="15"/>
      <c r="D7" s="15"/>
    </row>
    <row r="8" spans="1:12" x14ac:dyDescent="0.3">
      <c r="A8" s="16"/>
      <c r="B8" s="17"/>
      <c r="C8" s="17"/>
      <c r="D8" s="17"/>
      <c r="E8" s="17"/>
      <c r="F8" s="17"/>
      <c r="G8" s="17"/>
    </row>
    <row r="9" spans="1:12" hidden="1" x14ac:dyDescent="0.3">
      <c r="A9" s="18" t="s">
        <v>8</v>
      </c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</row>
    <row r="10" spans="1:12" x14ac:dyDescent="0.3">
      <c r="A10" s="85" t="s">
        <v>15</v>
      </c>
      <c r="B10" s="20">
        <v>2020</v>
      </c>
      <c r="C10" s="20">
        <v>2021</v>
      </c>
      <c r="D10" s="20">
        <v>2022</v>
      </c>
      <c r="E10" s="20">
        <v>2023</v>
      </c>
      <c r="F10" s="20">
        <v>2024</v>
      </c>
      <c r="G10" s="20" t="s">
        <v>16</v>
      </c>
    </row>
    <row r="11" spans="1:12" x14ac:dyDescent="0.3">
      <c r="A11" s="20" t="s">
        <v>17</v>
      </c>
      <c r="B11" s="21">
        <v>44498</v>
      </c>
      <c r="C11" s="21">
        <v>44816</v>
      </c>
      <c r="D11" s="21">
        <v>45180</v>
      </c>
      <c r="E11" s="22"/>
      <c r="F11" s="22"/>
      <c r="G11" s="22"/>
    </row>
    <row r="12" spans="1:12" x14ac:dyDescent="0.3">
      <c r="A12" s="20" t="s">
        <v>18</v>
      </c>
      <c r="B12" s="23">
        <v>86.66</v>
      </c>
      <c r="C12" s="23">
        <v>91.72</v>
      </c>
      <c r="D12" s="23">
        <v>87.3</v>
      </c>
      <c r="E12" s="24"/>
      <c r="F12" s="24"/>
      <c r="G12" s="86">
        <f t="shared" ref="G12:G23" si="0">SUM(B12:F12)</f>
        <v>265.68</v>
      </c>
    </row>
    <row r="13" spans="1:12" x14ac:dyDescent="0.3">
      <c r="A13" s="20" t="s">
        <v>19</v>
      </c>
      <c r="B13" s="26">
        <f>B12-B14</f>
        <v>50</v>
      </c>
      <c r="C13" s="26">
        <f>C12-C14</f>
        <v>50.96</v>
      </c>
      <c r="D13" s="26">
        <f>D12-D14</f>
        <v>50.36</v>
      </c>
      <c r="E13" s="27">
        <f>E12-E14</f>
        <v>0</v>
      </c>
      <c r="F13" s="27">
        <f>F12-F14</f>
        <v>0</v>
      </c>
      <c r="G13" s="86">
        <f t="shared" si="0"/>
        <v>151.32</v>
      </c>
    </row>
    <row r="14" spans="1:12" x14ac:dyDescent="0.3">
      <c r="A14" s="28" t="s">
        <v>71</v>
      </c>
      <c r="B14" s="29">
        <v>36.659999999999997</v>
      </c>
      <c r="C14" s="29">
        <v>40.76</v>
      </c>
      <c r="D14" s="29">
        <v>36.94</v>
      </c>
      <c r="E14" s="30"/>
      <c r="F14" s="30"/>
      <c r="G14" s="87">
        <f t="shared" si="0"/>
        <v>114.35999999999999</v>
      </c>
    </row>
    <row r="15" spans="1:12" x14ac:dyDescent="0.3">
      <c r="A15" s="20" t="s">
        <v>22</v>
      </c>
      <c r="B15" s="23"/>
      <c r="C15" s="23"/>
      <c r="D15" s="23"/>
      <c r="E15" s="27"/>
      <c r="F15" s="27"/>
      <c r="G15" s="86">
        <f t="shared" si="0"/>
        <v>0</v>
      </c>
    </row>
    <row r="16" spans="1:12" x14ac:dyDescent="0.3">
      <c r="A16" s="20" t="s">
        <v>23</v>
      </c>
      <c r="B16" s="26">
        <v>3.9</v>
      </c>
      <c r="C16" s="26">
        <v>3.44</v>
      </c>
      <c r="D16" s="26">
        <v>3.27</v>
      </c>
      <c r="E16" s="27"/>
      <c r="F16" s="27"/>
      <c r="G16" s="86">
        <f t="shared" si="0"/>
        <v>10.61</v>
      </c>
    </row>
    <row r="17" spans="1:7" x14ac:dyDescent="0.3">
      <c r="A17" s="20" t="s">
        <v>24</v>
      </c>
      <c r="B17" s="26">
        <v>10</v>
      </c>
      <c r="C17" s="26"/>
      <c r="D17" s="26"/>
      <c r="E17" s="27"/>
      <c r="F17" s="27"/>
      <c r="G17" s="86">
        <f t="shared" si="0"/>
        <v>10</v>
      </c>
    </row>
    <row r="18" spans="1:7" x14ac:dyDescent="0.3">
      <c r="A18" s="20" t="s">
        <v>25</v>
      </c>
      <c r="B18" s="26">
        <v>10</v>
      </c>
      <c r="C18" s="26">
        <v>10</v>
      </c>
      <c r="D18" s="26">
        <v>10</v>
      </c>
      <c r="E18" s="27"/>
      <c r="F18" s="27"/>
      <c r="G18" s="86">
        <f t="shared" si="0"/>
        <v>30</v>
      </c>
    </row>
    <row r="19" spans="1:7" x14ac:dyDescent="0.3">
      <c r="A19" s="20" t="s">
        <v>26</v>
      </c>
      <c r="B19" s="26">
        <v>20</v>
      </c>
      <c r="C19" s="26">
        <v>20</v>
      </c>
      <c r="D19" s="26">
        <v>20</v>
      </c>
      <c r="E19" s="27"/>
      <c r="F19" s="27"/>
      <c r="G19" s="86">
        <f t="shared" si="0"/>
        <v>60</v>
      </c>
    </row>
    <row r="20" spans="1:7" x14ac:dyDescent="0.3">
      <c r="A20" s="20" t="s">
        <v>27</v>
      </c>
      <c r="B20" s="26"/>
      <c r="C20" s="26"/>
      <c r="D20" s="26"/>
      <c r="E20" s="23"/>
      <c r="F20" s="23"/>
      <c r="G20" s="86">
        <f t="shared" si="0"/>
        <v>0</v>
      </c>
    </row>
    <row r="21" spans="1:7" x14ac:dyDescent="0.3">
      <c r="A21" s="20" t="s">
        <v>28</v>
      </c>
      <c r="B21" s="26">
        <v>4</v>
      </c>
      <c r="C21" s="26"/>
      <c r="D21" s="26"/>
      <c r="E21" s="23"/>
      <c r="F21" s="23"/>
      <c r="G21" s="86">
        <f t="shared" si="0"/>
        <v>4</v>
      </c>
    </row>
    <row r="22" spans="1:7" x14ac:dyDescent="0.3">
      <c r="A22" s="20" t="s">
        <v>29</v>
      </c>
      <c r="B22" s="23"/>
      <c r="C22" s="23"/>
      <c r="D22" s="23"/>
      <c r="E22" s="23"/>
      <c r="F22" s="23"/>
      <c r="G22" s="86">
        <f t="shared" si="0"/>
        <v>0</v>
      </c>
    </row>
    <row r="23" spans="1:7" x14ac:dyDescent="0.3">
      <c r="A23" s="85" t="s">
        <v>30</v>
      </c>
      <c r="B23" s="88">
        <f>SUM(B13:B22)</f>
        <v>134.56</v>
      </c>
      <c r="C23" s="88">
        <f>SUM(C13:C22)</f>
        <v>125.16</v>
      </c>
      <c r="D23" s="88">
        <f>SUM(D13:D22)</f>
        <v>120.57</v>
      </c>
      <c r="E23" s="88">
        <f>SUM(E13:E22)</f>
        <v>0</v>
      </c>
      <c r="F23" s="88">
        <f>SUM(F13:F22)</f>
        <v>0</v>
      </c>
      <c r="G23" s="88">
        <f t="shared" si="0"/>
        <v>380.29</v>
      </c>
    </row>
    <row r="24" spans="1:7" x14ac:dyDescent="0.3">
      <c r="A24" s="33"/>
      <c r="B24" s="34"/>
      <c r="C24" s="34"/>
      <c r="F24" s="113" t="s">
        <v>31</v>
      </c>
      <c r="G24" s="36"/>
    </row>
    <row r="25" spans="1:7" x14ac:dyDescent="0.3">
      <c r="A25" s="33"/>
      <c r="B25" s="33"/>
      <c r="C25" s="125" t="s">
        <v>32</v>
      </c>
      <c r="D25" s="125"/>
      <c r="E25" s="125"/>
      <c r="F25" s="125"/>
      <c r="G25" s="37">
        <v>7.38</v>
      </c>
    </row>
    <row r="26" spans="1:7" x14ac:dyDescent="0.3">
      <c r="A26" s="33"/>
      <c r="B26" s="33"/>
      <c r="C26" s="125" t="s">
        <v>33</v>
      </c>
      <c r="D26" s="125"/>
      <c r="E26" s="125"/>
      <c r="F26" s="125"/>
      <c r="G26" s="38">
        <v>8.5299999999999994</v>
      </c>
    </row>
    <row r="27" spans="1:7" x14ac:dyDescent="0.3">
      <c r="A27" s="33"/>
      <c r="B27" s="33"/>
      <c r="C27" s="125" t="s">
        <v>34</v>
      </c>
      <c r="D27" s="125"/>
      <c r="E27" s="125"/>
      <c r="F27" s="125"/>
      <c r="G27" s="38">
        <v>9.08</v>
      </c>
    </row>
    <row r="28" spans="1:7" x14ac:dyDescent="0.3">
      <c r="A28" s="33"/>
      <c r="B28" s="33"/>
      <c r="C28" s="125" t="s">
        <v>35</v>
      </c>
      <c r="D28" s="125"/>
      <c r="E28" s="125"/>
      <c r="F28" s="125"/>
      <c r="G28" s="38">
        <v>10.65</v>
      </c>
    </row>
    <row r="29" spans="1:7" ht="15" thickBot="1" x14ac:dyDescent="0.35">
      <c r="A29" s="39" t="s">
        <v>36</v>
      </c>
      <c r="B29" s="33"/>
      <c r="C29" s="40"/>
      <c r="D29" s="40"/>
      <c r="E29" s="40"/>
      <c r="F29" s="40"/>
      <c r="G29" s="41">
        <f>SUM(G23:G28)</f>
        <v>415.92999999999995</v>
      </c>
    </row>
    <row r="30" spans="1:7" x14ac:dyDescent="0.3">
      <c r="A30" s="89" t="s">
        <v>37</v>
      </c>
      <c r="B30" s="90">
        <f>G14/G12</f>
        <v>0.43044263775971087</v>
      </c>
      <c r="C30" s="91" t="s">
        <v>38</v>
      </c>
      <c r="D30" s="92"/>
      <c r="E30" s="93"/>
      <c r="F30" s="94"/>
    </row>
    <row r="31" spans="1:7" x14ac:dyDescent="0.3">
      <c r="A31" s="95" t="s">
        <v>39</v>
      </c>
      <c r="B31" s="96">
        <f>B33*B30</f>
        <v>266.49564588979217</v>
      </c>
      <c r="C31" s="97" t="s">
        <v>40</v>
      </c>
      <c r="D31" s="98"/>
      <c r="E31" s="99"/>
      <c r="F31" s="65"/>
      <c r="G31" s="41"/>
    </row>
    <row r="32" spans="1:7" x14ac:dyDescent="0.3">
      <c r="A32" s="100"/>
      <c r="B32" s="101"/>
      <c r="C32" s="98"/>
      <c r="D32" s="98"/>
      <c r="E32" s="99"/>
      <c r="F32" s="65"/>
      <c r="G32" s="41"/>
    </row>
    <row r="33" spans="1:11" x14ac:dyDescent="0.3">
      <c r="A33" s="100" t="s">
        <v>42</v>
      </c>
      <c r="B33" s="102">
        <v>619.12</v>
      </c>
      <c r="C33" s="103" t="s">
        <v>72</v>
      </c>
      <c r="D33" s="98"/>
      <c r="E33" s="99"/>
      <c r="F33" s="65"/>
      <c r="G33" s="41"/>
    </row>
    <row r="34" spans="1:11" ht="15" thickBot="1" x14ac:dyDescent="0.35">
      <c r="A34" s="100" t="s">
        <v>44</v>
      </c>
      <c r="B34" s="104">
        <f>B31</f>
        <v>266.49564588979217</v>
      </c>
      <c r="C34" s="98"/>
      <c r="D34" s="98"/>
      <c r="E34" s="99"/>
      <c r="F34" s="94"/>
      <c r="G34" s="41"/>
    </row>
    <row r="35" spans="1:11" ht="15.6" thickTop="1" thickBot="1" x14ac:dyDescent="0.35">
      <c r="A35" s="105"/>
      <c r="B35" s="106">
        <f>B33-B34</f>
        <v>352.62435411020783</v>
      </c>
      <c r="C35" s="107"/>
      <c r="D35" s="107"/>
      <c r="E35" s="108"/>
      <c r="F35" s="94"/>
      <c r="G35" s="41"/>
    </row>
    <row r="36" spans="1:11" x14ac:dyDescent="0.3">
      <c r="A36" s="126"/>
      <c r="B36" s="126"/>
      <c r="C36" s="126"/>
      <c r="D36" s="126"/>
      <c r="E36" s="33"/>
      <c r="F36" s="124"/>
      <c r="G36" s="124"/>
      <c r="H36" s="33"/>
      <c r="I36" s="33"/>
      <c r="J36" s="33"/>
      <c r="K36" s="33"/>
    </row>
    <row r="37" spans="1:11" x14ac:dyDescent="0.3">
      <c r="A37" s="47" t="s">
        <v>19</v>
      </c>
      <c r="B37" s="41">
        <f>B35-SUM(B39:B45)</f>
        <v>238.01435411020782</v>
      </c>
      <c r="C37" s="47" t="s">
        <v>32</v>
      </c>
      <c r="D37" s="41">
        <f>G25</f>
        <v>7.38</v>
      </c>
      <c r="F37" s="48" t="s">
        <v>46</v>
      </c>
      <c r="G37" s="49">
        <f>B46</f>
        <v>619.12</v>
      </c>
      <c r="H37" s="33"/>
      <c r="I37" s="33"/>
      <c r="J37" s="33"/>
    </row>
    <row r="38" spans="1:11" ht="15" x14ac:dyDescent="0.35">
      <c r="A38" s="47" t="s">
        <v>47</v>
      </c>
      <c r="B38" s="41">
        <f>B34</f>
        <v>266.49564588979217</v>
      </c>
      <c r="C38" s="47" t="s">
        <v>48</v>
      </c>
      <c r="D38" s="41">
        <f>G26</f>
        <v>8.5299999999999994</v>
      </c>
      <c r="F38" s="51" t="s">
        <v>49</v>
      </c>
      <c r="G38" s="52">
        <f>D41</f>
        <v>35.64</v>
      </c>
      <c r="H38" s="33"/>
      <c r="I38" s="33"/>
      <c r="J38" s="33"/>
    </row>
    <row r="39" spans="1:11" x14ac:dyDescent="0.3">
      <c r="A39" s="47" t="s">
        <v>51</v>
      </c>
      <c r="B39" s="41">
        <f>G16</f>
        <v>10.61</v>
      </c>
      <c r="C39" s="47" t="s">
        <v>50</v>
      </c>
      <c r="D39" s="41">
        <f>G27</f>
        <v>9.08</v>
      </c>
      <c r="F39" s="55" t="s">
        <v>53</v>
      </c>
      <c r="G39" s="56">
        <f>SUM(G37:G38)</f>
        <v>654.76</v>
      </c>
      <c r="H39" s="33"/>
      <c r="I39" s="33"/>
      <c r="J39" s="33"/>
    </row>
    <row r="40" spans="1:11" ht="16.2" x14ac:dyDescent="0.45">
      <c r="A40" s="47" t="s">
        <v>24</v>
      </c>
      <c r="B40" s="41">
        <f>G17</f>
        <v>10</v>
      </c>
      <c r="C40" s="47" t="s">
        <v>52</v>
      </c>
      <c r="D40" s="54">
        <f>G28</f>
        <v>10.65</v>
      </c>
      <c r="F40" s="118" t="s">
        <v>54</v>
      </c>
      <c r="G40" s="119">
        <f>G39-G29</f>
        <v>238.83000000000004</v>
      </c>
      <c r="H40" s="33"/>
      <c r="I40" s="33"/>
      <c r="J40" s="33"/>
    </row>
    <row r="41" spans="1:11" x14ac:dyDescent="0.3">
      <c r="A41" s="47" t="s">
        <v>25</v>
      </c>
      <c r="B41" s="41">
        <f>G18</f>
        <v>30</v>
      </c>
      <c r="C41" s="33" t="s">
        <v>73</v>
      </c>
      <c r="D41" s="57">
        <f>SUM(D37:D40)</f>
        <v>35.64</v>
      </c>
      <c r="H41" s="33"/>
    </row>
    <row r="42" spans="1:11" x14ac:dyDescent="0.3">
      <c r="A42" s="47" t="s">
        <v>55</v>
      </c>
      <c r="B42" s="41">
        <f>G19</f>
        <v>60</v>
      </c>
      <c r="C42" s="123"/>
      <c r="D42" s="123"/>
      <c r="F42" s="33"/>
      <c r="G42" s="33"/>
      <c r="H42" s="33"/>
    </row>
    <row r="43" spans="1:11" x14ac:dyDescent="0.3">
      <c r="A43" s="47" t="s">
        <v>56</v>
      </c>
      <c r="B43" s="41"/>
      <c r="E43" s="33" t="s">
        <v>57</v>
      </c>
      <c r="F43" s="59" t="s">
        <v>74</v>
      </c>
      <c r="G43" s="59"/>
      <c r="H43" s="33"/>
    </row>
    <row r="44" spans="1:11" x14ac:dyDescent="0.3">
      <c r="A44" s="47" t="s">
        <v>28</v>
      </c>
      <c r="B44" s="41">
        <f>G21</f>
        <v>4</v>
      </c>
      <c r="E44" s="33" t="s">
        <v>58</v>
      </c>
      <c r="F44" s="60" t="s">
        <v>75</v>
      </c>
      <c r="G44" s="59"/>
      <c r="H44" s="33"/>
    </row>
    <row r="45" spans="1:11" ht="16.2" x14ac:dyDescent="0.45">
      <c r="A45" s="47" t="s">
        <v>59</v>
      </c>
      <c r="B45" s="54">
        <f>G22</f>
        <v>0</v>
      </c>
      <c r="C45" s="33"/>
      <c r="D45" s="33"/>
      <c r="E45" s="61" t="s">
        <v>60</v>
      </c>
      <c r="F45" s="62" t="s">
        <v>76</v>
      </c>
      <c r="G45" s="63"/>
      <c r="H45" s="33"/>
    </row>
    <row r="46" spans="1:11" x14ac:dyDescent="0.3">
      <c r="A46" s="33" t="s">
        <v>77</v>
      </c>
      <c r="B46" s="41">
        <f>SUM(B37:B45)</f>
        <v>619.12</v>
      </c>
      <c r="C46" s="124"/>
      <c r="D46" s="124"/>
      <c r="E46" s="33" t="s">
        <v>61</v>
      </c>
      <c r="F46" s="60" t="s">
        <v>78</v>
      </c>
      <c r="G46" s="59"/>
      <c r="H46" s="33"/>
    </row>
    <row r="47" spans="1:11" x14ac:dyDescent="0.3">
      <c r="C47" s="33"/>
      <c r="D47" s="33"/>
      <c r="E47" s="1"/>
      <c r="F47" s="1"/>
      <c r="G47" s="1"/>
    </row>
    <row r="48" spans="1:11" x14ac:dyDescent="0.3">
      <c r="G48" s="65"/>
    </row>
  </sheetData>
  <mergeCells count="15">
    <mergeCell ref="D6:E6"/>
    <mergeCell ref="F6:G6"/>
    <mergeCell ref="F2:G2"/>
    <mergeCell ref="F3:G3"/>
    <mergeCell ref="F4:G4"/>
    <mergeCell ref="D5:E5"/>
    <mergeCell ref="F5:G5"/>
    <mergeCell ref="C42:D42"/>
    <mergeCell ref="C46:D46"/>
    <mergeCell ref="C25:F25"/>
    <mergeCell ref="C26:F26"/>
    <mergeCell ref="C27:F27"/>
    <mergeCell ref="C28:F28"/>
    <mergeCell ref="A36:D36"/>
    <mergeCell ref="F36:G36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"/>
  <sheetViews>
    <sheetView workbookViewId="0">
      <selection activeCell="B8" sqref="B8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66" t="s">
        <v>98</v>
      </c>
      <c r="B1" s="1"/>
      <c r="F1" s="1"/>
      <c r="G1" s="1"/>
      <c r="H1" s="1"/>
      <c r="I1" s="2"/>
      <c r="J1" s="3"/>
      <c r="K1" s="1"/>
    </row>
    <row r="2" spans="1:12" x14ac:dyDescent="0.3">
      <c r="D2" s="1"/>
      <c r="E2" s="2" t="s">
        <v>0</v>
      </c>
      <c r="F2" s="129">
        <v>164</v>
      </c>
      <c r="G2" s="130"/>
      <c r="H2" s="1"/>
      <c r="I2" s="1"/>
      <c r="J2" s="1"/>
      <c r="K2" s="1"/>
    </row>
    <row r="3" spans="1:12" x14ac:dyDescent="0.3">
      <c r="A3" s="4" t="s">
        <v>1</v>
      </c>
      <c r="B3" s="15" t="s">
        <v>96</v>
      </c>
      <c r="C3" s="5"/>
      <c r="D3" s="1"/>
      <c r="E3" s="6" t="s">
        <v>2</v>
      </c>
      <c r="F3" s="131"/>
      <c r="G3" s="131"/>
      <c r="H3" s="1"/>
      <c r="I3" s="1"/>
      <c r="J3" s="1"/>
      <c r="K3" s="1"/>
    </row>
    <row r="4" spans="1:12" x14ac:dyDescent="0.3">
      <c r="D4" s="1"/>
      <c r="E4" s="6" t="s">
        <v>3</v>
      </c>
      <c r="F4" s="131" t="s">
        <v>66</v>
      </c>
      <c r="G4" s="131"/>
      <c r="H4" s="7"/>
      <c r="I4" s="7"/>
      <c r="J4" s="1"/>
      <c r="K4" s="8"/>
      <c r="L4" s="9"/>
    </row>
    <row r="5" spans="1:12" x14ac:dyDescent="0.3">
      <c r="A5" s="10" t="s">
        <v>4</v>
      </c>
      <c r="B5" s="11" t="s">
        <v>95</v>
      </c>
      <c r="C5" s="11"/>
      <c r="D5" s="127" t="s">
        <v>5</v>
      </c>
      <c r="E5" s="127"/>
      <c r="F5" s="132">
        <v>45763</v>
      </c>
      <c r="G5" s="132"/>
      <c r="H5" s="7"/>
      <c r="I5" s="7"/>
      <c r="J5" s="1"/>
      <c r="K5" s="7"/>
      <c r="L5" s="12"/>
    </row>
    <row r="6" spans="1:12" x14ac:dyDescent="0.3">
      <c r="A6" s="13"/>
      <c r="B6" s="14"/>
      <c r="C6" s="14"/>
      <c r="D6" s="127" t="s">
        <v>6</v>
      </c>
      <c r="E6" s="127"/>
      <c r="F6" s="128"/>
      <c r="G6" s="128"/>
    </row>
    <row r="7" spans="1:12" x14ac:dyDescent="0.3">
      <c r="A7" s="10" t="s">
        <v>7</v>
      </c>
      <c r="B7" s="15" t="s">
        <v>98</v>
      </c>
      <c r="C7" s="15"/>
      <c r="D7" s="15"/>
    </row>
    <row r="8" spans="1:12" x14ac:dyDescent="0.3">
      <c r="A8" s="16"/>
      <c r="B8" s="17"/>
      <c r="C8" s="17"/>
      <c r="D8" s="17"/>
      <c r="E8" s="17"/>
      <c r="F8" s="17"/>
      <c r="G8" s="17"/>
    </row>
    <row r="9" spans="1:12" hidden="1" x14ac:dyDescent="0.3">
      <c r="A9" s="18" t="s">
        <v>8</v>
      </c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</row>
    <row r="10" spans="1:12" x14ac:dyDescent="0.3">
      <c r="A10" s="20" t="s">
        <v>15</v>
      </c>
      <c r="B10" s="20">
        <v>2021</v>
      </c>
      <c r="C10" s="20">
        <v>2022</v>
      </c>
      <c r="D10" s="20">
        <v>2023</v>
      </c>
      <c r="E10" s="20"/>
      <c r="F10" s="20"/>
      <c r="G10" s="20" t="s">
        <v>16</v>
      </c>
    </row>
    <row r="11" spans="1:12" x14ac:dyDescent="0.3">
      <c r="A11" s="20" t="s">
        <v>17</v>
      </c>
      <c r="B11" s="21"/>
      <c r="C11" s="21"/>
      <c r="D11" s="21"/>
      <c r="E11" s="22"/>
      <c r="F11" s="22"/>
      <c r="G11" s="22"/>
    </row>
    <row r="12" spans="1:12" x14ac:dyDescent="0.3">
      <c r="A12" s="20" t="s">
        <v>18</v>
      </c>
      <c r="B12" s="23">
        <v>1501.2</v>
      </c>
      <c r="C12" s="23">
        <v>1603.28</v>
      </c>
      <c r="D12" s="23">
        <v>1678.76</v>
      </c>
      <c r="E12" s="24"/>
      <c r="F12" s="24"/>
      <c r="G12" s="25">
        <f>SUM(B12:F12)</f>
        <v>4783.24</v>
      </c>
    </row>
    <row r="13" spans="1:12" x14ac:dyDescent="0.3">
      <c r="A13" s="20" t="s">
        <v>19</v>
      </c>
      <c r="B13" s="110">
        <f>B12-B14-B15</f>
        <v>1481.2</v>
      </c>
      <c r="C13" s="110">
        <f>C12-C14-C15</f>
        <v>1583.28</v>
      </c>
      <c r="D13" s="110">
        <f>D12-D14-D15</f>
        <v>1658.76</v>
      </c>
      <c r="E13" s="110">
        <f>E12-E14-E15</f>
        <v>0</v>
      </c>
      <c r="F13" s="110">
        <f>F15</f>
        <v>0</v>
      </c>
      <c r="G13" s="25">
        <f t="shared" ref="G13:G24" si="0">SUM(B13:F13)</f>
        <v>4723.24</v>
      </c>
    </row>
    <row r="14" spans="1:12" x14ac:dyDescent="0.3">
      <c r="A14" s="28" t="s">
        <v>20</v>
      </c>
      <c r="B14" s="29"/>
      <c r="C14" s="29"/>
      <c r="D14" s="29"/>
      <c r="E14" s="30"/>
      <c r="F14" s="30"/>
      <c r="G14" s="25">
        <f t="shared" si="0"/>
        <v>0</v>
      </c>
    </row>
    <row r="15" spans="1:12" x14ac:dyDescent="0.3">
      <c r="A15" s="31" t="s">
        <v>21</v>
      </c>
      <c r="B15" s="29">
        <v>20</v>
      </c>
      <c r="C15" s="29">
        <v>20</v>
      </c>
      <c r="D15" s="29">
        <v>20</v>
      </c>
      <c r="E15" s="30"/>
      <c r="F15" s="30"/>
      <c r="G15" s="25">
        <f t="shared" si="0"/>
        <v>60</v>
      </c>
    </row>
    <row r="16" spans="1:12" x14ac:dyDescent="0.3">
      <c r="A16" s="20" t="s">
        <v>22</v>
      </c>
      <c r="B16" s="23"/>
      <c r="C16" s="23"/>
      <c r="D16" s="23"/>
      <c r="E16" s="27"/>
      <c r="F16" s="27"/>
      <c r="G16" s="25">
        <f t="shared" si="0"/>
        <v>0</v>
      </c>
    </row>
    <row r="17" spans="1:8" x14ac:dyDescent="0.3">
      <c r="A17" s="20" t="s">
        <v>23</v>
      </c>
      <c r="B17" s="26">
        <v>5.22</v>
      </c>
      <c r="C17" s="26">
        <v>5.07</v>
      </c>
      <c r="D17" s="26">
        <v>5.41</v>
      </c>
      <c r="E17" s="27"/>
      <c r="F17" s="27"/>
      <c r="G17" s="25">
        <f t="shared" si="0"/>
        <v>15.7</v>
      </c>
    </row>
    <row r="18" spans="1:8" x14ac:dyDescent="0.3">
      <c r="A18" s="20" t="s">
        <v>24</v>
      </c>
      <c r="B18" s="26">
        <v>10</v>
      </c>
      <c r="C18" s="26">
        <v>10</v>
      </c>
      <c r="D18" s="26">
        <v>10</v>
      </c>
      <c r="E18" s="27"/>
      <c r="F18" s="27"/>
      <c r="G18" s="25">
        <f t="shared" si="0"/>
        <v>30</v>
      </c>
    </row>
    <row r="19" spans="1:8" x14ac:dyDescent="0.3">
      <c r="A19" s="20" t="s">
        <v>25</v>
      </c>
      <c r="B19" s="26">
        <v>10</v>
      </c>
      <c r="C19" s="26">
        <v>10</v>
      </c>
      <c r="D19" s="26">
        <v>10</v>
      </c>
      <c r="E19" s="27"/>
      <c r="F19" s="27"/>
      <c r="G19" s="25">
        <f t="shared" si="0"/>
        <v>30</v>
      </c>
    </row>
    <row r="20" spans="1:8" x14ac:dyDescent="0.3">
      <c r="A20" s="20" t="s">
        <v>26</v>
      </c>
      <c r="B20" s="26">
        <v>20</v>
      </c>
      <c r="C20" s="26">
        <v>20</v>
      </c>
      <c r="D20" s="26">
        <v>20</v>
      </c>
      <c r="E20" s="27"/>
      <c r="F20" s="27"/>
      <c r="G20" s="25">
        <f t="shared" si="0"/>
        <v>60</v>
      </c>
    </row>
    <row r="21" spans="1:8" x14ac:dyDescent="0.3">
      <c r="A21" s="20" t="s">
        <v>27</v>
      </c>
      <c r="B21" s="26">
        <v>60</v>
      </c>
      <c r="C21" s="26"/>
      <c r="D21" s="26"/>
      <c r="E21" s="23"/>
      <c r="F21" s="23"/>
      <c r="G21" s="25">
        <f t="shared" si="0"/>
        <v>60</v>
      </c>
    </row>
    <row r="22" spans="1:8" x14ac:dyDescent="0.3">
      <c r="A22" s="20" t="s">
        <v>28</v>
      </c>
      <c r="B22" s="26">
        <v>5</v>
      </c>
      <c r="C22" s="26"/>
      <c r="D22" s="26"/>
      <c r="E22" s="23"/>
      <c r="F22" s="23"/>
      <c r="G22" s="25">
        <f t="shared" si="0"/>
        <v>5</v>
      </c>
    </row>
    <row r="23" spans="1:8" x14ac:dyDescent="0.3">
      <c r="A23" s="20" t="s">
        <v>29</v>
      </c>
      <c r="B23" s="23"/>
      <c r="C23" s="23"/>
      <c r="D23" s="23"/>
      <c r="E23" s="23"/>
      <c r="F23" s="23"/>
      <c r="G23" s="25">
        <f t="shared" si="0"/>
        <v>0</v>
      </c>
    </row>
    <row r="24" spans="1:8" x14ac:dyDescent="0.3">
      <c r="A24" s="20" t="s">
        <v>30</v>
      </c>
      <c r="B24" s="32">
        <f>SUM(B13:B23)</f>
        <v>1611.42</v>
      </c>
      <c r="C24" s="32">
        <f>SUM(C13:C23)</f>
        <v>1648.35</v>
      </c>
      <c r="D24" s="32">
        <f>SUM(D13:D23)</f>
        <v>1724.17</v>
      </c>
      <c r="E24" s="32">
        <f>SUM(E13:E23)</f>
        <v>0</v>
      </c>
      <c r="F24" s="32">
        <f>SUM(F13:F23)</f>
        <v>0</v>
      </c>
      <c r="G24" s="25">
        <f t="shared" si="0"/>
        <v>4983.9400000000005</v>
      </c>
    </row>
    <row r="25" spans="1:8" x14ac:dyDescent="0.3">
      <c r="A25" s="33"/>
      <c r="B25" s="34"/>
      <c r="C25" s="34"/>
      <c r="E25" s="35"/>
      <c r="F25" s="113" t="s">
        <v>31</v>
      </c>
      <c r="G25" s="36"/>
    </row>
    <row r="26" spans="1:8" x14ac:dyDescent="0.3">
      <c r="A26" s="33"/>
      <c r="B26" s="33"/>
      <c r="C26" s="125" t="s">
        <v>32</v>
      </c>
      <c r="D26" s="125"/>
      <c r="E26" s="125"/>
      <c r="F26" s="125"/>
      <c r="G26" s="37">
        <v>7.38</v>
      </c>
    </row>
    <row r="27" spans="1:8" x14ac:dyDescent="0.3">
      <c r="A27" s="33"/>
      <c r="B27" s="33"/>
      <c r="C27" s="125" t="s">
        <v>33</v>
      </c>
      <c r="D27" s="125"/>
      <c r="E27" s="125"/>
      <c r="F27" s="125"/>
      <c r="G27" s="38">
        <v>34.5</v>
      </c>
    </row>
    <row r="28" spans="1:8" x14ac:dyDescent="0.3">
      <c r="A28" s="33"/>
      <c r="B28" s="33"/>
      <c r="C28" s="125" t="s">
        <v>34</v>
      </c>
      <c r="D28" s="125"/>
      <c r="E28" s="125"/>
      <c r="F28" s="125"/>
      <c r="G28" s="38">
        <v>9.08</v>
      </c>
    </row>
    <row r="29" spans="1:8" x14ac:dyDescent="0.3">
      <c r="A29" s="33"/>
      <c r="B29" s="33"/>
      <c r="C29" s="125" t="s">
        <v>35</v>
      </c>
      <c r="D29" s="125"/>
      <c r="E29" s="125"/>
      <c r="F29" s="125"/>
      <c r="G29" s="38">
        <v>10.65</v>
      </c>
    </row>
    <row r="30" spans="1:8" ht="15" thickBot="1" x14ac:dyDescent="0.35">
      <c r="A30" s="39" t="s">
        <v>36</v>
      </c>
      <c r="B30" s="33"/>
      <c r="C30" s="40"/>
      <c r="D30" s="40"/>
      <c r="E30" s="40"/>
      <c r="F30" s="40"/>
      <c r="G30" s="41">
        <f>SUM(G24:G29)</f>
        <v>5045.55</v>
      </c>
    </row>
    <row r="31" spans="1:8" x14ac:dyDescent="0.3">
      <c r="A31" s="67" t="s">
        <v>37</v>
      </c>
      <c r="B31" s="42">
        <f>G14/G12</f>
        <v>0</v>
      </c>
      <c r="C31" s="71" t="s">
        <v>38</v>
      </c>
      <c r="D31" s="72"/>
      <c r="E31" s="67" t="s">
        <v>21</v>
      </c>
      <c r="F31" s="42">
        <f>G15/G12</f>
        <v>1.2543798764017696E-2</v>
      </c>
      <c r="G31" s="79" t="s">
        <v>38</v>
      </c>
      <c r="H31" s="43"/>
    </row>
    <row r="32" spans="1:8" x14ac:dyDescent="0.3">
      <c r="A32" s="68" t="s">
        <v>39</v>
      </c>
      <c r="B32" s="112">
        <f>B34*B31</f>
        <v>0</v>
      </c>
      <c r="C32" s="73" t="s">
        <v>40</v>
      </c>
      <c r="D32" s="74"/>
      <c r="E32" s="68" t="s">
        <v>41</v>
      </c>
      <c r="F32" s="112">
        <f>F34*F31</f>
        <v>31.359496910044243</v>
      </c>
      <c r="G32" s="80" t="s">
        <v>40</v>
      </c>
      <c r="H32" s="43"/>
    </row>
    <row r="33" spans="1:11" x14ac:dyDescent="0.3">
      <c r="A33" s="69"/>
      <c r="B33" s="4"/>
      <c r="C33" s="43"/>
      <c r="D33" s="74"/>
      <c r="E33" s="69"/>
      <c r="F33" s="4"/>
      <c r="G33" s="81"/>
      <c r="H33" s="43"/>
    </row>
    <row r="34" spans="1:11" x14ac:dyDescent="0.3">
      <c r="A34" s="69" t="s">
        <v>42</v>
      </c>
      <c r="B34" s="78">
        <v>0</v>
      </c>
      <c r="C34" s="75" t="s">
        <v>63</v>
      </c>
      <c r="D34" s="74"/>
      <c r="E34" s="69" t="s">
        <v>42</v>
      </c>
      <c r="F34" s="78">
        <v>2500</v>
      </c>
      <c r="G34" s="82" t="s">
        <v>43</v>
      </c>
      <c r="H34" s="43"/>
    </row>
    <row r="35" spans="1:11" ht="15" thickBot="1" x14ac:dyDescent="0.35">
      <c r="A35" s="69" t="s">
        <v>44</v>
      </c>
      <c r="B35" s="45"/>
      <c r="C35" s="43"/>
      <c r="D35" s="74"/>
      <c r="E35" s="69" t="s">
        <v>45</v>
      </c>
      <c r="F35" s="45">
        <f>F32</f>
        <v>31.359496910044243</v>
      </c>
      <c r="G35" s="81"/>
      <c r="H35" s="43"/>
    </row>
    <row r="36" spans="1:11" ht="15.6" thickTop="1" thickBot="1" x14ac:dyDescent="0.35">
      <c r="A36" s="70"/>
      <c r="B36" s="46">
        <f>B34-B35</f>
        <v>0</v>
      </c>
      <c r="C36" s="76"/>
      <c r="D36" s="77"/>
      <c r="E36" s="70"/>
      <c r="F36" s="46">
        <f>F34-F35</f>
        <v>2468.6405030899559</v>
      </c>
      <c r="G36" s="83"/>
      <c r="H36" s="43"/>
    </row>
    <row r="37" spans="1:11" x14ac:dyDescent="0.3">
      <c r="A37" s="126"/>
      <c r="B37" s="126"/>
      <c r="C37" s="126"/>
      <c r="D37" s="126"/>
      <c r="E37" s="33"/>
      <c r="F37" s="124"/>
      <c r="G37" s="124"/>
      <c r="H37" s="33"/>
      <c r="I37" s="33"/>
      <c r="J37" s="33"/>
      <c r="K37" s="33"/>
    </row>
    <row r="38" spans="1:11" x14ac:dyDescent="0.3">
      <c r="A38" s="47" t="s">
        <v>19</v>
      </c>
      <c r="B38" s="50">
        <f>B36-SUM(B41:B47)</f>
        <v>-200.7</v>
      </c>
      <c r="C38" s="47" t="s">
        <v>32</v>
      </c>
      <c r="D38" s="50">
        <f>G26</f>
        <v>7.38</v>
      </c>
      <c r="E38" s="47" t="s">
        <v>19</v>
      </c>
      <c r="F38" s="50">
        <f>F36-SUM(F41:F47)</f>
        <v>2267.9405030899561</v>
      </c>
    </row>
    <row r="39" spans="1:11" x14ac:dyDescent="0.3">
      <c r="A39" s="47" t="s">
        <v>47</v>
      </c>
      <c r="B39" s="50">
        <f>B35</f>
        <v>0</v>
      </c>
      <c r="C39" s="47" t="s">
        <v>48</v>
      </c>
      <c r="D39" s="50">
        <f>G27</f>
        <v>34.5</v>
      </c>
      <c r="E39" s="47" t="s">
        <v>47</v>
      </c>
      <c r="F39" s="50"/>
    </row>
    <row r="40" spans="1:11" x14ac:dyDescent="0.3">
      <c r="A40" s="47" t="s">
        <v>21</v>
      </c>
      <c r="B40" s="50">
        <f>F32</f>
        <v>31.359496910044243</v>
      </c>
      <c r="C40" s="47" t="s">
        <v>50</v>
      </c>
      <c r="D40" s="50">
        <f>G28</f>
        <v>9.08</v>
      </c>
      <c r="E40" s="47" t="s">
        <v>21</v>
      </c>
      <c r="F40" s="50">
        <f>F35</f>
        <v>31.359496910044243</v>
      </c>
    </row>
    <row r="41" spans="1:11" ht="16.2" x14ac:dyDescent="0.45">
      <c r="A41" s="47" t="s">
        <v>51</v>
      </c>
      <c r="B41" s="50">
        <f t="shared" ref="B41:B47" si="1">G17</f>
        <v>15.7</v>
      </c>
      <c r="C41" s="47" t="s">
        <v>52</v>
      </c>
      <c r="D41" s="109">
        <f>G29</f>
        <v>10.65</v>
      </c>
      <c r="E41" s="47" t="s">
        <v>51</v>
      </c>
      <c r="F41" s="50">
        <f t="shared" ref="F41:F46" si="2">G17</f>
        <v>15.7</v>
      </c>
    </row>
    <row r="42" spans="1:11" x14ac:dyDescent="0.3">
      <c r="A42" s="47" t="s">
        <v>24</v>
      </c>
      <c r="B42" s="50">
        <f t="shared" si="1"/>
        <v>30</v>
      </c>
      <c r="C42" s="33"/>
      <c r="D42" s="57">
        <f>SUM(D38:D41)</f>
        <v>61.61</v>
      </c>
      <c r="E42" s="47" t="s">
        <v>24</v>
      </c>
      <c r="F42" s="50">
        <f t="shared" si="2"/>
        <v>30</v>
      </c>
    </row>
    <row r="43" spans="1:11" x14ac:dyDescent="0.3">
      <c r="A43" s="47" t="s">
        <v>25</v>
      </c>
      <c r="B43" s="50">
        <f t="shared" si="1"/>
        <v>30</v>
      </c>
      <c r="C43" s="47"/>
      <c r="D43" s="41"/>
      <c r="E43" s="47" t="s">
        <v>25</v>
      </c>
      <c r="F43" s="50">
        <f t="shared" si="2"/>
        <v>30</v>
      </c>
      <c r="H43" s="33"/>
      <c r="J43" s="58"/>
    </row>
    <row r="44" spans="1:11" x14ac:dyDescent="0.3">
      <c r="A44" s="47" t="s">
        <v>55</v>
      </c>
      <c r="B44" s="50">
        <f t="shared" si="1"/>
        <v>60</v>
      </c>
      <c r="C44" s="123"/>
      <c r="D44" s="123"/>
      <c r="E44" s="47" t="s">
        <v>55</v>
      </c>
      <c r="F44" s="50">
        <f t="shared" si="2"/>
        <v>60</v>
      </c>
      <c r="H44" s="33"/>
      <c r="J44" s="33"/>
      <c r="K44" s="33"/>
    </row>
    <row r="45" spans="1:11" x14ac:dyDescent="0.3">
      <c r="A45" s="47" t="s">
        <v>56</v>
      </c>
      <c r="B45" s="50">
        <f t="shared" si="1"/>
        <v>60</v>
      </c>
      <c r="E45" s="47" t="s">
        <v>56</v>
      </c>
      <c r="F45" s="50">
        <f t="shared" si="2"/>
        <v>60</v>
      </c>
    </row>
    <row r="46" spans="1:11" x14ac:dyDescent="0.3">
      <c r="A46" s="47" t="s">
        <v>28</v>
      </c>
      <c r="B46" s="50">
        <f t="shared" si="1"/>
        <v>5</v>
      </c>
      <c r="E46" s="47" t="s">
        <v>28</v>
      </c>
      <c r="F46" s="50">
        <f t="shared" si="2"/>
        <v>5</v>
      </c>
    </row>
    <row r="47" spans="1:11" ht="16.2" x14ac:dyDescent="0.45">
      <c r="A47" s="47" t="s">
        <v>59</v>
      </c>
      <c r="B47" s="109">
        <f t="shared" si="1"/>
        <v>0</v>
      </c>
      <c r="C47" s="33"/>
      <c r="D47" s="33"/>
      <c r="E47" s="47" t="s">
        <v>59</v>
      </c>
      <c r="F47" s="109">
        <f t="shared" ref="F47" si="3">K23</f>
        <v>0</v>
      </c>
    </row>
    <row r="48" spans="1:11" x14ac:dyDescent="0.3">
      <c r="A48" s="33"/>
      <c r="B48" s="64">
        <f>SUM(B38:B47)</f>
        <v>31.359496910044243</v>
      </c>
      <c r="C48" s="124"/>
      <c r="D48" s="124"/>
      <c r="E48" s="33"/>
      <c r="F48" s="64">
        <f>SUM(F38:F47)</f>
        <v>2500</v>
      </c>
    </row>
    <row r="49" spans="1:11" x14ac:dyDescent="0.3">
      <c r="C49" s="33"/>
      <c r="D49" s="33"/>
      <c r="I49" s="1"/>
      <c r="J49" s="1"/>
      <c r="K49" s="1"/>
    </row>
    <row r="50" spans="1:11" x14ac:dyDescent="0.3">
      <c r="A50" s="48" t="s">
        <v>46</v>
      </c>
      <c r="B50" s="49">
        <v>2500</v>
      </c>
      <c r="F50" s="33" t="s">
        <v>57</v>
      </c>
      <c r="G50" s="59"/>
      <c r="H50" s="59"/>
    </row>
    <row r="51" spans="1:11" ht="15" x14ac:dyDescent="0.35">
      <c r="A51" s="51" t="s">
        <v>49</v>
      </c>
      <c r="B51" s="52">
        <v>61.61</v>
      </c>
      <c r="F51" s="33" t="s">
        <v>58</v>
      </c>
      <c r="G51" s="60"/>
      <c r="H51" s="59"/>
    </row>
    <row r="52" spans="1:11" ht="15" x14ac:dyDescent="0.35">
      <c r="A52" s="51"/>
      <c r="B52" s="53"/>
      <c r="F52" s="61" t="s">
        <v>60</v>
      </c>
      <c r="G52" s="62"/>
      <c r="H52" s="63"/>
    </row>
    <row r="53" spans="1:11" x14ac:dyDescent="0.3">
      <c r="A53" s="55" t="s">
        <v>53</v>
      </c>
      <c r="B53" s="56">
        <f>SUM(B50:B51)</f>
        <v>2561.61</v>
      </c>
      <c r="F53" s="33" t="s">
        <v>61</v>
      </c>
      <c r="G53" s="60"/>
      <c r="H53" s="59"/>
    </row>
    <row r="54" spans="1:11" x14ac:dyDescent="0.3">
      <c r="A54" s="122" t="s">
        <v>54</v>
      </c>
      <c r="B54" s="120">
        <f>B53-G30</f>
        <v>-2483.94</v>
      </c>
      <c r="I54" s="65"/>
    </row>
  </sheetData>
  <mergeCells count="15">
    <mergeCell ref="D6:E6"/>
    <mergeCell ref="F6:G6"/>
    <mergeCell ref="F2:G2"/>
    <mergeCell ref="F3:G3"/>
    <mergeCell ref="F4:G4"/>
    <mergeCell ref="D5:E5"/>
    <mergeCell ref="F5:G5"/>
    <mergeCell ref="C44:D44"/>
    <mergeCell ref="C48:D48"/>
    <mergeCell ref="C26:F26"/>
    <mergeCell ref="C27:F27"/>
    <mergeCell ref="C28:F28"/>
    <mergeCell ref="C29:F29"/>
    <mergeCell ref="A37:D37"/>
    <mergeCell ref="F37:G37"/>
  </mergeCells>
  <pageMargins left="0.45" right="0.45" top="0.25" bottom="0.25" header="0" footer="0"/>
  <pageSetup scale="95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opLeftCell="A16" workbookViewId="0">
      <selection activeCell="F40" sqref="F40:G40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84" t="s">
        <v>64</v>
      </c>
      <c r="B1" s="1"/>
      <c r="F1" s="1"/>
      <c r="G1" s="1"/>
      <c r="H1" s="1"/>
      <c r="I1" s="2"/>
      <c r="J1" s="3"/>
      <c r="K1" s="1"/>
    </row>
    <row r="2" spans="1:12" x14ac:dyDescent="0.3">
      <c r="D2" s="1"/>
      <c r="E2" s="2" t="s">
        <v>0</v>
      </c>
      <c r="F2" s="133" t="s">
        <v>79</v>
      </c>
      <c r="G2" s="133"/>
      <c r="H2" s="1"/>
      <c r="I2" s="1"/>
      <c r="J2" s="1"/>
      <c r="K2" s="1"/>
    </row>
    <row r="3" spans="1:12" x14ac:dyDescent="0.3">
      <c r="A3" s="4" t="s">
        <v>1</v>
      </c>
      <c r="B3" s="15">
        <v>20200273</v>
      </c>
      <c r="C3" s="5"/>
      <c r="D3" s="1"/>
      <c r="E3" s="6" t="s">
        <v>2</v>
      </c>
      <c r="F3" s="131" t="s">
        <v>80</v>
      </c>
      <c r="G3" s="131"/>
      <c r="H3" s="1"/>
      <c r="I3" s="1"/>
      <c r="J3" s="1"/>
      <c r="K3" s="1"/>
    </row>
    <row r="4" spans="1:12" x14ac:dyDescent="0.3">
      <c r="D4" s="1"/>
      <c r="E4" s="6" t="s">
        <v>67</v>
      </c>
      <c r="F4" s="131"/>
      <c r="G4" s="131"/>
      <c r="H4" s="7"/>
      <c r="I4" s="7"/>
      <c r="J4" s="1"/>
      <c r="K4" s="8"/>
      <c r="L4" s="9"/>
    </row>
    <row r="5" spans="1:12" x14ac:dyDescent="0.3">
      <c r="A5" s="10" t="s">
        <v>4</v>
      </c>
      <c r="B5" s="11" t="s">
        <v>81</v>
      </c>
      <c r="C5" s="11"/>
      <c r="D5" s="127" t="s">
        <v>5</v>
      </c>
      <c r="E5" s="127"/>
      <c r="F5" s="132">
        <v>45517</v>
      </c>
      <c r="G5" s="132"/>
      <c r="H5" s="7"/>
      <c r="I5" s="7"/>
      <c r="J5" s="1"/>
      <c r="K5" s="7"/>
      <c r="L5" s="12"/>
    </row>
    <row r="6" spans="1:12" x14ac:dyDescent="0.3">
      <c r="A6" s="13"/>
      <c r="B6" s="14"/>
      <c r="C6" s="14"/>
      <c r="D6" s="127" t="s">
        <v>6</v>
      </c>
      <c r="E6" s="127"/>
      <c r="F6" s="128"/>
      <c r="G6" s="128"/>
    </row>
    <row r="7" spans="1:12" x14ac:dyDescent="0.3">
      <c r="A7" s="10" t="s">
        <v>7</v>
      </c>
      <c r="B7" s="15" t="s">
        <v>82</v>
      </c>
      <c r="C7" s="15"/>
      <c r="D7" s="15"/>
    </row>
    <row r="8" spans="1:12" x14ac:dyDescent="0.3">
      <c r="A8" s="16"/>
      <c r="B8" s="17"/>
      <c r="C8" s="17"/>
      <c r="D8" s="17"/>
      <c r="E8" s="17"/>
      <c r="F8" s="17"/>
      <c r="G8" s="17"/>
    </row>
    <row r="9" spans="1:12" hidden="1" x14ac:dyDescent="0.3">
      <c r="A9" s="18" t="s">
        <v>8</v>
      </c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</row>
    <row r="10" spans="1:12" x14ac:dyDescent="0.3">
      <c r="A10" s="85" t="s">
        <v>15</v>
      </c>
      <c r="B10" s="20">
        <v>2020</v>
      </c>
      <c r="C10" s="20">
        <v>2021</v>
      </c>
      <c r="D10" s="20">
        <v>2022</v>
      </c>
      <c r="E10" s="20">
        <v>2023</v>
      </c>
      <c r="F10" s="20">
        <v>2024</v>
      </c>
      <c r="G10" s="20" t="s">
        <v>16</v>
      </c>
    </row>
    <row r="11" spans="1:12" x14ac:dyDescent="0.3">
      <c r="A11" s="20" t="s">
        <v>17</v>
      </c>
      <c r="B11" s="21">
        <v>44498</v>
      </c>
      <c r="C11" s="21">
        <v>44816</v>
      </c>
      <c r="D11" s="21">
        <v>45180</v>
      </c>
      <c r="E11" s="22"/>
      <c r="F11" s="22"/>
      <c r="G11" s="22"/>
    </row>
    <row r="12" spans="1:12" x14ac:dyDescent="0.3">
      <c r="A12" s="20" t="s">
        <v>18</v>
      </c>
      <c r="B12" s="23">
        <v>1051.98</v>
      </c>
      <c r="C12" s="23">
        <v>723.48</v>
      </c>
      <c r="D12" s="23">
        <v>785.68</v>
      </c>
      <c r="E12" s="24"/>
      <c r="F12" s="24"/>
      <c r="G12" s="86">
        <f t="shared" ref="G12:G23" si="0">SUM(B12:F12)</f>
        <v>2561.14</v>
      </c>
    </row>
    <row r="13" spans="1:12" x14ac:dyDescent="0.3">
      <c r="A13" s="20" t="s">
        <v>19</v>
      </c>
      <c r="B13" s="26">
        <f>B12-B14</f>
        <v>1051.98</v>
      </c>
      <c r="C13" s="26">
        <f>C12-C14</f>
        <v>723.48</v>
      </c>
      <c r="D13" s="26">
        <f>D12-D14</f>
        <v>785.68</v>
      </c>
      <c r="E13" s="27">
        <f>E12-E14</f>
        <v>0</v>
      </c>
      <c r="F13" s="27">
        <f>F12-F14</f>
        <v>0</v>
      </c>
      <c r="G13" s="86">
        <f t="shared" si="0"/>
        <v>2561.14</v>
      </c>
    </row>
    <row r="14" spans="1:12" x14ac:dyDescent="0.3">
      <c r="A14" s="28" t="s">
        <v>71</v>
      </c>
      <c r="B14" s="29"/>
      <c r="C14" s="29"/>
      <c r="D14" s="29"/>
      <c r="E14" s="30"/>
      <c r="F14" s="30"/>
      <c r="G14" s="87">
        <f t="shared" si="0"/>
        <v>0</v>
      </c>
    </row>
    <row r="15" spans="1:12" x14ac:dyDescent="0.3">
      <c r="A15" s="20" t="s">
        <v>22</v>
      </c>
      <c r="B15" s="23">
        <v>4398.45</v>
      </c>
      <c r="C15" s="23"/>
      <c r="D15" s="23"/>
      <c r="E15" s="27"/>
      <c r="F15" s="27"/>
      <c r="G15" s="86">
        <f t="shared" si="0"/>
        <v>4398.45</v>
      </c>
    </row>
    <row r="16" spans="1:12" x14ac:dyDescent="0.3">
      <c r="A16" s="20" t="s">
        <v>23</v>
      </c>
      <c r="B16" s="26">
        <v>47.34</v>
      </c>
      <c r="C16" s="26">
        <v>27.13</v>
      </c>
      <c r="D16" s="26">
        <v>29.46</v>
      </c>
      <c r="E16" s="27"/>
      <c r="F16" s="27"/>
      <c r="G16" s="86">
        <f t="shared" si="0"/>
        <v>103.93</v>
      </c>
    </row>
    <row r="17" spans="1:7" x14ac:dyDescent="0.3">
      <c r="A17" s="20" t="s">
        <v>24</v>
      </c>
      <c r="B17" s="26">
        <v>10</v>
      </c>
      <c r="C17" s="26"/>
      <c r="D17" s="26"/>
      <c r="E17" s="27"/>
      <c r="F17" s="27"/>
      <c r="G17" s="86">
        <f t="shared" si="0"/>
        <v>10</v>
      </c>
    </row>
    <row r="18" spans="1:7" x14ac:dyDescent="0.3">
      <c r="A18" s="20" t="s">
        <v>25</v>
      </c>
      <c r="B18" s="26">
        <v>10</v>
      </c>
      <c r="C18" s="26">
        <v>10</v>
      </c>
      <c r="D18" s="26">
        <v>10</v>
      </c>
      <c r="E18" s="27"/>
      <c r="F18" s="27"/>
      <c r="G18" s="86">
        <f t="shared" si="0"/>
        <v>30</v>
      </c>
    </row>
    <row r="19" spans="1:7" x14ac:dyDescent="0.3">
      <c r="A19" s="20" t="s">
        <v>26</v>
      </c>
      <c r="B19" s="26">
        <v>20</v>
      </c>
      <c r="C19" s="26">
        <v>20</v>
      </c>
      <c r="D19" s="26">
        <v>20</v>
      </c>
      <c r="E19" s="27"/>
      <c r="F19" s="27"/>
      <c r="G19" s="86">
        <f t="shared" si="0"/>
        <v>60</v>
      </c>
    </row>
    <row r="20" spans="1:7" x14ac:dyDescent="0.3">
      <c r="A20" s="20" t="s">
        <v>27</v>
      </c>
      <c r="B20" s="26"/>
      <c r="C20" s="26"/>
      <c r="D20" s="26"/>
      <c r="E20" s="23"/>
      <c r="F20" s="23"/>
      <c r="G20" s="86">
        <f t="shared" si="0"/>
        <v>0</v>
      </c>
    </row>
    <row r="21" spans="1:7" x14ac:dyDescent="0.3">
      <c r="A21" s="20" t="s">
        <v>28</v>
      </c>
      <c r="B21" s="26">
        <v>4</v>
      </c>
      <c r="C21" s="26"/>
      <c r="D21" s="26"/>
      <c r="E21" s="23"/>
      <c r="F21" s="23"/>
      <c r="G21" s="86">
        <f t="shared" si="0"/>
        <v>4</v>
      </c>
    </row>
    <row r="22" spans="1:7" x14ac:dyDescent="0.3">
      <c r="A22" s="20" t="s">
        <v>29</v>
      </c>
      <c r="B22" s="23"/>
      <c r="C22" s="23"/>
      <c r="D22" s="23"/>
      <c r="E22" s="23"/>
      <c r="F22" s="23"/>
      <c r="G22" s="86">
        <f t="shared" si="0"/>
        <v>0</v>
      </c>
    </row>
    <row r="23" spans="1:7" x14ac:dyDescent="0.3">
      <c r="A23" s="85" t="s">
        <v>30</v>
      </c>
      <c r="B23" s="88">
        <f>SUM(B13:B22)</f>
        <v>5541.77</v>
      </c>
      <c r="C23" s="88">
        <f>SUM(C13:C22)</f>
        <v>780.61</v>
      </c>
      <c r="D23" s="88">
        <f>SUM(D13:D22)</f>
        <v>845.14</v>
      </c>
      <c r="E23" s="88">
        <f>SUM(E13:E22)</f>
        <v>0</v>
      </c>
      <c r="F23" s="88">
        <f>SUM(F13:F22)</f>
        <v>0</v>
      </c>
      <c r="G23" s="88">
        <f t="shared" si="0"/>
        <v>7167.52</v>
      </c>
    </row>
    <row r="24" spans="1:7" x14ac:dyDescent="0.3">
      <c r="A24" s="33"/>
      <c r="B24" s="34"/>
      <c r="C24" s="34"/>
      <c r="E24" s="35"/>
      <c r="F24" s="113" t="s">
        <v>31</v>
      </c>
      <c r="G24" s="36"/>
    </row>
    <row r="25" spans="1:7" x14ac:dyDescent="0.3">
      <c r="A25" s="33"/>
      <c r="B25" s="33"/>
      <c r="C25" s="125" t="s">
        <v>32</v>
      </c>
      <c r="D25" s="125"/>
      <c r="E25" s="125"/>
      <c r="F25" s="125"/>
      <c r="G25" s="37">
        <v>7.38</v>
      </c>
    </row>
    <row r="26" spans="1:7" x14ac:dyDescent="0.3">
      <c r="A26" s="33"/>
      <c r="B26" s="33"/>
      <c r="C26" s="125" t="s">
        <v>33</v>
      </c>
      <c r="D26" s="125"/>
      <c r="E26" s="125"/>
      <c r="F26" s="125"/>
      <c r="G26" s="38">
        <v>34.119999999999997</v>
      </c>
    </row>
    <row r="27" spans="1:7" x14ac:dyDescent="0.3">
      <c r="A27" s="33"/>
      <c r="B27" s="33"/>
      <c r="C27" s="125" t="s">
        <v>34</v>
      </c>
      <c r="D27" s="125"/>
      <c r="E27" s="125"/>
      <c r="F27" s="125"/>
      <c r="G27" s="38">
        <v>9.08</v>
      </c>
    </row>
    <row r="28" spans="1:7" x14ac:dyDescent="0.3">
      <c r="A28" s="33"/>
      <c r="B28" s="33"/>
      <c r="C28" s="125" t="s">
        <v>35</v>
      </c>
      <c r="D28" s="125"/>
      <c r="E28" s="125"/>
      <c r="F28" s="125"/>
      <c r="G28" s="38">
        <v>10.65</v>
      </c>
    </row>
    <row r="29" spans="1:7" ht="15" thickBot="1" x14ac:dyDescent="0.35">
      <c r="A29" s="39" t="s">
        <v>36</v>
      </c>
      <c r="B29" s="33"/>
      <c r="C29" s="40"/>
      <c r="D29" s="40"/>
      <c r="E29" s="40"/>
      <c r="F29" s="40"/>
      <c r="G29" s="41">
        <f>SUM(G23:G28)</f>
        <v>7228.75</v>
      </c>
    </row>
    <row r="30" spans="1:7" x14ac:dyDescent="0.3">
      <c r="A30" s="89" t="s">
        <v>37</v>
      </c>
      <c r="B30" s="90">
        <f>G14/G12</f>
        <v>0</v>
      </c>
      <c r="C30" s="91" t="s">
        <v>38</v>
      </c>
      <c r="D30" s="92"/>
      <c r="E30" s="93"/>
      <c r="F30" s="94"/>
    </row>
    <row r="31" spans="1:7" x14ac:dyDescent="0.3">
      <c r="A31" s="95" t="s">
        <v>39</v>
      </c>
      <c r="B31" s="96">
        <f>B33*B30</f>
        <v>0</v>
      </c>
      <c r="C31" s="97" t="s">
        <v>40</v>
      </c>
      <c r="D31" s="98"/>
      <c r="E31" s="99"/>
      <c r="F31" s="65"/>
      <c r="G31" s="41"/>
    </row>
    <row r="32" spans="1:7" x14ac:dyDescent="0.3">
      <c r="A32" s="100"/>
      <c r="B32" s="101"/>
      <c r="C32" s="98"/>
      <c r="D32" s="98"/>
      <c r="E32" s="99"/>
      <c r="F32" s="65"/>
      <c r="G32" s="41"/>
    </row>
    <row r="33" spans="1:11" x14ac:dyDescent="0.3">
      <c r="A33" s="100" t="s">
        <v>42</v>
      </c>
      <c r="B33" s="102">
        <v>1749.27</v>
      </c>
      <c r="C33" s="103" t="s">
        <v>72</v>
      </c>
      <c r="D33" s="98"/>
      <c r="E33" s="99"/>
      <c r="F33" s="65"/>
      <c r="G33" s="41"/>
    </row>
    <row r="34" spans="1:11" ht="15" thickBot="1" x14ac:dyDescent="0.35">
      <c r="A34" s="100" t="s">
        <v>44</v>
      </c>
      <c r="B34" s="104">
        <f>B31</f>
        <v>0</v>
      </c>
      <c r="C34" s="98"/>
      <c r="D34" s="98"/>
      <c r="E34" s="99"/>
      <c r="F34" s="94"/>
      <c r="G34" s="41"/>
    </row>
    <row r="35" spans="1:11" ht="15.6" thickTop="1" thickBot="1" x14ac:dyDescent="0.35">
      <c r="A35" s="105"/>
      <c r="B35" s="106">
        <f>B33-B34</f>
        <v>1749.27</v>
      </c>
      <c r="C35" s="107"/>
      <c r="D35" s="107"/>
      <c r="E35" s="108"/>
      <c r="F35" s="94"/>
      <c r="G35" s="41"/>
    </row>
    <row r="36" spans="1:11" x14ac:dyDescent="0.3">
      <c r="A36" s="126"/>
      <c r="B36" s="126"/>
      <c r="C36" s="126"/>
      <c r="D36" s="126"/>
      <c r="E36" s="33"/>
      <c r="F36" s="124"/>
      <c r="G36" s="124"/>
      <c r="H36" s="33"/>
      <c r="I36" s="33"/>
      <c r="J36" s="33"/>
      <c r="K36" s="33"/>
    </row>
    <row r="37" spans="1:11" x14ac:dyDescent="0.3">
      <c r="A37" s="47" t="s">
        <v>19</v>
      </c>
      <c r="B37" s="41">
        <f>B35-SUM(B39:B45)</f>
        <v>1541.34</v>
      </c>
      <c r="C37" s="47" t="s">
        <v>32</v>
      </c>
      <c r="D37" s="41">
        <f>G25</f>
        <v>7.38</v>
      </c>
      <c r="F37" s="48" t="s">
        <v>46</v>
      </c>
      <c r="G37" s="49">
        <f>B46</f>
        <v>1749.27</v>
      </c>
      <c r="H37" s="33"/>
      <c r="I37" s="33"/>
      <c r="J37" s="33"/>
    </row>
    <row r="38" spans="1:11" ht="15" x14ac:dyDescent="0.35">
      <c r="A38" s="47" t="s">
        <v>47</v>
      </c>
      <c r="B38" s="41">
        <f>B34</f>
        <v>0</v>
      </c>
      <c r="C38" s="47" t="s">
        <v>48</v>
      </c>
      <c r="D38" s="41">
        <f>G26</f>
        <v>34.119999999999997</v>
      </c>
      <c r="F38" s="51" t="s">
        <v>49</v>
      </c>
      <c r="G38" s="52">
        <f>D41</f>
        <v>61.23</v>
      </c>
      <c r="H38" s="33"/>
      <c r="I38" s="33"/>
      <c r="J38" s="33"/>
    </row>
    <row r="39" spans="1:11" x14ac:dyDescent="0.3">
      <c r="A39" s="47" t="s">
        <v>51</v>
      </c>
      <c r="B39" s="41">
        <f t="shared" ref="B39:B45" si="1">G16</f>
        <v>103.93</v>
      </c>
      <c r="C39" s="47" t="s">
        <v>50</v>
      </c>
      <c r="D39" s="41">
        <f>G27</f>
        <v>9.08</v>
      </c>
      <c r="F39" s="55" t="s">
        <v>53</v>
      </c>
      <c r="G39" s="56">
        <f>SUM(G37:G38)</f>
        <v>1810.5</v>
      </c>
      <c r="H39" s="33"/>
      <c r="I39" s="33"/>
      <c r="J39" s="33"/>
    </row>
    <row r="40" spans="1:11" ht="16.2" x14ac:dyDescent="0.45">
      <c r="A40" s="47" t="s">
        <v>24</v>
      </c>
      <c r="B40" s="41">
        <f t="shared" si="1"/>
        <v>10</v>
      </c>
      <c r="C40" s="47" t="s">
        <v>52</v>
      </c>
      <c r="D40" s="54">
        <f>G28</f>
        <v>10.65</v>
      </c>
      <c r="F40" s="118" t="s">
        <v>54</v>
      </c>
      <c r="G40" s="119">
        <f>G39-G29</f>
        <v>-5418.25</v>
      </c>
      <c r="H40" s="33"/>
      <c r="I40" s="33"/>
      <c r="J40" s="33"/>
    </row>
    <row r="41" spans="1:11" x14ac:dyDescent="0.3">
      <c r="A41" s="47" t="s">
        <v>25</v>
      </c>
      <c r="B41" s="41">
        <f t="shared" si="1"/>
        <v>30</v>
      </c>
      <c r="C41" s="33" t="s">
        <v>83</v>
      </c>
      <c r="D41" s="57">
        <f>SUM(D37:D40)</f>
        <v>61.23</v>
      </c>
      <c r="H41" s="33"/>
    </row>
    <row r="42" spans="1:11" x14ac:dyDescent="0.3">
      <c r="A42" s="47" t="s">
        <v>55</v>
      </c>
      <c r="B42" s="41">
        <f t="shared" si="1"/>
        <v>60</v>
      </c>
      <c r="C42" s="123"/>
      <c r="D42" s="123"/>
      <c r="F42" s="33"/>
      <c r="G42" s="33"/>
      <c r="H42" s="33"/>
    </row>
    <row r="43" spans="1:11" x14ac:dyDescent="0.3">
      <c r="A43" s="47" t="s">
        <v>56</v>
      </c>
      <c r="B43" s="41">
        <f t="shared" si="1"/>
        <v>0</v>
      </c>
      <c r="E43" s="33" t="s">
        <v>57</v>
      </c>
      <c r="F43" s="59" t="s">
        <v>84</v>
      </c>
      <c r="G43" s="59"/>
      <c r="H43" s="33"/>
    </row>
    <row r="44" spans="1:11" x14ac:dyDescent="0.3">
      <c r="A44" s="47" t="s">
        <v>28</v>
      </c>
      <c r="B44" s="41">
        <f t="shared" si="1"/>
        <v>4</v>
      </c>
      <c r="E44" s="33" t="s">
        <v>58</v>
      </c>
      <c r="F44" s="60" t="s">
        <v>85</v>
      </c>
      <c r="G44" s="59"/>
      <c r="H44" s="33"/>
    </row>
    <row r="45" spans="1:11" ht="16.2" x14ac:dyDescent="0.45">
      <c r="A45" s="47" t="s">
        <v>59</v>
      </c>
      <c r="B45" s="54">
        <f t="shared" si="1"/>
        <v>0</v>
      </c>
      <c r="C45" s="33"/>
      <c r="D45" s="33"/>
      <c r="E45" s="61" t="s">
        <v>60</v>
      </c>
      <c r="F45" s="62" t="s">
        <v>86</v>
      </c>
      <c r="G45" s="63"/>
      <c r="H45" s="33"/>
    </row>
    <row r="46" spans="1:11" x14ac:dyDescent="0.3">
      <c r="A46" s="33" t="s">
        <v>87</v>
      </c>
      <c r="B46" s="41">
        <f>SUM(B37:B45)</f>
        <v>1749.27</v>
      </c>
      <c r="C46" s="124"/>
      <c r="D46" s="124"/>
      <c r="E46" s="33" t="s">
        <v>61</v>
      </c>
      <c r="F46" s="60" t="s">
        <v>78</v>
      </c>
      <c r="G46" s="59"/>
      <c r="H46" s="33"/>
    </row>
    <row r="47" spans="1:11" x14ac:dyDescent="0.3">
      <c r="C47" s="33"/>
      <c r="D47" s="33"/>
      <c r="E47" s="1"/>
      <c r="F47" s="1"/>
      <c r="G47" s="1"/>
    </row>
    <row r="48" spans="1:11" x14ac:dyDescent="0.3">
      <c r="G48" s="65"/>
    </row>
  </sheetData>
  <mergeCells count="15">
    <mergeCell ref="D6:E6"/>
    <mergeCell ref="F6:G6"/>
    <mergeCell ref="F2:G2"/>
    <mergeCell ref="F3:G3"/>
    <mergeCell ref="F4:G4"/>
    <mergeCell ref="D5:E5"/>
    <mergeCell ref="F5:G5"/>
    <mergeCell ref="C42:D42"/>
    <mergeCell ref="C46:D46"/>
    <mergeCell ref="C25:F25"/>
    <mergeCell ref="C26:F26"/>
    <mergeCell ref="C27:F27"/>
    <mergeCell ref="C28:F28"/>
    <mergeCell ref="A36:D36"/>
    <mergeCell ref="F36:G36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topLeftCell="A16" workbookViewId="0">
      <selection activeCell="J31" sqref="J31"/>
    </sheetView>
  </sheetViews>
  <sheetFormatPr defaultRowHeight="14.4" x14ac:dyDescent="0.3"/>
  <cols>
    <col min="1" max="1" width="15.6640625" customWidth="1"/>
    <col min="2" max="6" width="11.5546875" customWidth="1"/>
    <col min="7" max="7" width="15.5546875" customWidth="1"/>
    <col min="8" max="8" width="11.109375" customWidth="1"/>
    <col min="9" max="9" width="10.44140625" customWidth="1"/>
  </cols>
  <sheetData>
    <row r="1" spans="1:12" ht="18" x14ac:dyDescent="0.35">
      <c r="A1" s="84" t="s">
        <v>64</v>
      </c>
      <c r="B1" s="1"/>
      <c r="F1" s="1"/>
      <c r="G1" s="1"/>
      <c r="H1" s="1"/>
      <c r="I1" s="2"/>
      <c r="J1" s="3"/>
      <c r="K1" s="1"/>
    </row>
    <row r="2" spans="1:12" x14ac:dyDescent="0.3">
      <c r="D2" s="1"/>
      <c r="E2" s="2" t="s">
        <v>0</v>
      </c>
      <c r="F2" s="133" t="s">
        <v>88</v>
      </c>
      <c r="G2" s="133"/>
      <c r="H2" s="1"/>
      <c r="I2" s="1"/>
      <c r="J2" s="1"/>
      <c r="K2" s="1"/>
    </row>
    <row r="3" spans="1:12" x14ac:dyDescent="0.3">
      <c r="D3" s="1"/>
      <c r="E3" s="6" t="s">
        <v>2</v>
      </c>
      <c r="F3" s="131" t="s">
        <v>66</v>
      </c>
      <c r="G3" s="131"/>
      <c r="H3" s="1"/>
      <c r="I3" s="1"/>
      <c r="J3" s="1"/>
      <c r="K3" s="1"/>
    </row>
    <row r="4" spans="1:12" x14ac:dyDescent="0.3">
      <c r="D4" s="1"/>
      <c r="E4" s="6" t="s">
        <v>67</v>
      </c>
      <c r="F4" s="131" t="s">
        <v>89</v>
      </c>
      <c r="G4" s="131"/>
      <c r="H4" s="7"/>
      <c r="I4" s="7"/>
      <c r="J4" s="1"/>
      <c r="K4" s="8"/>
      <c r="L4" s="9"/>
    </row>
    <row r="5" spans="1:12" x14ac:dyDescent="0.3">
      <c r="A5" s="10" t="s">
        <v>4</v>
      </c>
      <c r="B5" s="11" t="s">
        <v>90</v>
      </c>
      <c r="C5" s="11"/>
      <c r="D5" s="127" t="s">
        <v>5</v>
      </c>
      <c r="E5" s="127"/>
      <c r="F5" s="132"/>
      <c r="G5" s="132"/>
      <c r="H5" s="7"/>
      <c r="I5" s="7"/>
      <c r="J5" s="1"/>
      <c r="K5" s="7"/>
      <c r="L5" s="12"/>
    </row>
    <row r="6" spans="1:12" x14ac:dyDescent="0.3">
      <c r="A6" s="13"/>
      <c r="B6" s="14"/>
      <c r="C6" s="14"/>
      <c r="D6" s="127" t="s">
        <v>6</v>
      </c>
      <c r="E6" s="127"/>
      <c r="F6" s="128">
        <v>45751</v>
      </c>
      <c r="G6" s="128"/>
    </row>
    <row r="7" spans="1:12" x14ac:dyDescent="0.3">
      <c r="A7" s="10" t="s">
        <v>7</v>
      </c>
      <c r="B7" s="15" t="s">
        <v>91</v>
      </c>
      <c r="C7" s="15"/>
      <c r="D7" s="15"/>
    </row>
    <row r="8" spans="1:12" x14ac:dyDescent="0.3">
      <c r="A8" s="16"/>
      <c r="B8" s="17"/>
      <c r="C8" s="17"/>
      <c r="D8" s="17"/>
      <c r="E8" s="17"/>
      <c r="F8" s="17"/>
      <c r="G8" s="17"/>
    </row>
    <row r="9" spans="1:12" hidden="1" x14ac:dyDescent="0.3">
      <c r="A9" s="18" t="s">
        <v>8</v>
      </c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</row>
    <row r="10" spans="1:12" x14ac:dyDescent="0.3">
      <c r="A10" s="85" t="s">
        <v>15</v>
      </c>
      <c r="B10" s="20">
        <v>2022</v>
      </c>
      <c r="C10" s="20">
        <v>2023</v>
      </c>
      <c r="D10" s="20">
        <v>2024</v>
      </c>
      <c r="E10" s="20">
        <v>2025</v>
      </c>
      <c r="F10" s="111">
        <v>2026</v>
      </c>
      <c r="G10" s="20" t="s">
        <v>16</v>
      </c>
    </row>
    <row r="11" spans="1:12" x14ac:dyDescent="0.3">
      <c r="A11" s="20" t="s">
        <v>17</v>
      </c>
      <c r="B11" s="21">
        <v>45226</v>
      </c>
      <c r="C11" s="21">
        <v>45547</v>
      </c>
      <c r="D11" s="21"/>
      <c r="E11" s="22"/>
      <c r="F11" s="22"/>
      <c r="G11" s="22"/>
    </row>
    <row r="12" spans="1:12" x14ac:dyDescent="0.3">
      <c r="A12" s="20" t="s">
        <v>18</v>
      </c>
      <c r="B12" s="23">
        <v>797.4</v>
      </c>
      <c r="C12" s="23">
        <v>814.44</v>
      </c>
      <c r="D12" s="23"/>
      <c r="E12" s="24"/>
      <c r="F12" s="24"/>
      <c r="G12" s="86">
        <f t="shared" ref="G12:G23" si="0">SUM(B12:F12)</f>
        <v>1611.8400000000001</v>
      </c>
    </row>
    <row r="13" spans="1:12" x14ac:dyDescent="0.3">
      <c r="A13" s="20" t="s">
        <v>19</v>
      </c>
      <c r="B13" s="26">
        <v>322.19</v>
      </c>
      <c r="C13" s="26">
        <f>C12-C14</f>
        <v>609.6</v>
      </c>
      <c r="D13" s="26">
        <f>D12-D14</f>
        <v>0</v>
      </c>
      <c r="E13" s="27">
        <f>E12-E14</f>
        <v>0</v>
      </c>
      <c r="F13" s="27">
        <f>F12-F14</f>
        <v>0</v>
      </c>
      <c r="G13" s="86">
        <f t="shared" si="0"/>
        <v>931.79</v>
      </c>
    </row>
    <row r="14" spans="1:12" x14ac:dyDescent="0.3">
      <c r="A14" s="28" t="s">
        <v>71</v>
      </c>
      <c r="B14" s="29">
        <v>76.510000000000005</v>
      </c>
      <c r="C14" s="29">
        <v>204.84</v>
      </c>
      <c r="D14" s="29"/>
      <c r="E14" s="30"/>
      <c r="F14" s="30"/>
      <c r="G14" s="87">
        <f t="shared" si="0"/>
        <v>281.35000000000002</v>
      </c>
    </row>
    <row r="15" spans="1:12" x14ac:dyDescent="0.3">
      <c r="A15" s="20" t="s">
        <v>22</v>
      </c>
      <c r="B15" s="23"/>
      <c r="C15" s="23"/>
      <c r="D15" s="23"/>
      <c r="E15" s="27"/>
      <c r="F15" s="27"/>
      <c r="G15" s="86">
        <f t="shared" si="0"/>
        <v>0</v>
      </c>
    </row>
    <row r="16" spans="1:12" x14ac:dyDescent="0.3">
      <c r="A16" s="20" t="s">
        <v>23</v>
      </c>
      <c r="B16" s="26">
        <v>11.96</v>
      </c>
      <c r="C16" s="26">
        <v>30.54</v>
      </c>
      <c r="D16" s="26"/>
      <c r="E16" s="27"/>
      <c r="F16" s="27"/>
      <c r="G16" s="86">
        <f t="shared" si="0"/>
        <v>42.5</v>
      </c>
    </row>
    <row r="17" spans="1:7" x14ac:dyDescent="0.3">
      <c r="A17" s="20" t="s">
        <v>24</v>
      </c>
      <c r="B17" s="26">
        <v>10</v>
      </c>
      <c r="C17" s="26"/>
      <c r="D17" s="26"/>
      <c r="E17" s="27"/>
      <c r="F17" s="27"/>
      <c r="G17" s="86">
        <f t="shared" si="0"/>
        <v>10</v>
      </c>
    </row>
    <row r="18" spans="1:7" x14ac:dyDescent="0.3">
      <c r="A18" s="20" t="s">
        <v>25</v>
      </c>
      <c r="B18" s="26">
        <v>10</v>
      </c>
      <c r="C18" s="26">
        <v>10</v>
      </c>
      <c r="D18" s="26"/>
      <c r="E18" s="27"/>
      <c r="F18" s="27"/>
      <c r="G18" s="86">
        <f t="shared" si="0"/>
        <v>20</v>
      </c>
    </row>
    <row r="19" spans="1:7" x14ac:dyDescent="0.3">
      <c r="A19" s="20" t="s">
        <v>26</v>
      </c>
      <c r="B19" s="26">
        <v>20</v>
      </c>
      <c r="C19" s="26">
        <v>20</v>
      </c>
      <c r="D19" s="26"/>
      <c r="E19" s="27"/>
      <c r="F19" s="27"/>
      <c r="G19" s="86">
        <f t="shared" si="0"/>
        <v>40</v>
      </c>
    </row>
    <row r="20" spans="1:7" x14ac:dyDescent="0.3">
      <c r="A20" s="20" t="s">
        <v>27</v>
      </c>
      <c r="B20" s="26">
        <v>60</v>
      </c>
      <c r="C20" s="26"/>
      <c r="D20" s="26"/>
      <c r="E20" s="23"/>
      <c r="F20" s="23"/>
      <c r="G20" s="86">
        <f t="shared" si="0"/>
        <v>60</v>
      </c>
    </row>
    <row r="21" spans="1:7" x14ac:dyDescent="0.3">
      <c r="A21" s="20" t="s">
        <v>28</v>
      </c>
      <c r="B21" s="26">
        <v>4</v>
      </c>
      <c r="C21" s="26"/>
      <c r="D21" s="26"/>
      <c r="E21" s="23"/>
      <c r="F21" s="23"/>
      <c r="G21" s="86">
        <f t="shared" si="0"/>
        <v>4</v>
      </c>
    </row>
    <row r="22" spans="1:7" x14ac:dyDescent="0.3">
      <c r="A22" s="20" t="s">
        <v>29</v>
      </c>
      <c r="B22" s="23"/>
      <c r="C22" s="23"/>
      <c r="D22" s="23"/>
      <c r="E22" s="23"/>
      <c r="F22" s="23"/>
      <c r="G22" s="86">
        <f t="shared" si="0"/>
        <v>0</v>
      </c>
    </row>
    <row r="23" spans="1:7" x14ac:dyDescent="0.3">
      <c r="A23" s="85" t="s">
        <v>30</v>
      </c>
      <c r="B23" s="88">
        <f>SUM(B13:B22)</f>
        <v>514.66</v>
      </c>
      <c r="C23" s="88">
        <f>SUM(C13:C22)</f>
        <v>874.98</v>
      </c>
      <c r="D23" s="88">
        <f>SUM(D13:D22)</f>
        <v>0</v>
      </c>
      <c r="E23" s="88">
        <f>SUM(E13:E22)</f>
        <v>0</v>
      </c>
      <c r="F23" s="88">
        <f>SUM(F13:F22)</f>
        <v>0</v>
      </c>
      <c r="G23" s="88">
        <f t="shared" si="0"/>
        <v>1389.6399999999999</v>
      </c>
    </row>
    <row r="24" spans="1:7" x14ac:dyDescent="0.3">
      <c r="A24" s="33"/>
      <c r="B24" s="34"/>
      <c r="C24" s="34"/>
      <c r="E24" s="35"/>
      <c r="F24" s="113" t="s">
        <v>31</v>
      </c>
      <c r="G24" s="36"/>
    </row>
    <row r="25" spans="1:7" x14ac:dyDescent="0.3">
      <c r="A25" s="33"/>
      <c r="B25" s="33"/>
      <c r="C25" s="125" t="s">
        <v>32</v>
      </c>
      <c r="D25" s="125"/>
      <c r="E25" s="125"/>
      <c r="F25" s="125"/>
      <c r="G25" s="37">
        <v>8.73</v>
      </c>
    </row>
    <row r="26" spans="1:7" x14ac:dyDescent="0.3">
      <c r="A26" s="33"/>
      <c r="B26" s="33"/>
      <c r="C26" s="125" t="s">
        <v>33</v>
      </c>
      <c r="D26" s="125"/>
      <c r="E26" s="125"/>
      <c r="F26" s="125"/>
      <c r="G26" s="38"/>
    </row>
    <row r="27" spans="1:7" x14ac:dyDescent="0.3">
      <c r="A27" s="33"/>
      <c r="B27" s="33"/>
      <c r="C27" s="125" t="s">
        <v>34</v>
      </c>
      <c r="D27" s="125"/>
      <c r="E27" s="125"/>
      <c r="F27" s="125"/>
      <c r="G27" s="38"/>
    </row>
    <row r="28" spans="1:7" x14ac:dyDescent="0.3">
      <c r="A28" s="33"/>
      <c r="B28" s="33"/>
      <c r="C28" s="125" t="s">
        <v>35</v>
      </c>
      <c r="D28" s="125"/>
      <c r="E28" s="125"/>
      <c r="F28" s="125"/>
      <c r="G28" s="38"/>
    </row>
    <row r="29" spans="1:7" ht="15" thickBot="1" x14ac:dyDescent="0.35">
      <c r="A29" s="39" t="s">
        <v>36</v>
      </c>
      <c r="B29" s="33"/>
      <c r="C29" s="40"/>
      <c r="D29" s="40"/>
      <c r="E29" s="40"/>
      <c r="F29" s="40"/>
      <c r="G29" s="41">
        <f>SUM(G23:G28)</f>
        <v>1398.37</v>
      </c>
    </row>
    <row r="30" spans="1:7" x14ac:dyDescent="0.3">
      <c r="A30" s="89" t="s">
        <v>37</v>
      </c>
      <c r="B30" s="90">
        <f>G14/G12</f>
        <v>0.17455206472106413</v>
      </c>
      <c r="C30" s="91" t="s">
        <v>38</v>
      </c>
      <c r="D30" s="92"/>
      <c r="E30" s="93"/>
      <c r="F30" s="94"/>
    </row>
    <row r="31" spans="1:7" x14ac:dyDescent="0.3">
      <c r="A31" s="95" t="s">
        <v>39</v>
      </c>
      <c r="B31" s="96">
        <f>B33*B30</f>
        <v>0</v>
      </c>
      <c r="C31" s="97" t="s">
        <v>40</v>
      </c>
      <c r="D31" s="98"/>
      <c r="E31" s="99"/>
      <c r="F31" s="65"/>
      <c r="G31" s="41"/>
    </row>
    <row r="32" spans="1:7" x14ac:dyDescent="0.3">
      <c r="A32" s="100"/>
      <c r="B32" s="101"/>
      <c r="C32" s="98"/>
      <c r="D32" s="98"/>
      <c r="E32" s="99"/>
      <c r="F32" s="65"/>
      <c r="G32" s="41"/>
    </row>
    <row r="33" spans="1:11" x14ac:dyDescent="0.3">
      <c r="A33" s="100" t="s">
        <v>42</v>
      </c>
      <c r="B33" s="102"/>
      <c r="C33" s="103" t="s">
        <v>72</v>
      </c>
      <c r="D33" s="98"/>
      <c r="E33" s="99"/>
      <c r="F33" s="65"/>
      <c r="G33" s="41"/>
    </row>
    <row r="34" spans="1:11" ht="15" thickBot="1" x14ac:dyDescent="0.35">
      <c r="A34" s="100" t="s">
        <v>44</v>
      </c>
      <c r="B34" s="104">
        <f>B31</f>
        <v>0</v>
      </c>
      <c r="C34" s="98"/>
      <c r="D34" s="98"/>
      <c r="E34" s="99"/>
      <c r="F34" s="94"/>
      <c r="G34" s="41"/>
    </row>
    <row r="35" spans="1:11" ht="15.6" thickTop="1" thickBot="1" x14ac:dyDescent="0.35">
      <c r="A35" s="105"/>
      <c r="B35" s="106">
        <f>B33-B34</f>
        <v>0</v>
      </c>
      <c r="C35" s="107"/>
      <c r="D35" s="107"/>
      <c r="E35" s="108"/>
      <c r="F35" s="94"/>
      <c r="G35" s="41"/>
    </row>
    <row r="36" spans="1:11" x14ac:dyDescent="0.3">
      <c r="A36" s="126"/>
      <c r="B36" s="126"/>
      <c r="C36" s="126"/>
      <c r="D36" s="126"/>
      <c r="E36" s="33"/>
      <c r="F36" s="124"/>
      <c r="G36" s="124"/>
      <c r="H36" s="33"/>
      <c r="I36" s="33"/>
      <c r="J36" s="33"/>
      <c r="K36" s="33"/>
    </row>
    <row r="37" spans="1:11" x14ac:dyDescent="0.3">
      <c r="A37" s="47" t="s">
        <v>19</v>
      </c>
      <c r="B37" s="41">
        <f>G13</f>
        <v>931.79</v>
      </c>
      <c r="C37" s="47" t="s">
        <v>32</v>
      </c>
      <c r="D37" s="41">
        <f>G25</f>
        <v>8.73</v>
      </c>
      <c r="F37" s="48" t="s">
        <v>46</v>
      </c>
      <c r="G37" s="49">
        <f>B46</f>
        <v>1389.6399999999999</v>
      </c>
      <c r="H37" s="33"/>
      <c r="I37" s="33"/>
      <c r="J37" s="33"/>
    </row>
    <row r="38" spans="1:11" ht="15" x14ac:dyDescent="0.35">
      <c r="A38" s="47" t="s">
        <v>47</v>
      </c>
      <c r="B38" s="41">
        <f>G14</f>
        <v>281.35000000000002</v>
      </c>
      <c r="C38" s="47" t="s">
        <v>48</v>
      </c>
      <c r="D38" s="41">
        <f>G26</f>
        <v>0</v>
      </c>
      <c r="F38" s="51" t="s">
        <v>49</v>
      </c>
      <c r="G38" s="52">
        <f>D41</f>
        <v>8.73</v>
      </c>
      <c r="H38" s="33"/>
      <c r="I38" s="33"/>
      <c r="J38" s="33"/>
    </row>
    <row r="39" spans="1:11" x14ac:dyDescent="0.3">
      <c r="A39" s="47" t="s">
        <v>51</v>
      </c>
      <c r="B39" s="41">
        <f t="shared" ref="B39:B45" si="1">G16</f>
        <v>42.5</v>
      </c>
      <c r="C39" s="47" t="s">
        <v>50</v>
      </c>
      <c r="D39" s="41">
        <f>G27</f>
        <v>0</v>
      </c>
      <c r="F39" s="55" t="s">
        <v>92</v>
      </c>
      <c r="G39" s="56">
        <f>SUM(G37:G38)</f>
        <v>1398.37</v>
      </c>
      <c r="H39" s="33"/>
      <c r="I39" s="33"/>
      <c r="J39" s="33"/>
    </row>
    <row r="40" spans="1:11" ht="16.2" x14ac:dyDescent="0.45">
      <c r="A40" s="47" t="s">
        <v>24</v>
      </c>
      <c r="B40" s="41">
        <f t="shared" si="1"/>
        <v>10</v>
      </c>
      <c r="C40" s="47" t="s">
        <v>52</v>
      </c>
      <c r="D40" s="54">
        <f>G28</f>
        <v>0</v>
      </c>
      <c r="F40" s="118" t="s">
        <v>54</v>
      </c>
      <c r="G40" s="119">
        <f>G39-G29</f>
        <v>0</v>
      </c>
      <c r="H40" s="33"/>
      <c r="I40" s="33"/>
      <c r="J40" s="33"/>
    </row>
    <row r="41" spans="1:11" x14ac:dyDescent="0.3">
      <c r="A41" s="47" t="s">
        <v>25</v>
      </c>
      <c r="B41" s="41">
        <f t="shared" si="1"/>
        <v>20</v>
      </c>
      <c r="C41" s="33" t="s">
        <v>93</v>
      </c>
      <c r="D41" s="57">
        <f>SUM(D37:D40)</f>
        <v>8.73</v>
      </c>
      <c r="H41" s="33"/>
    </row>
    <row r="42" spans="1:11" x14ac:dyDescent="0.3">
      <c r="A42" s="47" t="s">
        <v>55</v>
      </c>
      <c r="B42" s="41">
        <f t="shared" si="1"/>
        <v>40</v>
      </c>
      <c r="C42" s="123"/>
      <c r="D42" s="123"/>
      <c r="F42" s="33"/>
      <c r="G42" s="33"/>
      <c r="H42" s="33"/>
    </row>
    <row r="43" spans="1:11" x14ac:dyDescent="0.3">
      <c r="A43" s="47" t="s">
        <v>56</v>
      </c>
      <c r="B43" s="41">
        <f t="shared" si="1"/>
        <v>60</v>
      </c>
      <c r="E43" s="33" t="s">
        <v>57</v>
      </c>
      <c r="F43" s="59"/>
      <c r="G43" s="59"/>
      <c r="H43" s="33"/>
    </row>
    <row r="44" spans="1:11" x14ac:dyDescent="0.3">
      <c r="A44" s="47" t="s">
        <v>28</v>
      </c>
      <c r="B44" s="41">
        <f t="shared" si="1"/>
        <v>4</v>
      </c>
      <c r="E44" s="33" t="s">
        <v>58</v>
      </c>
      <c r="F44" s="60"/>
      <c r="G44" s="59"/>
      <c r="H44" s="33"/>
    </row>
    <row r="45" spans="1:11" ht="16.2" x14ac:dyDescent="0.45">
      <c r="A45" s="47" t="s">
        <v>59</v>
      </c>
      <c r="B45" s="54">
        <f t="shared" si="1"/>
        <v>0</v>
      </c>
      <c r="C45" s="33"/>
      <c r="D45" s="33"/>
      <c r="E45" s="61" t="s">
        <v>60</v>
      </c>
      <c r="F45" s="62"/>
      <c r="G45" s="63"/>
      <c r="H45" s="33"/>
    </row>
    <row r="46" spans="1:11" x14ac:dyDescent="0.3">
      <c r="A46" s="33" t="s">
        <v>94</v>
      </c>
      <c r="B46" s="41">
        <f>SUM(B37:B45)</f>
        <v>1389.6399999999999</v>
      </c>
      <c r="C46" s="124"/>
      <c r="D46" s="124"/>
      <c r="E46" s="33" t="s">
        <v>61</v>
      </c>
      <c r="F46" s="60"/>
      <c r="G46" s="59"/>
      <c r="H46" s="33"/>
    </row>
    <row r="47" spans="1:11" x14ac:dyDescent="0.3">
      <c r="C47" s="33"/>
      <c r="D47" s="33"/>
      <c r="E47" s="1"/>
      <c r="F47" s="1"/>
      <c r="G47" s="1"/>
    </row>
    <row r="48" spans="1:11" x14ac:dyDescent="0.3">
      <c r="G48" s="65"/>
    </row>
  </sheetData>
  <mergeCells count="15">
    <mergeCell ref="D6:E6"/>
    <mergeCell ref="F6:G6"/>
    <mergeCell ref="F2:G2"/>
    <mergeCell ref="F3:G3"/>
    <mergeCell ref="F4:G4"/>
    <mergeCell ref="D5:E5"/>
    <mergeCell ref="F5:G5"/>
    <mergeCell ref="C42:D42"/>
    <mergeCell ref="C46:D46"/>
    <mergeCell ref="C25:F25"/>
    <mergeCell ref="C26:F26"/>
    <mergeCell ref="C27:F27"/>
    <mergeCell ref="C28:F28"/>
    <mergeCell ref="A36:D36"/>
    <mergeCell ref="F36:G36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</vt:lpstr>
      <vt:lpstr>RESOLUTION WITH TIF</vt:lpstr>
      <vt:lpstr>RESOLUTION WITH DRAINAGE </vt:lpstr>
      <vt:lpstr>SALE RESOLUTION </vt:lpstr>
      <vt:lpstr>REDEMPTION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Mayall</dc:creator>
  <cp:lastModifiedBy>Staci Mayall</cp:lastModifiedBy>
  <cp:lastPrinted>2025-08-25T15:26:19Z</cp:lastPrinted>
  <dcterms:created xsi:type="dcterms:W3CDTF">2025-06-27T16:53:07Z</dcterms:created>
  <dcterms:modified xsi:type="dcterms:W3CDTF">2026-07-22T03:28:36Z</dcterms:modified>
</cp:coreProperties>
</file>