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a83ddb772313372/JEM PROJECT/TREASURER MODULE/JOB AIDS/6. REDEMPTIONS/"/>
    </mc:Choice>
  </mc:AlternateContent>
  <xr:revisionPtr revIDLastSave="33" documentId="8_{F98BA28C-38CC-4E0A-BC06-083DD4310FC8}" xr6:coauthVersionLast="47" xr6:coauthVersionMax="47" xr10:uidLastSave="{69DEC15B-1780-4D99-A749-DCA7A4D73E21}"/>
  <bookViews>
    <workbookView xWindow="-108" yWindow="-108" windowWidth="23256" windowHeight="13896" xr2:uid="{FC290D1A-6E63-4DA5-B1C4-31B8C8C80CBC}"/>
  </bookViews>
  <sheets>
    <sheet name="MASTER" sheetId="1" r:id="rId1"/>
    <sheet name="S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G29" i="2"/>
  <c r="H41" i="1"/>
  <c r="G38" i="2"/>
  <c r="G37" i="2"/>
  <c r="B45" i="2"/>
  <c r="B41" i="2"/>
  <c r="D40" i="2"/>
  <c r="B40" i="2"/>
  <c r="D39" i="2"/>
  <c r="D38" i="2"/>
  <c r="B38" i="2"/>
  <c r="D37" i="2"/>
  <c r="D41" i="2" s="1"/>
  <c r="F23" i="2"/>
  <c r="C23" i="2"/>
  <c r="B23" i="2"/>
  <c r="G22" i="2"/>
  <c r="G21" i="2"/>
  <c r="B44" i="2" s="1"/>
  <c r="G20" i="2"/>
  <c r="B43" i="2" s="1"/>
  <c r="G19" i="2"/>
  <c r="B42" i="2" s="1"/>
  <c r="G18" i="2"/>
  <c r="G17" i="2"/>
  <c r="G16" i="2"/>
  <c r="B39" i="2" s="1"/>
  <c r="G15" i="2"/>
  <c r="G14" i="2"/>
  <c r="B31" i="2" s="1"/>
  <c r="B34" i="2" s="1"/>
  <c r="B35" i="2" s="1"/>
  <c r="F13" i="2"/>
  <c r="E13" i="2"/>
  <c r="E23" i="2" s="1"/>
  <c r="D13" i="2"/>
  <c r="D23" i="2" s="1"/>
  <c r="G23" i="2" s="1"/>
  <c r="C13" i="2"/>
  <c r="G12" i="2"/>
  <c r="F47" i="1"/>
  <c r="F46" i="1"/>
  <c r="B46" i="1"/>
  <c r="F45" i="1"/>
  <c r="B45" i="1"/>
  <c r="F44" i="1"/>
  <c r="F43" i="1"/>
  <c r="F42" i="1"/>
  <c r="D42" i="1"/>
  <c r="B42" i="1"/>
  <c r="F41" i="1"/>
  <c r="D41" i="1"/>
  <c r="B41" i="1"/>
  <c r="F40" i="1"/>
  <c r="D40" i="1"/>
  <c r="D39" i="1"/>
  <c r="B39" i="1"/>
  <c r="D38" i="1"/>
  <c r="B36" i="1"/>
  <c r="G23" i="1"/>
  <c r="B47" i="1" s="1"/>
  <c r="G22" i="1"/>
  <c r="G21" i="1"/>
  <c r="G20" i="1"/>
  <c r="B44" i="1" s="1"/>
  <c r="G19" i="1"/>
  <c r="B43" i="1" s="1"/>
  <c r="G18" i="1"/>
  <c r="G17" i="1"/>
  <c r="G16" i="1"/>
  <c r="G15" i="1"/>
  <c r="F31" i="1" s="1"/>
  <c r="F32" i="1" s="1"/>
  <c r="G14" i="1"/>
  <c r="B31" i="1" s="1"/>
  <c r="B32" i="1" s="1"/>
  <c r="F13" i="1"/>
  <c r="F24" i="1" s="1"/>
  <c r="E13" i="1"/>
  <c r="G13" i="1" s="1"/>
  <c r="D13" i="1"/>
  <c r="D24" i="1" s="1"/>
  <c r="C13" i="1"/>
  <c r="C24" i="1" s="1"/>
  <c r="B13" i="1"/>
  <c r="B24" i="1" s="1"/>
  <c r="G12" i="1"/>
  <c r="G13" i="2" l="1"/>
  <c r="B37" i="2" s="1"/>
  <c r="B46" i="2" s="1"/>
  <c r="G39" i="2" s="1"/>
  <c r="G40" i="2" s="1"/>
  <c r="B40" i="1"/>
  <c r="F35" i="1"/>
  <c r="B38" i="1"/>
  <c r="E24" i="1"/>
  <c r="G24" i="1" s="1"/>
  <c r="G30" i="1" s="1"/>
  <c r="H42" i="1" s="1"/>
  <c r="B48" i="1" l="1"/>
  <c r="F36" i="1"/>
  <c r="F38" i="1" s="1"/>
  <c r="F48" i="1" s="1"/>
  <c r="F39" i="1"/>
</calcChain>
</file>

<file path=xl/sharedStrings.xml><?xml version="1.0" encoding="utf-8"?>
<sst xmlns="http://schemas.openxmlformats.org/spreadsheetml/2006/main" count="163" uniqueCount="79">
  <si>
    <t>??????????????? COUNTY TRUSTEE</t>
  </si>
  <si>
    <t>TAX CODE:</t>
  </si>
  <si>
    <t>CERTIFICATE NUMBER:</t>
  </si>
  <si>
    <t>INC/TIF:</t>
  </si>
  <si>
    <t>DRAINAGE:</t>
  </si>
  <si>
    <t>PARCEL NUMBER:</t>
  </si>
  <si>
    <t>RESOLUTION DATE:</t>
  </si>
  <si>
    <t>REDEMPTION DATE:</t>
  </si>
  <si>
    <t>NAME:</t>
  </si>
  <si>
    <t>Column1</t>
  </si>
  <si>
    <t>Column2</t>
  </si>
  <si>
    <t>Column3</t>
  </si>
  <si>
    <t>Column4</t>
  </si>
  <si>
    <t>Column5</t>
  </si>
  <si>
    <t>Column6</t>
  </si>
  <si>
    <t>Column7</t>
  </si>
  <si>
    <t>LEVY YEAR</t>
  </si>
  <si>
    <t>20??</t>
  </si>
  <si>
    <t>TOTALS</t>
  </si>
  <si>
    <t>SALE DATE</t>
  </si>
  <si>
    <t xml:space="preserve">TOTAL TAX BILL  </t>
  </si>
  <si>
    <t>TAX</t>
  </si>
  <si>
    <t>INC OR TIF/</t>
  </si>
  <si>
    <t>DRAINAGE</t>
  </si>
  <si>
    <t xml:space="preserve">BACK TAX </t>
  </si>
  <si>
    <t>PENALTY</t>
  </si>
  <si>
    <t>TR COST</t>
  </si>
  <si>
    <t>TR AUTO</t>
  </si>
  <si>
    <t>INDEMNITY</t>
  </si>
  <si>
    <t>SIE FEE</t>
  </si>
  <si>
    <t>CLERK COST</t>
  </si>
  <si>
    <t>12% FORF INT</t>
  </si>
  <si>
    <t>TOTAL TO SALE</t>
  </si>
  <si>
    <t>ADDITIONAL FEES AFTER TAX SALE</t>
  </si>
  <si>
    <t>RESOLUTION INFO:</t>
  </si>
  <si>
    <t>TAKE NOTICE</t>
  </si>
  <si>
    <t>RESOLUTION #</t>
  </si>
  <si>
    <t>CIR CLERK MAIL</t>
  </si>
  <si>
    <t>ITEM #</t>
  </si>
  <si>
    <t>SHERIFF MAIL/FEES</t>
  </si>
  <si>
    <t>SOLD TO:</t>
  </si>
  <si>
    <t>ADVERTISING FEE</t>
  </si>
  <si>
    <t xml:space="preserve">FUTURE TAXES : </t>
  </si>
  <si>
    <t xml:space="preserve">INCREMENT % </t>
  </si>
  <si>
    <t xml:space="preserve">INC/TOTAL TAX BILL </t>
  </si>
  <si>
    <t xml:space="preserve">INCREMENT AMT </t>
  </si>
  <si>
    <t>RES TAX AMT * INC %</t>
  </si>
  <si>
    <t xml:space="preserve">DRAINAGE AMT </t>
  </si>
  <si>
    <t>RES TAX AMT</t>
  </si>
  <si>
    <t xml:space="preserve">AMT PROVIDED IN RESOLUTION </t>
  </si>
  <si>
    <t>AMT PROVIDED IN RES</t>
  </si>
  <si>
    <t>INCREMENT AMT</t>
  </si>
  <si>
    <t>DRAINAGE AMT</t>
  </si>
  <si>
    <t xml:space="preserve">COLLECTOR CK </t>
  </si>
  <si>
    <t>INC</t>
  </si>
  <si>
    <t>CIR CLK MAIL</t>
  </si>
  <si>
    <t xml:space="preserve">FEES CK </t>
  </si>
  <si>
    <t>SHERIFF</t>
  </si>
  <si>
    <t>PEN</t>
  </si>
  <si>
    <t>AD FEE</t>
  </si>
  <si>
    <t xml:space="preserve">TOTAL </t>
  </si>
  <si>
    <t>NET DIFF</t>
  </si>
  <si>
    <t>IND</t>
  </si>
  <si>
    <t>SIE</t>
  </si>
  <si>
    <t>12% INT</t>
  </si>
  <si>
    <t>??????? COUNTY TRUSTEE</t>
  </si>
  <si>
    <t>09009</t>
  </si>
  <si>
    <t>YES</t>
  </si>
  <si>
    <t>IF YES:</t>
  </si>
  <si>
    <t>CANTON 2-RT.9/CHESTNUT ST</t>
  </si>
  <si>
    <t>09-08-27-301-023</t>
  </si>
  <si>
    <t>HADSALL, PEARLINE ET AL redeemed by Linda Martin</t>
  </si>
  <si>
    <t>INC OR TIF</t>
  </si>
  <si>
    <t>AMT PROVIDED IN TRUSTEE RESOLUTION</t>
  </si>
  <si>
    <t xml:space="preserve"> FEES CK#</t>
  </si>
  <si>
    <t>COLL CK#</t>
  </si>
  <si>
    <t xml:space="preserve">CERTIFICATE NUMBER: </t>
  </si>
  <si>
    <t>FEES CK#</t>
  </si>
  <si>
    <t>2022-0001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</si>
</sst>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\-00\-00\-000\-000"/>
    <numFmt numFmtId="165" formatCode="m/d/yy;@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8"/>
      <color theme="1"/>
      <name val="Aptos Narrow"/>
      <family val="2"/>
      <scheme val="minor"/>
    </font>
    <font>
      <u val="singleAccounting"/>
      <sz val="8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8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4999237037263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49" fontId="4" fillId="0" borderId="0" xfId="0" applyNumberFormat="1" applyFont="1"/>
    <xf numFmtId="0" fontId="5" fillId="0" borderId="0" xfId="0" applyFont="1"/>
    <xf numFmtId="0" fontId="7" fillId="0" borderId="0" xfId="0" applyFont="1" applyAlignment="1">
      <alignment horizontal="righ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/>
    <xf numFmtId="0" fontId="0" fillId="0" borderId="0" xfId="0" applyAlignment="1">
      <alignment horizontal="left"/>
    </xf>
    <xf numFmtId="0" fontId="8" fillId="0" borderId="3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5" fontId="4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44" fontId="4" fillId="0" borderId="4" xfId="1" applyFont="1" applyBorder="1"/>
    <xf numFmtId="44" fontId="4" fillId="0" borderId="4" xfId="1" applyFont="1" applyBorder="1" applyAlignment="1">
      <alignment horizontal="center"/>
    </xf>
    <xf numFmtId="44" fontId="8" fillId="2" borderId="4" xfId="1" applyFont="1" applyFill="1" applyBorder="1" applyAlignment="1">
      <alignment horizontal="left"/>
    </xf>
    <xf numFmtId="44" fontId="4" fillId="2" borderId="4" xfId="1" applyFont="1" applyFill="1" applyBorder="1" applyAlignment="1">
      <alignment horizontal="left"/>
    </xf>
    <xf numFmtId="0" fontId="10" fillId="0" borderId="4" xfId="0" applyFont="1" applyBorder="1" applyAlignment="1">
      <alignment horizontal="center"/>
    </xf>
    <xf numFmtId="44" fontId="7" fillId="0" borderId="4" xfId="0" applyNumberFormat="1" applyFont="1" applyBorder="1"/>
    <xf numFmtId="44" fontId="7" fillId="0" borderId="4" xfId="1" applyFont="1" applyBorder="1" applyAlignment="1">
      <alignment horizontal="left"/>
    </xf>
    <xf numFmtId="44" fontId="10" fillId="0" borderId="4" xfId="1" applyFont="1" applyBorder="1" applyAlignment="1">
      <alignment horizontal="center"/>
    </xf>
    <xf numFmtId="44" fontId="4" fillId="0" borderId="4" xfId="1" applyFont="1" applyBorder="1" applyAlignment="1">
      <alignment horizontal="left"/>
    </xf>
    <xf numFmtId="44" fontId="4" fillId="0" borderId="4" xfId="0" applyNumberFormat="1" applyFont="1" applyBorder="1"/>
    <xf numFmtId="44" fontId="8" fillId="2" borderId="4" xfId="1" applyFont="1" applyFill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11" fillId="0" borderId="1" xfId="0" applyFont="1" applyBorder="1"/>
    <xf numFmtId="0" fontId="11" fillId="0" borderId="2" xfId="0" applyFont="1" applyBorder="1"/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44" fontId="0" fillId="2" borderId="0" xfId="0" applyNumberFormat="1" applyFill="1"/>
    <xf numFmtId="0" fontId="5" fillId="0" borderId="5" xfId="0" applyFont="1" applyBorder="1" applyAlignment="1">
      <alignment horizontal="center"/>
    </xf>
    <xf numFmtId="10" fontId="5" fillId="2" borderId="6" xfId="0" applyNumberFormat="1" applyFont="1" applyFill="1" applyBorder="1"/>
    <xf numFmtId="0" fontId="5" fillId="0" borderId="6" xfId="0" applyFont="1" applyBorder="1" applyAlignment="1">
      <alignment horizontal="left" indent="1"/>
    </xf>
    <xf numFmtId="0" fontId="12" fillId="0" borderId="7" xfId="0" applyFont="1" applyBorder="1" applyAlignment="1">
      <alignment horizontal="right"/>
    </xf>
    <xf numFmtId="0" fontId="5" fillId="0" borderId="7" xfId="0" applyFont="1" applyBorder="1" applyAlignment="1">
      <alignment horizontal="left" indent="1"/>
    </xf>
    <xf numFmtId="0" fontId="12" fillId="0" borderId="0" xfId="0" applyFont="1" applyAlignment="1">
      <alignment horizontal="right"/>
    </xf>
    <xf numFmtId="0" fontId="5" fillId="0" borderId="8" xfId="0" applyFont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left" indent="1"/>
    </xf>
    <xf numFmtId="0" fontId="12" fillId="0" borderId="9" xfId="0" applyFont="1" applyBorder="1" applyAlignment="1">
      <alignment horizontal="right"/>
    </xf>
    <xf numFmtId="0" fontId="5" fillId="0" borderId="10" xfId="0" applyFont="1" applyBorder="1" applyAlignment="1">
      <alignment horizontal="left" indent="1"/>
    </xf>
    <xf numFmtId="0" fontId="5" fillId="0" borderId="8" xfId="0" applyFont="1" applyBorder="1"/>
    <xf numFmtId="0" fontId="12" fillId="0" borderId="10" xfId="0" applyFont="1" applyBorder="1" applyAlignment="1">
      <alignment horizontal="right"/>
    </xf>
    <xf numFmtId="44" fontId="5" fillId="0" borderId="1" xfId="0" applyNumberFormat="1" applyFont="1" applyBorder="1"/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/>
    </xf>
    <xf numFmtId="44" fontId="5" fillId="2" borderId="11" xfId="0" applyNumberFormat="1" applyFont="1" applyFill="1" applyBorder="1"/>
    <xf numFmtId="0" fontId="5" fillId="0" borderId="12" xfId="0" applyFont="1" applyBorder="1"/>
    <xf numFmtId="44" fontId="5" fillId="2" borderId="13" xfId="0" applyNumberFormat="1" applyFont="1" applyFill="1" applyBorder="1"/>
    <xf numFmtId="0" fontId="12" fillId="0" borderId="13" xfId="0" applyFont="1" applyBorder="1" applyAlignment="1">
      <alignment horizontal="right"/>
    </xf>
    <xf numFmtId="0" fontId="12" fillId="0" borderId="14" xfId="0" applyFont="1" applyBorder="1" applyAlignment="1">
      <alignment horizontal="right"/>
    </xf>
    <xf numFmtId="0" fontId="12" fillId="0" borderId="15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16" xfId="0" applyFont="1" applyBorder="1"/>
    <xf numFmtId="0" fontId="11" fillId="0" borderId="18" xfId="0" applyFont="1" applyBorder="1"/>
    <xf numFmtId="44" fontId="15" fillId="0" borderId="9" xfId="0" applyNumberFormat="1" applyFont="1" applyBorder="1"/>
    <xf numFmtId="44" fontId="16" fillId="2" borderId="0" xfId="0" applyNumberFormat="1" applyFont="1" applyFill="1"/>
    <xf numFmtId="0" fontId="11" fillId="0" borderId="18" xfId="0" applyFont="1" applyBorder="1" applyAlignment="1">
      <alignment horizontal="right"/>
    </xf>
    <xf numFmtId="44" fontId="5" fillId="2" borderId="0" xfId="0" applyNumberFormat="1" applyFont="1" applyFill="1"/>
    <xf numFmtId="0" fontId="17" fillId="0" borderId="19" xfId="0" applyFont="1" applyBorder="1" applyAlignment="1">
      <alignment horizontal="right"/>
    </xf>
    <xf numFmtId="44" fontId="0" fillId="0" borderId="0" xfId="0" applyNumberFormat="1"/>
    <xf numFmtId="0" fontId="18" fillId="0" borderId="0" xfId="0" applyFont="1"/>
    <xf numFmtId="44" fontId="0" fillId="3" borderId="0" xfId="0" applyNumberFormat="1" applyFill="1"/>
    <xf numFmtId="0" fontId="8" fillId="0" borderId="4" xfId="0" applyFont="1" applyBorder="1" applyAlignment="1">
      <alignment horizontal="right"/>
    </xf>
    <xf numFmtId="0" fontId="19" fillId="0" borderId="4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8" fillId="0" borderId="16" xfId="0" applyFont="1" applyBorder="1"/>
    <xf numFmtId="0" fontId="18" fillId="0" borderId="18" xfId="0" applyFont="1" applyBorder="1"/>
    <xf numFmtId="0" fontId="18" fillId="0" borderId="18" xfId="0" applyFont="1" applyBorder="1" applyAlignment="1">
      <alignment horizontal="right"/>
    </xf>
    <xf numFmtId="0" fontId="20" fillId="0" borderId="19" xfId="0" applyFont="1" applyBorder="1" applyAlignment="1">
      <alignment horizontal="right"/>
    </xf>
    <xf numFmtId="0" fontId="8" fillId="0" borderId="5" xfId="0" applyFont="1" applyBorder="1" applyAlignment="1">
      <alignment horizontal="center"/>
    </xf>
    <xf numFmtId="10" fontId="8" fillId="0" borderId="6" xfId="0" applyNumberFormat="1" applyFont="1" applyBorder="1"/>
    <xf numFmtId="0" fontId="8" fillId="0" borderId="6" xfId="0" applyFont="1" applyBorder="1" applyAlignment="1">
      <alignment horizontal="left" indent="1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8" fillId="0" borderId="0" xfId="0" applyFont="1" applyAlignment="1">
      <alignment horizontal="left" indent="1"/>
    </xf>
    <xf numFmtId="0" fontId="9" fillId="0" borderId="10" xfId="0" applyFont="1" applyBorder="1" applyAlignment="1">
      <alignment horizontal="right"/>
    </xf>
    <xf numFmtId="0" fontId="8" fillId="0" borderId="8" xfId="0" applyFont="1" applyBorder="1"/>
    <xf numFmtId="44" fontId="8" fillId="0" borderId="1" xfId="0" applyNumberFormat="1" applyFont="1" applyBorder="1"/>
    <xf numFmtId="0" fontId="8" fillId="0" borderId="0" xfId="0" applyFont="1" applyAlignment="1">
      <alignment horizontal="left"/>
    </xf>
    <xf numFmtId="44" fontId="8" fillId="0" borderId="11" xfId="0" applyNumberFormat="1" applyFont="1" applyBorder="1"/>
    <xf numFmtId="0" fontId="8" fillId="0" borderId="12" xfId="0" applyFont="1" applyBorder="1"/>
    <xf numFmtId="44" fontId="8" fillId="0" borderId="13" xfId="0" applyNumberFormat="1" applyFont="1" applyBorder="1"/>
    <xf numFmtId="0" fontId="9" fillId="0" borderId="13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44" fontId="8" fillId="4" borderId="4" xfId="1" applyFont="1" applyFill="1" applyBorder="1" applyAlignment="1">
      <alignment horizontal="left"/>
    </xf>
    <xf numFmtId="44" fontId="10" fillId="4" borderId="4" xfId="1" applyFont="1" applyFill="1" applyBorder="1" applyAlignment="1">
      <alignment horizontal="left"/>
    </xf>
    <xf numFmtId="44" fontId="8" fillId="4" borderId="4" xfId="1" applyFont="1" applyFill="1" applyBorder="1"/>
    <xf numFmtId="44" fontId="0" fillId="4" borderId="0" xfId="0" applyNumberFormat="1" applyFill="1"/>
    <xf numFmtId="44" fontId="16" fillId="4" borderId="0" xfId="0" applyNumberFormat="1" applyFont="1" applyFill="1"/>
    <xf numFmtId="44" fontId="5" fillId="4" borderId="0" xfId="0" applyNumberFormat="1" applyFont="1" applyFill="1"/>
    <xf numFmtId="44" fontId="11" fillId="4" borderId="9" xfId="0" applyNumberFormat="1" applyFont="1" applyFill="1" applyBorder="1"/>
    <xf numFmtId="44" fontId="21" fillId="4" borderId="3" xfId="0" applyNumberFormat="1" applyFont="1" applyFill="1" applyBorder="1"/>
    <xf numFmtId="44" fontId="11" fillId="4" borderId="17" xfId="0" applyNumberFormat="1" applyFont="1" applyFill="1" applyBorder="1"/>
    <xf numFmtId="44" fontId="15" fillId="4" borderId="17" xfId="0" applyNumberFormat="1" applyFont="1" applyFill="1" applyBorder="1"/>
    <xf numFmtId="44" fontId="11" fillId="2" borderId="9" xfId="0" applyNumberFormat="1" applyFont="1" applyFill="1" applyBorder="1"/>
    <xf numFmtId="44" fontId="17" fillId="2" borderId="3" xfId="0" applyNumberFormat="1" applyFont="1" applyFill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Fill="1"/>
    <xf numFmtId="0" fontId="0" fillId="0" borderId="0" xfId="0" applyFill="1"/>
    <xf numFmtId="164" fontId="0" fillId="0" borderId="1" xfId="0" applyNumberFormat="1" applyFill="1" applyBorder="1"/>
    <xf numFmtId="0" fontId="0" fillId="0" borderId="1" xfId="0" applyFill="1" applyBorder="1"/>
    <xf numFmtId="49" fontId="4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0" fontId="0" fillId="0" borderId="1" xfId="0" applyBorder="1"/>
    <xf numFmtId="44" fontId="0" fillId="0" borderId="1" xfId="0" applyNumberFormat="1" applyFill="1" applyBorder="1"/>
    <xf numFmtId="44" fontId="0" fillId="0" borderId="2" xfId="0" applyNumberFormat="1" applyFill="1" applyBorder="1"/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2" fontId="4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6" fillId="0" borderId="1" xfId="0" applyFont="1" applyFill="1" applyBorder="1"/>
    <xf numFmtId="0" fontId="7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9" fillId="0" borderId="0" xfId="0" applyFont="1" applyFill="1"/>
    <xf numFmtId="0" fontId="0" fillId="0" borderId="0" xfId="0" applyFill="1" applyAlignment="1">
      <alignment horizontal="left"/>
    </xf>
    <xf numFmtId="44" fontId="11" fillId="0" borderId="17" xfId="0" applyNumberFormat="1" applyFont="1" applyFill="1" applyBorder="1"/>
    <xf numFmtId="44" fontId="15" fillId="0" borderId="17" xfId="0" applyNumberFormat="1" applyFont="1" applyFill="1" applyBorder="1"/>
  </cellXfs>
  <cellStyles count="2">
    <cellStyle name="Currency" xfId="1" builtinId="4"/>
    <cellStyle name="Normal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39A67E-9DB6-4770-B453-F169D68DA862}" name="Table1389101112131415161718192021222324252627282930313233343536373839404142434445464748495051525354555657585960616263646566676869245677071727374757677787980818283848572671183" displayName="Table1389101112131415161718192021222324252627282930313233343536373839404142434445464748495051525354555657585960616263646566676869245677071727374757677787980818283848572671183" ref="A9:G24" totalsRowShown="0" headerRowDxfId="9" dataDxfId="7" headerRowBorderDxfId="8" dataCellStyle="Currency">
  <autoFilter ref="A9:G24" xr:uid="{9439A67E-9DB6-4770-B453-F169D68DA862}"/>
  <tableColumns count="7">
    <tableColumn id="1" xr3:uid="{5D62EE5A-7193-430E-B9C1-CC84EAAA269D}" name="Column1" dataDxfId="6"/>
    <tableColumn id="2" xr3:uid="{18571557-953B-46FE-B656-33207CAE5373}" name="Column2" dataDxfId="5" dataCellStyle="Currency"/>
    <tableColumn id="3" xr3:uid="{403501B2-4481-473E-9C23-7FE16889B61C}" name="Column3" dataDxfId="4" dataCellStyle="Currency"/>
    <tableColumn id="4" xr3:uid="{88EAAF7B-78BB-4F92-8CBE-8A38B175729F}" name="Column4" dataDxfId="3" dataCellStyle="Currency"/>
    <tableColumn id="5" xr3:uid="{5FDC990F-3D36-4955-A3DC-853B5EC2215F}" name="Column5" dataDxfId="2" dataCellStyle="Currency"/>
    <tableColumn id="6" xr3:uid="{37242BBB-7492-4971-A2D9-74079AC7488B}" name="Column6" dataDxfId="1" dataCellStyle="Currency"/>
    <tableColumn id="7" xr3:uid="{30FCE5EE-4F65-4A15-BA6F-C170A1B6356D}" name="Column7" dataDxfId="0" dataCellStyle="Currency">
      <calculatedColumnFormula>SUM(B10:F10)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4211D7-A7ED-4309-BCEF-E858563982DF}" name="Table13891011121314151617181920212223242526272829303132333435363738394041424344454647484950515253545556575859606162636465666768692456770717273747576777879808182838485768" displayName="Table13891011121314151617181920212223242526272829303132333435363738394041424344454647484950515253545556575859606162636465666768692456770717273747576777879808182838485768" ref="A9:G23" totalsRowShown="0" headerRowDxfId="19" dataDxfId="17" headerRowBorderDxfId="18" dataCellStyle="Currency">
  <autoFilter ref="A9:G23" xr:uid="{6F4211D7-A7ED-4309-BCEF-E858563982DF}"/>
  <tableColumns count="7">
    <tableColumn id="1" xr3:uid="{1A6DE3F4-8D26-4019-9E38-2B5EA5A35160}" name="Column1" dataDxfId="16"/>
    <tableColumn id="2" xr3:uid="{639010D8-9D5F-477B-861A-D492A5569872}" name="Column2" dataDxfId="15" dataCellStyle="Currency"/>
    <tableColumn id="3" xr3:uid="{92131012-EE86-4125-9920-60A7F2D829BF}" name="Column3" dataDxfId="14" dataCellStyle="Currency"/>
    <tableColumn id="4" xr3:uid="{762F2EED-D7C8-49C8-8DDE-1E5F5F08E7C2}" name="Column4" dataDxfId="13" dataCellStyle="Currency"/>
    <tableColumn id="5" xr3:uid="{87576A32-8C8D-4BAC-8F9E-84D6D94EA121}" name="Column5" dataDxfId="12" dataCellStyle="Currency"/>
    <tableColumn id="6" xr3:uid="{E48AA453-4EB8-43E7-AF23-414C8A23DB21}" name="Column6" dataDxfId="11" dataCellStyle="Currency"/>
    <tableColumn id="7" xr3:uid="{C80E7321-6BF5-4379-BABF-83F1F8BA11F9}" name="Column7" dataDxfId="10" dataCellStyle="Currency">
      <calculatedColumnFormula>SUM(B10:F10)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555B8-B612-44F6-BD29-C3201E1EEF82}">
  <dimension ref="A1:L49"/>
  <sheetViews>
    <sheetView tabSelected="1" workbookViewId="0">
      <selection activeCell="K18" sqref="K18"/>
    </sheetView>
  </sheetViews>
  <sheetFormatPr defaultRowHeight="14.4" x14ac:dyDescent="0.3"/>
  <cols>
    <col min="1" max="1" width="15.6640625" customWidth="1"/>
    <col min="2" max="6" width="11.5546875" customWidth="1"/>
    <col min="7" max="7" width="15.5546875" customWidth="1"/>
    <col min="8" max="8" width="11.109375" customWidth="1"/>
    <col min="9" max="9" width="10.44140625" customWidth="1"/>
  </cols>
  <sheetData>
    <row r="1" spans="1:12" ht="18" x14ac:dyDescent="0.35">
      <c r="A1" s="130" t="s">
        <v>0</v>
      </c>
      <c r="B1" s="131"/>
      <c r="C1" s="120"/>
      <c r="D1" s="120"/>
      <c r="E1" s="120"/>
      <c r="F1" s="131"/>
      <c r="G1" s="131"/>
      <c r="H1" s="1"/>
      <c r="I1" s="2"/>
      <c r="J1" s="3"/>
      <c r="K1" s="1"/>
    </row>
    <row r="2" spans="1:12" ht="15" customHeight="1" x14ac:dyDescent="0.3">
      <c r="A2" s="120"/>
      <c r="B2" s="120"/>
      <c r="C2" s="120"/>
      <c r="D2" s="131"/>
      <c r="E2" s="132" t="s">
        <v>1</v>
      </c>
      <c r="F2" s="133"/>
      <c r="G2" s="133"/>
      <c r="H2" s="1"/>
      <c r="I2" s="1"/>
      <c r="J2" s="1"/>
      <c r="K2" s="1"/>
    </row>
    <row r="3" spans="1:12" x14ac:dyDescent="0.3">
      <c r="A3" s="134" t="s">
        <v>2</v>
      </c>
      <c r="B3" s="122"/>
      <c r="C3" s="135"/>
      <c r="D3" s="131"/>
      <c r="E3" s="136" t="s">
        <v>3</v>
      </c>
      <c r="F3" s="124"/>
      <c r="G3" s="124"/>
      <c r="H3" s="1"/>
      <c r="I3" s="1"/>
      <c r="J3" s="1"/>
      <c r="K3" s="1"/>
    </row>
    <row r="4" spans="1:12" x14ac:dyDescent="0.3">
      <c r="A4" s="120"/>
      <c r="B4" s="120"/>
      <c r="C4" s="120"/>
      <c r="D4" s="131"/>
      <c r="E4" s="136" t="s">
        <v>4</v>
      </c>
      <c r="F4" s="124"/>
      <c r="G4" s="124"/>
      <c r="H4" s="6"/>
      <c r="I4" s="6"/>
      <c r="J4" s="1"/>
      <c r="K4" s="7"/>
      <c r="L4" s="8"/>
    </row>
    <row r="5" spans="1:12" x14ac:dyDescent="0.3">
      <c r="A5" s="137" t="s">
        <v>5</v>
      </c>
      <c r="B5" s="121"/>
      <c r="C5" s="121"/>
      <c r="D5" s="138" t="s">
        <v>6</v>
      </c>
      <c r="E5" s="138"/>
      <c r="F5" s="125"/>
      <c r="G5" s="125"/>
      <c r="H5" s="6"/>
      <c r="I5" s="6"/>
      <c r="J5" s="1"/>
      <c r="K5" s="6"/>
      <c r="L5" s="10"/>
    </row>
    <row r="6" spans="1:12" x14ac:dyDescent="0.3">
      <c r="A6" s="139"/>
      <c r="B6" s="140"/>
      <c r="C6" s="140"/>
      <c r="D6" s="138" t="s">
        <v>7</v>
      </c>
      <c r="E6" s="138"/>
      <c r="F6" s="126"/>
      <c r="G6" s="126"/>
    </row>
    <row r="7" spans="1:12" x14ac:dyDescent="0.3">
      <c r="A7" s="137" t="s">
        <v>8</v>
      </c>
      <c r="B7" s="122"/>
      <c r="C7" s="122"/>
      <c r="D7" s="122"/>
      <c r="E7" s="122"/>
      <c r="F7" s="120"/>
      <c r="G7" s="120"/>
    </row>
    <row r="8" spans="1:12" x14ac:dyDescent="0.3">
      <c r="A8" s="141"/>
      <c r="B8" s="142"/>
      <c r="C8" s="142"/>
      <c r="D8" s="142"/>
      <c r="E8" s="142"/>
      <c r="F8" s="142"/>
      <c r="G8" s="142"/>
    </row>
    <row r="9" spans="1:12" hidden="1" x14ac:dyDescent="0.3">
      <c r="A9" s="15" t="s">
        <v>9</v>
      </c>
      <c r="B9" s="16" t="s">
        <v>10</v>
      </c>
      <c r="C9" s="16" t="s">
        <v>11</v>
      </c>
      <c r="D9" s="16" t="s">
        <v>12</v>
      </c>
      <c r="E9" s="16" t="s">
        <v>13</v>
      </c>
      <c r="F9" s="16" t="s">
        <v>14</v>
      </c>
      <c r="G9" s="16" t="s">
        <v>15</v>
      </c>
    </row>
    <row r="10" spans="1:12" x14ac:dyDescent="0.3">
      <c r="A10" s="17" t="s">
        <v>16</v>
      </c>
      <c r="B10" s="17" t="s">
        <v>17</v>
      </c>
      <c r="C10" s="17" t="s">
        <v>17</v>
      </c>
      <c r="D10" s="17" t="s">
        <v>17</v>
      </c>
      <c r="E10" s="17" t="s">
        <v>17</v>
      </c>
      <c r="F10" s="17"/>
      <c r="G10" s="17" t="s">
        <v>18</v>
      </c>
    </row>
    <row r="11" spans="1:12" x14ac:dyDescent="0.3">
      <c r="A11" s="17" t="s">
        <v>19</v>
      </c>
      <c r="B11" s="18"/>
      <c r="C11" s="18"/>
      <c r="D11" s="18"/>
      <c r="E11" s="19"/>
      <c r="F11" s="19"/>
      <c r="G11" s="19"/>
    </row>
    <row r="12" spans="1:12" x14ac:dyDescent="0.3">
      <c r="A12" s="17" t="s">
        <v>20</v>
      </c>
      <c r="B12" s="20"/>
      <c r="C12" s="20"/>
      <c r="D12" s="20"/>
      <c r="E12" s="21"/>
      <c r="F12" s="21"/>
      <c r="G12" s="22">
        <f>SUM(B12:F12)</f>
        <v>0</v>
      </c>
    </row>
    <row r="13" spans="1:12" x14ac:dyDescent="0.3">
      <c r="A13" s="17" t="s">
        <v>21</v>
      </c>
      <c r="B13" s="23">
        <f>B12-B14-B15</f>
        <v>0</v>
      </c>
      <c r="C13" s="23">
        <f>C12-C14-C15</f>
        <v>0</v>
      </c>
      <c r="D13" s="23">
        <f>D12-D14-D15</f>
        <v>0</v>
      </c>
      <c r="E13" s="23">
        <f>E12-E14-E15</f>
        <v>0</v>
      </c>
      <c r="F13" s="23">
        <f>F12-F14-F15</f>
        <v>0</v>
      </c>
      <c r="G13" s="22">
        <f t="shared" ref="G13:G24" si="0">SUM(B13:F13)</f>
        <v>0</v>
      </c>
    </row>
    <row r="14" spans="1:12" x14ac:dyDescent="0.3">
      <c r="A14" s="24" t="s">
        <v>22</v>
      </c>
      <c r="B14" s="25"/>
      <c r="C14" s="25"/>
      <c r="D14" s="25"/>
      <c r="E14" s="26"/>
      <c r="F14" s="26"/>
      <c r="G14" s="22">
        <f t="shared" si="0"/>
        <v>0</v>
      </c>
    </row>
    <row r="15" spans="1:12" x14ac:dyDescent="0.3">
      <c r="A15" s="27" t="s">
        <v>23</v>
      </c>
      <c r="B15" s="25"/>
      <c r="C15" s="25"/>
      <c r="D15" s="25"/>
      <c r="E15" s="26"/>
      <c r="F15" s="26"/>
      <c r="G15" s="22">
        <f t="shared" si="0"/>
        <v>0</v>
      </c>
    </row>
    <row r="16" spans="1:12" x14ac:dyDescent="0.3">
      <c r="A16" s="17" t="s">
        <v>24</v>
      </c>
      <c r="B16" s="20"/>
      <c r="C16" s="20"/>
      <c r="D16" s="20"/>
      <c r="E16" s="28"/>
      <c r="F16" s="28"/>
      <c r="G16" s="22">
        <f t="shared" si="0"/>
        <v>0</v>
      </c>
    </row>
    <row r="17" spans="1:8" x14ac:dyDescent="0.3">
      <c r="A17" s="17" t="s">
        <v>25</v>
      </c>
      <c r="B17" s="29"/>
      <c r="C17" s="29"/>
      <c r="D17" s="29"/>
      <c r="E17" s="28"/>
      <c r="F17" s="28"/>
      <c r="G17" s="22">
        <f t="shared" si="0"/>
        <v>0</v>
      </c>
    </row>
    <row r="18" spans="1:8" x14ac:dyDescent="0.3">
      <c r="A18" s="17" t="s">
        <v>26</v>
      </c>
      <c r="B18" s="29"/>
      <c r="C18" s="29"/>
      <c r="D18" s="29"/>
      <c r="E18" s="28"/>
      <c r="F18" s="28"/>
      <c r="G18" s="22">
        <f t="shared" si="0"/>
        <v>0</v>
      </c>
    </row>
    <row r="19" spans="1:8" x14ac:dyDescent="0.3">
      <c r="A19" s="17" t="s">
        <v>27</v>
      </c>
      <c r="B19" s="29"/>
      <c r="C19" s="29"/>
      <c r="D19" s="29"/>
      <c r="E19" s="28"/>
      <c r="F19" s="28"/>
      <c r="G19" s="22">
        <f t="shared" si="0"/>
        <v>0</v>
      </c>
    </row>
    <row r="20" spans="1:8" x14ac:dyDescent="0.3">
      <c r="A20" s="17" t="s">
        <v>28</v>
      </c>
      <c r="B20" s="29"/>
      <c r="C20" s="29"/>
      <c r="D20" s="29"/>
      <c r="E20" s="28"/>
      <c r="F20" s="28"/>
      <c r="G20" s="22">
        <f t="shared" si="0"/>
        <v>0</v>
      </c>
    </row>
    <row r="21" spans="1:8" x14ac:dyDescent="0.3">
      <c r="A21" s="17" t="s">
        <v>29</v>
      </c>
      <c r="B21" s="29"/>
      <c r="C21" s="29"/>
      <c r="D21" s="29"/>
      <c r="E21" s="20"/>
      <c r="F21" s="20"/>
      <c r="G21" s="22">
        <f t="shared" si="0"/>
        <v>0</v>
      </c>
    </row>
    <row r="22" spans="1:8" x14ac:dyDescent="0.3">
      <c r="A22" s="17" t="s">
        <v>30</v>
      </c>
      <c r="B22" s="29"/>
      <c r="C22" s="29"/>
      <c r="D22" s="29"/>
      <c r="E22" s="20"/>
      <c r="F22" s="20"/>
      <c r="G22" s="22">
        <f t="shared" si="0"/>
        <v>0</v>
      </c>
    </row>
    <row r="23" spans="1:8" x14ac:dyDescent="0.3">
      <c r="A23" s="17" t="s">
        <v>31</v>
      </c>
      <c r="B23" s="20"/>
      <c r="C23" s="20"/>
      <c r="D23" s="20"/>
      <c r="E23" s="20"/>
      <c r="F23" s="20"/>
      <c r="G23" s="22">
        <f t="shared" si="0"/>
        <v>0</v>
      </c>
    </row>
    <row r="24" spans="1:8" x14ac:dyDescent="0.3">
      <c r="A24" s="17" t="s">
        <v>32</v>
      </c>
      <c r="B24" s="30">
        <f>SUM(B13:B23)</f>
        <v>0</v>
      </c>
      <c r="C24" s="30">
        <f>SUM(C13:C23)</f>
        <v>0</v>
      </c>
      <c r="D24" s="30">
        <f>SUM(D13:D23)</f>
        <v>0</v>
      </c>
      <c r="E24" s="30">
        <f>SUM(E13:E23)</f>
        <v>0</v>
      </c>
      <c r="F24" s="30">
        <f>SUM(F13:F23)</f>
        <v>0</v>
      </c>
      <c r="G24" s="22">
        <f t="shared" si="0"/>
        <v>0</v>
      </c>
    </row>
    <row r="25" spans="1:8" x14ac:dyDescent="0.3">
      <c r="A25" s="31"/>
      <c r="B25" s="32"/>
      <c r="C25" s="32"/>
      <c r="D25" s="33"/>
      <c r="E25" s="34"/>
      <c r="F25" s="33" t="s">
        <v>33</v>
      </c>
      <c r="G25" s="35"/>
    </row>
    <row r="26" spans="1:8" ht="15" customHeight="1" x14ac:dyDescent="0.3">
      <c r="A26" s="36" t="s">
        <v>34</v>
      </c>
      <c r="D26" s="37"/>
      <c r="E26" s="36"/>
      <c r="F26" s="37" t="s">
        <v>35</v>
      </c>
      <c r="G26" s="128"/>
    </row>
    <row r="27" spans="1:8" ht="15" customHeight="1" x14ac:dyDescent="0.3">
      <c r="A27" s="31" t="s">
        <v>36</v>
      </c>
      <c r="B27" s="38"/>
      <c r="C27" s="38"/>
      <c r="D27" s="37"/>
      <c r="E27" s="36"/>
      <c r="F27" s="37" t="s">
        <v>37</v>
      </c>
      <c r="G27" s="129"/>
    </row>
    <row r="28" spans="1:8" ht="15" customHeight="1" x14ac:dyDescent="0.3">
      <c r="A28" s="31" t="s">
        <v>38</v>
      </c>
      <c r="B28" s="39"/>
      <c r="C28" s="38"/>
      <c r="D28" s="37"/>
      <c r="E28" s="36"/>
      <c r="F28" s="37" t="s">
        <v>39</v>
      </c>
      <c r="G28" s="129"/>
    </row>
    <row r="29" spans="1:8" ht="15" customHeight="1" x14ac:dyDescent="0.3">
      <c r="A29" s="40" t="s">
        <v>40</v>
      </c>
      <c r="B29" s="41"/>
      <c r="C29" s="42"/>
      <c r="D29" s="37"/>
      <c r="E29" s="36"/>
      <c r="F29" s="37" t="s">
        <v>41</v>
      </c>
      <c r="G29" s="129"/>
    </row>
    <row r="30" spans="1:8" ht="15" thickBot="1" x14ac:dyDescent="0.35">
      <c r="A30" s="31" t="s">
        <v>42</v>
      </c>
      <c r="B30" s="39"/>
      <c r="C30" s="38"/>
      <c r="D30" s="37"/>
      <c r="E30" s="37"/>
      <c r="F30" s="37"/>
      <c r="G30" s="43">
        <f>SUM(G24:G29)</f>
        <v>0</v>
      </c>
    </row>
    <row r="31" spans="1:8" x14ac:dyDescent="0.3">
      <c r="A31" s="44" t="s">
        <v>43</v>
      </c>
      <c r="B31" s="45" t="e">
        <f>G14/G12</f>
        <v>#DIV/0!</v>
      </c>
      <c r="C31" s="46" t="s">
        <v>44</v>
      </c>
      <c r="D31" s="47"/>
      <c r="E31" s="44" t="s">
        <v>23</v>
      </c>
      <c r="F31" s="45" t="e">
        <f>G15/G12</f>
        <v>#DIV/0!</v>
      </c>
      <c r="G31" s="48" t="s">
        <v>44</v>
      </c>
      <c r="H31" s="49"/>
    </row>
    <row r="32" spans="1:8" x14ac:dyDescent="0.3">
      <c r="A32" s="50" t="s">
        <v>45</v>
      </c>
      <c r="B32" s="51" t="e">
        <f>B34*B31</f>
        <v>#DIV/0!</v>
      </c>
      <c r="C32" s="52" t="s">
        <v>46</v>
      </c>
      <c r="D32" s="53"/>
      <c r="E32" s="50" t="s">
        <v>47</v>
      </c>
      <c r="F32" s="51" t="e">
        <f>F34*F31</f>
        <v>#DIV/0!</v>
      </c>
      <c r="G32" s="54" t="s">
        <v>46</v>
      </c>
      <c r="H32" s="49"/>
    </row>
    <row r="33" spans="1:11" x14ac:dyDescent="0.3">
      <c r="A33" s="55"/>
      <c r="B33" s="4"/>
      <c r="C33" s="49"/>
      <c r="D33" s="53"/>
      <c r="E33" s="55"/>
      <c r="F33" s="4"/>
      <c r="G33" s="56"/>
      <c r="H33" s="49"/>
    </row>
    <row r="34" spans="1:11" x14ac:dyDescent="0.3">
      <c r="A34" s="55" t="s">
        <v>48</v>
      </c>
      <c r="B34" s="57"/>
      <c r="C34" s="58" t="s">
        <v>49</v>
      </c>
      <c r="D34" s="53"/>
      <c r="E34" s="55" t="s">
        <v>48</v>
      </c>
      <c r="F34" s="57"/>
      <c r="G34" s="59" t="s">
        <v>50</v>
      </c>
      <c r="H34" s="49"/>
    </row>
    <row r="35" spans="1:11" ht="15" thickBot="1" x14ac:dyDescent="0.35">
      <c r="A35" s="55" t="s">
        <v>51</v>
      </c>
      <c r="B35" s="60"/>
      <c r="C35" s="49"/>
      <c r="D35" s="53"/>
      <c r="E35" s="55" t="s">
        <v>52</v>
      </c>
      <c r="F35" s="60" t="e">
        <f>F32</f>
        <v>#DIV/0!</v>
      </c>
      <c r="G35" s="56"/>
      <c r="H35" s="49"/>
    </row>
    <row r="36" spans="1:11" ht="15.6" thickTop="1" thickBot="1" x14ac:dyDescent="0.35">
      <c r="A36" s="61"/>
      <c r="B36" s="62">
        <f>B34-B35</f>
        <v>0</v>
      </c>
      <c r="C36" s="63"/>
      <c r="D36" s="64"/>
      <c r="E36" s="61"/>
      <c r="F36" s="62" t="e">
        <f>F34-F35</f>
        <v>#DIV/0!</v>
      </c>
      <c r="G36" s="65"/>
      <c r="H36" s="49"/>
    </row>
    <row r="37" spans="1:11" x14ac:dyDescent="0.3">
      <c r="A37" s="117"/>
      <c r="B37" s="117"/>
      <c r="C37" s="117"/>
      <c r="D37" s="117"/>
      <c r="E37" s="31"/>
      <c r="F37" s="115"/>
      <c r="G37" s="115"/>
      <c r="H37" s="31"/>
      <c r="I37" s="31"/>
      <c r="J37" s="31"/>
      <c r="K37" s="31"/>
    </row>
    <row r="38" spans="1:11" x14ac:dyDescent="0.3">
      <c r="A38" s="66" t="s">
        <v>21</v>
      </c>
      <c r="B38" s="43">
        <f>B36-SUM(B41:B47)</f>
        <v>0</v>
      </c>
      <c r="C38" s="66" t="s">
        <v>35</v>
      </c>
      <c r="D38" s="43">
        <f>G26</f>
        <v>0</v>
      </c>
      <c r="E38" s="66" t="s">
        <v>21</v>
      </c>
      <c r="F38" s="43" t="e">
        <f>F36-SUM(F41:F47)</f>
        <v>#DIV/0!</v>
      </c>
      <c r="G38" s="67" t="s">
        <v>53</v>
      </c>
      <c r="H38" s="143"/>
    </row>
    <row r="39" spans="1:11" ht="15.6" x14ac:dyDescent="0.4">
      <c r="A39" s="66" t="s">
        <v>54</v>
      </c>
      <c r="B39" s="43">
        <f>B35</f>
        <v>0</v>
      </c>
      <c r="C39" s="66" t="s">
        <v>55</v>
      </c>
      <c r="D39" s="43">
        <f>G27</f>
        <v>0</v>
      </c>
      <c r="E39" s="66" t="s">
        <v>54</v>
      </c>
      <c r="F39" s="43" t="e">
        <f>F35</f>
        <v>#DIV/0!</v>
      </c>
      <c r="G39" s="68" t="s">
        <v>56</v>
      </c>
      <c r="H39" s="144"/>
    </row>
    <row r="40" spans="1:11" ht="15.6" x14ac:dyDescent="0.4">
      <c r="A40" s="66" t="s">
        <v>23</v>
      </c>
      <c r="B40" s="43" t="e">
        <f>F32</f>
        <v>#DIV/0!</v>
      </c>
      <c r="C40" s="66" t="s">
        <v>57</v>
      </c>
      <c r="D40" s="43">
        <f>G28</f>
        <v>0</v>
      </c>
      <c r="E40" s="66" t="s">
        <v>23</v>
      </c>
      <c r="F40" s="43">
        <f>J32</f>
        <v>0</v>
      </c>
      <c r="G40" s="68"/>
      <c r="H40" s="69"/>
    </row>
    <row r="41" spans="1:11" ht="16.2" x14ac:dyDescent="0.45">
      <c r="A41" s="66" t="s">
        <v>58</v>
      </c>
      <c r="B41" s="43">
        <f t="shared" ref="B41:B47" si="1">G17</f>
        <v>0</v>
      </c>
      <c r="C41" s="66" t="s">
        <v>59</v>
      </c>
      <c r="D41" s="70">
        <f>G29</f>
        <v>0</v>
      </c>
      <c r="E41" s="66" t="s">
        <v>58</v>
      </c>
      <c r="F41" s="43">
        <f t="shared" ref="F41:F47" si="2">K17</f>
        <v>0</v>
      </c>
      <c r="G41" s="71" t="s">
        <v>60</v>
      </c>
      <c r="H41" s="112">
        <f>SUM(H38:H39)</f>
        <v>0</v>
      </c>
    </row>
    <row r="42" spans="1:11" x14ac:dyDescent="0.3">
      <c r="A42" s="66" t="s">
        <v>26</v>
      </c>
      <c r="B42" s="43">
        <f t="shared" si="1"/>
        <v>0</v>
      </c>
      <c r="C42" s="31" t="s">
        <v>77</v>
      </c>
      <c r="D42" s="72">
        <f>SUM(D38:D41)</f>
        <v>0</v>
      </c>
      <c r="E42" s="66" t="s">
        <v>26</v>
      </c>
      <c r="F42" s="43">
        <f t="shared" si="2"/>
        <v>0</v>
      </c>
      <c r="G42" s="73" t="s">
        <v>61</v>
      </c>
      <c r="H42" s="113">
        <f>H41-G30</f>
        <v>0</v>
      </c>
    </row>
    <row r="43" spans="1:11" x14ac:dyDescent="0.3">
      <c r="A43" s="66" t="s">
        <v>27</v>
      </c>
      <c r="B43" s="43">
        <f t="shared" si="1"/>
        <v>0</v>
      </c>
      <c r="C43" s="66"/>
      <c r="D43" s="74"/>
      <c r="E43" s="66" t="s">
        <v>27</v>
      </c>
      <c r="F43" s="43">
        <f t="shared" si="2"/>
        <v>0</v>
      </c>
      <c r="H43" s="31"/>
      <c r="J43" s="75"/>
    </row>
    <row r="44" spans="1:11" x14ac:dyDescent="0.3">
      <c r="A44" s="66" t="s">
        <v>62</v>
      </c>
      <c r="B44" s="43">
        <f t="shared" si="1"/>
        <v>0</v>
      </c>
      <c r="C44" s="114"/>
      <c r="D44" s="114"/>
      <c r="E44" s="66" t="s">
        <v>62</v>
      </c>
      <c r="F44" s="43">
        <f t="shared" si="2"/>
        <v>0</v>
      </c>
      <c r="H44" s="31"/>
      <c r="J44" s="31"/>
      <c r="K44" s="31"/>
    </row>
    <row r="45" spans="1:11" x14ac:dyDescent="0.3">
      <c r="A45" s="66" t="s">
        <v>63</v>
      </c>
      <c r="B45" s="43">
        <f t="shared" si="1"/>
        <v>0</v>
      </c>
      <c r="E45" s="66" t="s">
        <v>63</v>
      </c>
      <c r="F45" s="43">
        <f t="shared" si="2"/>
        <v>0</v>
      </c>
    </row>
    <row r="46" spans="1:11" x14ac:dyDescent="0.3">
      <c r="A46" s="66" t="s">
        <v>30</v>
      </c>
      <c r="B46" s="43">
        <f t="shared" si="1"/>
        <v>0</v>
      </c>
      <c r="E46" s="66" t="s">
        <v>30</v>
      </c>
      <c r="F46" s="43">
        <f t="shared" si="2"/>
        <v>0</v>
      </c>
    </row>
    <row r="47" spans="1:11" ht="16.2" x14ac:dyDescent="0.45">
      <c r="A47" s="66" t="s">
        <v>64</v>
      </c>
      <c r="B47" s="70">
        <f t="shared" si="1"/>
        <v>0</v>
      </c>
      <c r="C47" s="31"/>
      <c r="D47" s="31"/>
      <c r="E47" s="66" t="s">
        <v>64</v>
      </c>
      <c r="F47" s="70">
        <f t="shared" si="2"/>
        <v>0</v>
      </c>
    </row>
    <row r="48" spans="1:11" x14ac:dyDescent="0.3">
      <c r="A48" s="31" t="s">
        <v>75</v>
      </c>
      <c r="B48" s="76" t="e">
        <f>SUM(B38:B47)</f>
        <v>#DIV/0!</v>
      </c>
      <c r="C48" s="115"/>
      <c r="D48" s="115"/>
      <c r="E48" s="31"/>
      <c r="F48" s="76" t="e">
        <f>SUM(F38:F47)</f>
        <v>#DIV/0!</v>
      </c>
    </row>
    <row r="49" spans="3:11" x14ac:dyDescent="0.3">
      <c r="C49" s="31"/>
      <c r="D49" s="31"/>
      <c r="I49" s="1"/>
      <c r="J49" s="1"/>
      <c r="K49" s="1"/>
    </row>
  </sheetData>
  <mergeCells count="11">
    <mergeCell ref="A37:D37"/>
    <mergeCell ref="F37:G37"/>
    <mergeCell ref="C44:D44"/>
    <mergeCell ref="C48:D48"/>
    <mergeCell ref="F2:G2"/>
    <mergeCell ref="F3:G3"/>
    <mergeCell ref="F4:G4"/>
    <mergeCell ref="D5:E5"/>
    <mergeCell ref="F5:G5"/>
    <mergeCell ref="D6:E6"/>
    <mergeCell ref="F6:G6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CD1E5-BE1A-4AF2-8828-615808B4E60D}">
  <dimension ref="A1:L48"/>
  <sheetViews>
    <sheetView topLeftCell="A3" workbookViewId="0">
      <selection activeCell="B31" sqref="B31"/>
    </sheetView>
  </sheetViews>
  <sheetFormatPr defaultRowHeight="14.4" x14ac:dyDescent="0.3"/>
  <cols>
    <col min="1" max="1" width="15.6640625" customWidth="1"/>
    <col min="2" max="6" width="11.5546875" customWidth="1"/>
    <col min="7" max="7" width="15.5546875" customWidth="1"/>
    <col min="8" max="8" width="11.109375" customWidth="1"/>
    <col min="9" max="9" width="10.44140625" customWidth="1"/>
  </cols>
  <sheetData>
    <row r="1" spans="1:12" ht="18" x14ac:dyDescent="0.35">
      <c r="A1" s="119" t="s">
        <v>65</v>
      </c>
      <c r="B1" s="1"/>
      <c r="F1" s="1"/>
      <c r="G1" s="1"/>
      <c r="H1" s="1"/>
      <c r="I1" s="2"/>
      <c r="J1" s="3"/>
      <c r="K1" s="1"/>
    </row>
    <row r="2" spans="1:12" x14ac:dyDescent="0.3">
      <c r="D2" s="1"/>
      <c r="E2" s="2" t="s">
        <v>1</v>
      </c>
      <c r="F2" s="123" t="s">
        <v>66</v>
      </c>
      <c r="G2" s="123"/>
      <c r="H2" s="1"/>
      <c r="I2" s="1"/>
      <c r="J2" s="1"/>
      <c r="K2" s="1"/>
    </row>
    <row r="3" spans="1:12" x14ac:dyDescent="0.3">
      <c r="A3" s="31" t="s">
        <v>76</v>
      </c>
      <c r="B3" s="122" t="s">
        <v>78</v>
      </c>
      <c r="C3" s="127"/>
      <c r="D3" s="1"/>
      <c r="E3" s="5" t="s">
        <v>3</v>
      </c>
      <c r="F3" s="124" t="s">
        <v>67</v>
      </c>
      <c r="G3" s="124"/>
      <c r="H3" s="1"/>
      <c r="I3" s="1"/>
      <c r="J3" s="1"/>
      <c r="K3" s="1"/>
    </row>
    <row r="4" spans="1:12" x14ac:dyDescent="0.3">
      <c r="D4" s="1"/>
      <c r="E4" s="5" t="s">
        <v>68</v>
      </c>
      <c r="F4" s="124" t="s">
        <v>69</v>
      </c>
      <c r="G4" s="124"/>
      <c r="H4" s="6"/>
      <c r="I4" s="6"/>
      <c r="J4" s="1"/>
      <c r="K4" s="7"/>
      <c r="L4" s="8"/>
    </row>
    <row r="5" spans="1:12" x14ac:dyDescent="0.3">
      <c r="A5" s="9" t="s">
        <v>5</v>
      </c>
      <c r="B5" s="121" t="s">
        <v>70</v>
      </c>
      <c r="C5" s="121"/>
      <c r="D5" s="118" t="s">
        <v>6</v>
      </c>
      <c r="E5" s="118"/>
      <c r="F5" s="125"/>
      <c r="G5" s="125"/>
      <c r="H5" s="6"/>
      <c r="I5" s="6"/>
      <c r="J5" s="1"/>
      <c r="K5" s="6"/>
      <c r="L5" s="10"/>
    </row>
    <row r="6" spans="1:12" x14ac:dyDescent="0.3">
      <c r="A6" s="11"/>
      <c r="B6" s="12"/>
      <c r="C6" s="12"/>
      <c r="D6" s="118" t="s">
        <v>7</v>
      </c>
      <c r="E6" s="118"/>
      <c r="F6" s="126">
        <v>45751</v>
      </c>
      <c r="G6" s="126"/>
    </row>
    <row r="7" spans="1:12" x14ac:dyDescent="0.3">
      <c r="A7" s="9" t="s">
        <v>8</v>
      </c>
      <c r="B7" s="122" t="s">
        <v>71</v>
      </c>
      <c r="C7" s="122"/>
      <c r="D7" s="122"/>
      <c r="E7" s="120"/>
    </row>
    <row r="8" spans="1:12" x14ac:dyDescent="0.3">
      <c r="A8" s="13"/>
      <c r="B8" s="14"/>
      <c r="C8" s="14"/>
      <c r="D8" s="14"/>
      <c r="E8" s="14"/>
      <c r="F8" s="14"/>
      <c r="G8" s="14"/>
    </row>
    <row r="9" spans="1:12" hidden="1" x14ac:dyDescent="0.3">
      <c r="A9" s="15" t="s">
        <v>9</v>
      </c>
      <c r="B9" s="16" t="s">
        <v>10</v>
      </c>
      <c r="C9" s="16" t="s">
        <v>11</v>
      </c>
      <c r="D9" s="16" t="s">
        <v>12</v>
      </c>
      <c r="E9" s="16" t="s">
        <v>13</v>
      </c>
      <c r="F9" s="16" t="s">
        <v>14</v>
      </c>
      <c r="G9" s="16" t="s">
        <v>15</v>
      </c>
    </row>
    <row r="10" spans="1:12" x14ac:dyDescent="0.3">
      <c r="A10" s="77" t="s">
        <v>16</v>
      </c>
      <c r="B10" s="17">
        <v>2022</v>
      </c>
      <c r="C10" s="17">
        <v>2023</v>
      </c>
      <c r="D10" s="17">
        <v>2024</v>
      </c>
      <c r="E10" s="17">
        <v>2025</v>
      </c>
      <c r="F10" s="78">
        <v>2026</v>
      </c>
      <c r="G10" s="17" t="s">
        <v>18</v>
      </c>
    </row>
    <row r="11" spans="1:12" x14ac:dyDescent="0.3">
      <c r="A11" s="17" t="s">
        <v>19</v>
      </c>
      <c r="B11" s="18">
        <v>45226</v>
      </c>
      <c r="C11" s="18">
        <v>45547</v>
      </c>
      <c r="D11" s="18"/>
      <c r="E11" s="19"/>
      <c r="F11" s="19"/>
      <c r="G11" s="19"/>
    </row>
    <row r="12" spans="1:12" x14ac:dyDescent="0.3">
      <c r="A12" s="17" t="s">
        <v>20</v>
      </c>
      <c r="B12" s="20">
        <v>797.4</v>
      </c>
      <c r="C12" s="20">
        <v>814.44</v>
      </c>
      <c r="D12" s="20"/>
      <c r="E12" s="21"/>
      <c r="F12" s="21"/>
      <c r="G12" s="102">
        <f t="shared" ref="G12:G23" si="0">SUM(B12:F12)</f>
        <v>1611.8400000000001</v>
      </c>
    </row>
    <row r="13" spans="1:12" x14ac:dyDescent="0.3">
      <c r="A13" s="17" t="s">
        <v>21</v>
      </c>
      <c r="B13" s="29">
        <v>322.19</v>
      </c>
      <c r="C13" s="29">
        <f>C12-C14</f>
        <v>609.6</v>
      </c>
      <c r="D13" s="29">
        <f>D12-D14</f>
        <v>0</v>
      </c>
      <c r="E13" s="28">
        <f>E12-E14</f>
        <v>0</v>
      </c>
      <c r="F13" s="28">
        <f>F12-F14</f>
        <v>0</v>
      </c>
      <c r="G13" s="102">
        <f t="shared" si="0"/>
        <v>931.79</v>
      </c>
    </row>
    <row r="14" spans="1:12" x14ac:dyDescent="0.3">
      <c r="A14" s="24" t="s">
        <v>72</v>
      </c>
      <c r="B14" s="25">
        <v>76.510000000000005</v>
      </c>
      <c r="C14" s="25">
        <v>204.84</v>
      </c>
      <c r="D14" s="25"/>
      <c r="E14" s="26"/>
      <c r="F14" s="26"/>
      <c r="G14" s="103">
        <f t="shared" si="0"/>
        <v>281.35000000000002</v>
      </c>
    </row>
    <row r="15" spans="1:12" x14ac:dyDescent="0.3">
      <c r="A15" s="17" t="s">
        <v>24</v>
      </c>
      <c r="B15" s="20"/>
      <c r="C15" s="20"/>
      <c r="D15" s="20"/>
      <c r="E15" s="28"/>
      <c r="F15" s="28"/>
      <c r="G15" s="102">
        <f t="shared" si="0"/>
        <v>0</v>
      </c>
    </row>
    <row r="16" spans="1:12" x14ac:dyDescent="0.3">
      <c r="A16" s="17" t="s">
        <v>25</v>
      </c>
      <c r="B16" s="29">
        <v>11.96</v>
      </c>
      <c r="C16" s="29">
        <v>30.54</v>
      </c>
      <c r="D16" s="29"/>
      <c r="E16" s="28"/>
      <c r="F16" s="28"/>
      <c r="G16" s="102">
        <f t="shared" si="0"/>
        <v>42.5</v>
      </c>
    </row>
    <row r="17" spans="1:7" x14ac:dyDescent="0.3">
      <c r="A17" s="17" t="s">
        <v>26</v>
      </c>
      <c r="B17" s="29">
        <v>10</v>
      </c>
      <c r="C17" s="29"/>
      <c r="D17" s="29"/>
      <c r="E17" s="28"/>
      <c r="F17" s="28"/>
      <c r="G17" s="102">
        <f t="shared" si="0"/>
        <v>10</v>
      </c>
    </row>
    <row r="18" spans="1:7" x14ac:dyDescent="0.3">
      <c r="A18" s="17" t="s">
        <v>27</v>
      </c>
      <c r="B18" s="29">
        <v>10</v>
      </c>
      <c r="C18" s="29">
        <v>10</v>
      </c>
      <c r="D18" s="29"/>
      <c r="E18" s="28"/>
      <c r="F18" s="28"/>
      <c r="G18" s="102">
        <f t="shared" si="0"/>
        <v>20</v>
      </c>
    </row>
    <row r="19" spans="1:7" x14ac:dyDescent="0.3">
      <c r="A19" s="17" t="s">
        <v>28</v>
      </c>
      <c r="B19" s="29">
        <v>20</v>
      </c>
      <c r="C19" s="29">
        <v>20</v>
      </c>
      <c r="D19" s="29"/>
      <c r="E19" s="28"/>
      <c r="F19" s="28"/>
      <c r="G19" s="102">
        <f t="shared" si="0"/>
        <v>40</v>
      </c>
    </row>
    <row r="20" spans="1:7" x14ac:dyDescent="0.3">
      <c r="A20" s="17" t="s">
        <v>29</v>
      </c>
      <c r="B20" s="29">
        <v>60</v>
      </c>
      <c r="C20" s="29"/>
      <c r="D20" s="29"/>
      <c r="E20" s="20"/>
      <c r="F20" s="20"/>
      <c r="G20" s="102">
        <f t="shared" si="0"/>
        <v>60</v>
      </c>
    </row>
    <row r="21" spans="1:7" x14ac:dyDescent="0.3">
      <c r="A21" s="17" t="s">
        <v>30</v>
      </c>
      <c r="B21" s="29">
        <v>4</v>
      </c>
      <c r="C21" s="29"/>
      <c r="D21" s="29"/>
      <c r="E21" s="20"/>
      <c r="F21" s="20"/>
      <c r="G21" s="102">
        <f t="shared" si="0"/>
        <v>4</v>
      </c>
    </row>
    <row r="22" spans="1:7" x14ac:dyDescent="0.3">
      <c r="A22" s="17" t="s">
        <v>31</v>
      </c>
      <c r="B22" s="20"/>
      <c r="C22" s="20"/>
      <c r="D22" s="20"/>
      <c r="E22" s="20"/>
      <c r="F22" s="20"/>
      <c r="G22" s="102">
        <f t="shared" si="0"/>
        <v>0</v>
      </c>
    </row>
    <row r="23" spans="1:7" x14ac:dyDescent="0.3">
      <c r="A23" s="77" t="s">
        <v>32</v>
      </c>
      <c r="B23" s="104">
        <f>SUM(B13:B22)</f>
        <v>514.66</v>
      </c>
      <c r="C23" s="104">
        <f>SUM(C13:C22)</f>
        <v>874.98</v>
      </c>
      <c r="D23" s="104">
        <f>SUM(D13:D22)</f>
        <v>0</v>
      </c>
      <c r="E23" s="104">
        <f>SUM(E13:E22)</f>
        <v>0</v>
      </c>
      <c r="F23" s="104">
        <f>SUM(F13:F22)</f>
        <v>0</v>
      </c>
      <c r="G23" s="104">
        <f t="shared" si="0"/>
        <v>1389.6399999999999</v>
      </c>
    </row>
    <row r="24" spans="1:7" x14ac:dyDescent="0.3">
      <c r="A24" s="31"/>
      <c r="B24" s="32"/>
      <c r="C24" s="32"/>
      <c r="E24" s="34"/>
      <c r="F24" s="33" t="s">
        <v>33</v>
      </c>
      <c r="G24" s="35"/>
    </row>
    <row r="25" spans="1:7" x14ac:dyDescent="0.3">
      <c r="A25" s="31"/>
      <c r="B25" s="31"/>
      <c r="C25" s="116" t="s">
        <v>35</v>
      </c>
      <c r="D25" s="116"/>
      <c r="E25" s="116"/>
      <c r="F25" s="116"/>
      <c r="G25" s="128">
        <v>8.73</v>
      </c>
    </row>
    <row r="26" spans="1:7" x14ac:dyDescent="0.3">
      <c r="A26" s="31"/>
      <c r="B26" s="31"/>
      <c r="C26" s="116" t="s">
        <v>37</v>
      </c>
      <c r="D26" s="116"/>
      <c r="E26" s="116"/>
      <c r="F26" s="116"/>
      <c r="G26" s="129"/>
    </row>
    <row r="27" spans="1:7" x14ac:dyDescent="0.3">
      <c r="A27" s="31"/>
      <c r="B27" s="31"/>
      <c r="C27" s="116" t="s">
        <v>39</v>
      </c>
      <c r="D27" s="116"/>
      <c r="E27" s="116"/>
      <c r="F27" s="116"/>
      <c r="G27" s="129"/>
    </row>
    <row r="28" spans="1:7" x14ac:dyDescent="0.3">
      <c r="A28" s="31"/>
      <c r="B28" s="31"/>
      <c r="C28" s="116" t="s">
        <v>41</v>
      </c>
      <c r="D28" s="116"/>
      <c r="E28" s="116"/>
      <c r="F28" s="116"/>
      <c r="G28" s="129"/>
    </row>
    <row r="29" spans="1:7" ht="15" thickBot="1" x14ac:dyDescent="0.35">
      <c r="A29" s="36" t="s">
        <v>34</v>
      </c>
      <c r="B29" s="31"/>
      <c r="C29" s="37"/>
      <c r="D29" s="37"/>
      <c r="E29" s="37"/>
      <c r="F29" s="37"/>
      <c r="G29" s="74">
        <f>SUM(G23:G28)</f>
        <v>1398.37</v>
      </c>
    </row>
    <row r="30" spans="1:7" x14ac:dyDescent="0.3">
      <c r="A30" s="85" t="s">
        <v>43</v>
      </c>
      <c r="B30" s="86">
        <f>G14/G12</f>
        <v>0.17455206472106413</v>
      </c>
      <c r="C30" s="87" t="s">
        <v>44</v>
      </c>
      <c r="D30" s="88"/>
      <c r="E30" s="89"/>
      <c r="F30" s="79"/>
    </row>
    <row r="31" spans="1:7" x14ac:dyDescent="0.3">
      <c r="A31" s="90" t="s">
        <v>45</v>
      </c>
      <c r="B31" s="91">
        <f>B33*B30</f>
        <v>0</v>
      </c>
      <c r="C31" s="92" t="s">
        <v>46</v>
      </c>
      <c r="D31" s="79"/>
      <c r="E31" s="93"/>
      <c r="F31" s="80"/>
      <c r="G31" s="74"/>
    </row>
    <row r="32" spans="1:7" x14ac:dyDescent="0.3">
      <c r="A32" s="94"/>
      <c r="B32" s="36"/>
      <c r="C32" s="79"/>
      <c r="D32" s="79"/>
      <c r="E32" s="93"/>
      <c r="F32" s="80"/>
      <c r="G32" s="74"/>
    </row>
    <row r="33" spans="1:11" x14ac:dyDescent="0.3">
      <c r="A33" s="94" t="s">
        <v>48</v>
      </c>
      <c r="B33" s="95"/>
      <c r="C33" s="96" t="s">
        <v>73</v>
      </c>
      <c r="D33" s="79"/>
      <c r="E33" s="93"/>
      <c r="F33" s="80"/>
      <c r="G33" s="74"/>
    </row>
    <row r="34" spans="1:11" ht="15" thickBot="1" x14ac:dyDescent="0.35">
      <c r="A34" s="94" t="s">
        <v>51</v>
      </c>
      <c r="B34" s="97">
        <f>B31</f>
        <v>0</v>
      </c>
      <c r="C34" s="79"/>
      <c r="D34" s="79"/>
      <c r="E34" s="93"/>
      <c r="F34" s="79"/>
      <c r="G34" s="74"/>
    </row>
    <row r="35" spans="1:11" ht="15.6" thickTop="1" thickBot="1" x14ac:dyDescent="0.35">
      <c r="A35" s="98"/>
      <c r="B35" s="99">
        <f>B33-B34</f>
        <v>0</v>
      </c>
      <c r="C35" s="100"/>
      <c r="D35" s="100"/>
      <c r="E35" s="101"/>
      <c r="F35" s="79"/>
      <c r="G35" s="74"/>
    </row>
    <row r="36" spans="1:11" x14ac:dyDescent="0.3">
      <c r="A36" s="117"/>
      <c r="B36" s="117"/>
      <c r="C36" s="117"/>
      <c r="D36" s="117"/>
      <c r="E36" s="31"/>
      <c r="F36" s="115"/>
      <c r="G36" s="115"/>
      <c r="H36" s="31"/>
      <c r="I36" s="31"/>
      <c r="J36" s="31"/>
      <c r="K36" s="31"/>
    </row>
    <row r="37" spans="1:11" x14ac:dyDescent="0.3">
      <c r="A37" s="66" t="s">
        <v>21</v>
      </c>
      <c r="B37" s="105">
        <f>G13</f>
        <v>931.79</v>
      </c>
      <c r="C37" s="66" t="s">
        <v>35</v>
      </c>
      <c r="D37" s="105">
        <f>G25</f>
        <v>8.73</v>
      </c>
      <c r="F37" s="81" t="s">
        <v>53</v>
      </c>
      <c r="G37" s="110">
        <f>B46</f>
        <v>1389.6399999999999</v>
      </c>
      <c r="H37" s="31"/>
      <c r="I37" s="31"/>
      <c r="J37" s="31"/>
    </row>
    <row r="38" spans="1:11" ht="15.6" x14ac:dyDescent="0.4">
      <c r="A38" s="66" t="s">
        <v>54</v>
      </c>
      <c r="B38" s="105">
        <f>G14</f>
        <v>281.35000000000002</v>
      </c>
      <c r="C38" s="66" t="s">
        <v>55</v>
      </c>
      <c r="D38" s="105">
        <f>G26</f>
        <v>0</v>
      </c>
      <c r="F38" s="82" t="s">
        <v>56</v>
      </c>
      <c r="G38" s="111">
        <f>D41</f>
        <v>8.73</v>
      </c>
      <c r="H38" s="31"/>
      <c r="I38" s="31"/>
      <c r="J38" s="31"/>
    </row>
    <row r="39" spans="1:11" x14ac:dyDescent="0.3">
      <c r="A39" s="66" t="s">
        <v>58</v>
      </c>
      <c r="B39" s="105">
        <f t="shared" ref="B39:B45" si="1">G16</f>
        <v>42.5</v>
      </c>
      <c r="C39" s="66" t="s">
        <v>57</v>
      </c>
      <c r="D39" s="105">
        <f>G27</f>
        <v>0</v>
      </c>
      <c r="F39" s="83" t="s">
        <v>60</v>
      </c>
      <c r="G39" s="108">
        <f>SUM(G37:G38)</f>
        <v>1398.37</v>
      </c>
      <c r="H39" s="31"/>
      <c r="I39" s="31"/>
      <c r="J39" s="31"/>
    </row>
    <row r="40" spans="1:11" ht="16.2" x14ac:dyDescent="0.45">
      <c r="A40" s="66" t="s">
        <v>26</v>
      </c>
      <c r="B40" s="105">
        <f t="shared" si="1"/>
        <v>10</v>
      </c>
      <c r="C40" s="66" t="s">
        <v>59</v>
      </c>
      <c r="D40" s="106">
        <f>G28</f>
        <v>0</v>
      </c>
      <c r="F40" s="84" t="s">
        <v>61</v>
      </c>
      <c r="G40" s="109">
        <f>G39-G29</f>
        <v>0</v>
      </c>
      <c r="H40" s="31"/>
      <c r="I40" s="31"/>
      <c r="J40" s="31"/>
    </row>
    <row r="41" spans="1:11" x14ac:dyDescent="0.3">
      <c r="A41" s="66" t="s">
        <v>27</v>
      </c>
      <c r="B41" s="105">
        <f t="shared" si="1"/>
        <v>20</v>
      </c>
      <c r="C41" s="31" t="s">
        <v>74</v>
      </c>
      <c r="D41" s="107">
        <f>SUM(D37:D40)</f>
        <v>8.73</v>
      </c>
      <c r="H41" s="31"/>
    </row>
    <row r="42" spans="1:11" x14ac:dyDescent="0.3">
      <c r="A42" s="66" t="s">
        <v>62</v>
      </c>
      <c r="B42" s="105">
        <f t="shared" si="1"/>
        <v>40</v>
      </c>
      <c r="C42" s="114"/>
      <c r="D42" s="114"/>
      <c r="F42" s="31"/>
      <c r="G42" s="31"/>
      <c r="H42" s="31"/>
    </row>
    <row r="43" spans="1:11" x14ac:dyDescent="0.3">
      <c r="A43" s="66" t="s">
        <v>63</v>
      </c>
      <c r="B43" s="105">
        <f t="shared" si="1"/>
        <v>60</v>
      </c>
      <c r="E43" s="31" t="s">
        <v>36</v>
      </c>
      <c r="F43" s="38"/>
      <c r="G43" s="38"/>
      <c r="H43" s="31"/>
    </row>
    <row r="44" spans="1:11" x14ac:dyDescent="0.3">
      <c r="A44" s="66" t="s">
        <v>30</v>
      </c>
      <c r="B44" s="105">
        <f t="shared" si="1"/>
        <v>4</v>
      </c>
      <c r="E44" s="31" t="s">
        <v>38</v>
      </c>
      <c r="F44" s="39"/>
      <c r="G44" s="38"/>
      <c r="H44" s="31"/>
    </row>
    <row r="45" spans="1:11" ht="16.2" x14ac:dyDescent="0.45">
      <c r="A45" s="66" t="s">
        <v>64</v>
      </c>
      <c r="B45" s="106">
        <f t="shared" si="1"/>
        <v>0</v>
      </c>
      <c r="C45" s="31"/>
      <c r="D45" s="31"/>
      <c r="E45" s="40" t="s">
        <v>40</v>
      </c>
      <c r="F45" s="41"/>
      <c r="G45" s="42"/>
      <c r="H45" s="31"/>
    </row>
    <row r="46" spans="1:11" x14ac:dyDescent="0.3">
      <c r="A46" s="31" t="s">
        <v>75</v>
      </c>
      <c r="B46" s="105">
        <f>SUM(B37:B45)</f>
        <v>1389.6399999999999</v>
      </c>
      <c r="C46" s="115"/>
      <c r="D46" s="115"/>
      <c r="E46" s="31" t="s">
        <v>42</v>
      </c>
      <c r="F46" s="39"/>
      <c r="G46" s="38"/>
      <c r="H46" s="31"/>
    </row>
    <row r="47" spans="1:11" x14ac:dyDescent="0.3">
      <c r="C47" s="31"/>
      <c r="D47" s="31"/>
      <c r="E47" s="1"/>
      <c r="F47" s="1"/>
      <c r="G47" s="1"/>
    </row>
    <row r="48" spans="1:11" x14ac:dyDescent="0.3">
      <c r="G48" s="80"/>
    </row>
  </sheetData>
  <mergeCells count="15">
    <mergeCell ref="D6:E6"/>
    <mergeCell ref="F6:G6"/>
    <mergeCell ref="F2:G2"/>
    <mergeCell ref="F3:G3"/>
    <mergeCell ref="F4:G4"/>
    <mergeCell ref="D5:E5"/>
    <mergeCell ref="F5:G5"/>
    <mergeCell ref="C42:D42"/>
    <mergeCell ref="C46:D46"/>
    <mergeCell ref="C25:F25"/>
    <mergeCell ref="C26:F26"/>
    <mergeCell ref="C27:F27"/>
    <mergeCell ref="C28:F28"/>
    <mergeCell ref="A36:D36"/>
    <mergeCell ref="F36:G36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 Mayall</dc:creator>
  <cp:lastModifiedBy>Staci Mayall</cp:lastModifiedBy>
  <dcterms:created xsi:type="dcterms:W3CDTF">2026-01-25T21:49:14Z</dcterms:created>
  <dcterms:modified xsi:type="dcterms:W3CDTF">2026-07-19T22:13:45Z</dcterms:modified>
</cp:coreProperties>
</file>