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Dace\Downloads\"/>
    </mc:Choice>
  </mc:AlternateContent>
  <xr:revisionPtr revIDLastSave="0" documentId="13_ncr:1_{88C10F7D-B822-4A4E-935E-450BF0DDB872}" xr6:coauthVersionLast="47" xr6:coauthVersionMax="47" xr10:uidLastSave="{00000000-0000-0000-0000-000000000000}"/>
  <bookViews>
    <workbookView xWindow="-108" yWindow="-108" windowWidth="23256" windowHeight="12456" tabRatio="880" firstSheet="1" activeTab="6" xr2:uid="{00000000-000D-0000-FFFF-FFFF00000000}"/>
  </bookViews>
  <sheets>
    <sheet name="Instrukcija" sheetId="20" state="hidden" r:id="rId1"/>
    <sheet name="Stundas" sheetId="7" r:id="rId2"/>
    <sheet name="Grants" sheetId="1" state="hidden" r:id="rId3"/>
    <sheet name="Pienemumi" sheetId="5" r:id="rId4"/>
    <sheet name="TEP_men" sheetId="16" state="hidden" r:id="rId5"/>
    <sheet name="TEP_gadi" sheetId="18" state="hidden" r:id="rId6"/>
    <sheet name="RP_men" sheetId="8" r:id="rId7"/>
    <sheet name="RP_gadi" sheetId="3" r:id="rId8"/>
    <sheet name="EI_men" sheetId="17" r:id="rId9"/>
    <sheet name="EI_gadi" sheetId="19" r:id="rId10"/>
    <sheet name="Pētījuma īstenotāja budžets" sheetId="23" state="hidden" r:id="rId11"/>
    <sheet name="Sadarbības partnera budžets" sheetId="25" r:id="rId12"/>
    <sheet name="Kopsavilkums" sheetId="22" r:id="rId13"/>
  </sheets>
  <definedNames>
    <definedName name="_xlnm.Print_Area" localSheetId="9">EI_gadi!$A$1:$F$55</definedName>
    <definedName name="_xlnm.Print_Area" localSheetId="8">EI_men!$A$1:$Q$55</definedName>
    <definedName name="_xlnm.Print_Area" localSheetId="2">Grants!$A$1:$E$21</definedName>
    <definedName name="_xlnm.Print_Area" localSheetId="12">Kopsavilkums!$A$1:$M$10</definedName>
    <definedName name="_xlnm.Print_Area" localSheetId="10">'Pētījuma īstenotāja budžets'!$A$1:$L$12</definedName>
    <definedName name="_xlnm.Print_Area" localSheetId="3">Pienemumi!$A$1:$E$43</definedName>
    <definedName name="_xlnm.Print_Area" localSheetId="7">RP_gadi!$A$1:$F$54</definedName>
    <definedName name="_xlnm.Print_Area" localSheetId="6">RP_men!$A$1:$Q$55</definedName>
    <definedName name="_xlnm.Print_Area" localSheetId="11">'Sadarbības partnera budžets'!$A$1:$L$13</definedName>
    <definedName name="_xlnm.Print_Area" localSheetId="1">Stundas!$A$1:$AO$31</definedName>
    <definedName name="_xlnm.Print_Area" localSheetId="5">TEP_gadi!$A$1:$E$54</definedName>
    <definedName name="_xlnm.Print_Area" localSheetId="4">TEP_men!$A$1:$Q$55</definedName>
    <definedName name="EI">Kopsavilkums!$J$12:$J$17</definedName>
    <definedName name="kurss" localSheetId="9">Pienemumi!#REF!</definedName>
    <definedName name="kurss" localSheetId="8">Pienemumi!#REF!</definedName>
    <definedName name="kurss" localSheetId="11">Pienemumi!#REF!</definedName>
    <definedName name="kurss" localSheetId="5">Pienemumi!#REF!</definedName>
    <definedName name="kurss" localSheetId="4">Pienemumi!#REF!</definedName>
    <definedName name="kurss">Pienemumi!#REF!</definedName>
    <definedName name="RP">Kopsavilkums!$G$12:$G$17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7" l="1"/>
  <c r="E19" i="17"/>
  <c r="F19" i="17"/>
  <c r="G19" i="17"/>
  <c r="H19" i="17"/>
  <c r="I19" i="17"/>
  <c r="J19" i="17"/>
  <c r="K19" i="17"/>
  <c r="L19" i="17"/>
  <c r="M19" i="17"/>
  <c r="N19" i="17"/>
  <c r="O19" i="17"/>
  <c r="P19" i="17"/>
  <c r="Q19" i="17"/>
  <c r="R19" i="17"/>
  <c r="S19" i="17"/>
  <c r="T19" i="17"/>
  <c r="U19" i="17"/>
  <c r="V19" i="17"/>
  <c r="W19" i="17"/>
  <c r="X19" i="17"/>
  <c r="Y19" i="17"/>
  <c r="Z19" i="17"/>
  <c r="AA19" i="17"/>
  <c r="AB19" i="17"/>
  <c r="AC19" i="17"/>
  <c r="AD19" i="17"/>
  <c r="AE19" i="17"/>
  <c r="AF19" i="17"/>
  <c r="AG19" i="17"/>
  <c r="AG21" i="17" s="1"/>
  <c r="AH19" i="17"/>
  <c r="AI19" i="17"/>
  <c r="AJ19" i="17"/>
  <c r="AK19" i="17"/>
  <c r="AL19" i="17"/>
  <c r="AM19" i="17"/>
  <c r="AN19" i="17"/>
  <c r="AO19" i="17"/>
  <c r="AO21" i="17" s="1"/>
  <c r="AJ21" i="17"/>
  <c r="AL21" i="17"/>
  <c r="D20" i="17"/>
  <c r="E20" i="17"/>
  <c r="F20" i="17"/>
  <c r="G20" i="17"/>
  <c r="H20" i="17"/>
  <c r="I20" i="17"/>
  <c r="J20" i="17"/>
  <c r="K20" i="17"/>
  <c r="L20" i="17"/>
  <c r="M20" i="17"/>
  <c r="N20" i="17"/>
  <c r="O20" i="17"/>
  <c r="P20" i="17"/>
  <c r="Q20" i="17"/>
  <c r="R20" i="17"/>
  <c r="S20" i="17"/>
  <c r="T20" i="17"/>
  <c r="U20" i="17"/>
  <c r="V20" i="17"/>
  <c r="W20" i="17"/>
  <c r="X20" i="17"/>
  <c r="Y20" i="17"/>
  <c r="Z20" i="17"/>
  <c r="AA20" i="17"/>
  <c r="AB20" i="17"/>
  <c r="AC20" i="17"/>
  <c r="AD20" i="17"/>
  <c r="AE20" i="17"/>
  <c r="AF20" i="17"/>
  <c r="AG20" i="17"/>
  <c r="AH20" i="17"/>
  <c r="AI20" i="17"/>
  <c r="F19" i="19" s="1"/>
  <c r="AJ20" i="17"/>
  <c r="AK20" i="17"/>
  <c r="AL20" i="17"/>
  <c r="AM20" i="17"/>
  <c r="AN20" i="17"/>
  <c r="AO20" i="17"/>
  <c r="C20" i="17"/>
  <c r="C19" i="17"/>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F19" i="3" s="1"/>
  <c r="AJ20" i="8"/>
  <c r="AK20" i="8"/>
  <c r="AL20" i="8"/>
  <c r="AM20" i="8"/>
  <c r="AN20" i="8"/>
  <c r="AO20" i="8"/>
  <c r="C20"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H21" i="8" s="1"/>
  <c r="AI19" i="8"/>
  <c r="AJ19" i="8"/>
  <c r="AK19" i="8"/>
  <c r="AL19" i="8"/>
  <c r="AM19" i="8"/>
  <c r="AN19" i="8"/>
  <c r="AO19" i="8"/>
  <c r="C19" i="8"/>
  <c r="E23" i="19"/>
  <c r="E6" i="19"/>
  <c r="F52" i="19"/>
  <c r="E52" i="19"/>
  <c r="F51" i="19"/>
  <c r="E51" i="19"/>
  <c r="F50" i="19"/>
  <c r="E50" i="19"/>
  <c r="F45" i="19"/>
  <c r="F44" i="19"/>
  <c r="E45" i="19"/>
  <c r="E44" i="19"/>
  <c r="E41" i="19"/>
  <c r="E37" i="19"/>
  <c r="F34" i="19"/>
  <c r="E34" i="19"/>
  <c r="F33" i="19"/>
  <c r="E33" i="19"/>
  <c r="F32" i="19"/>
  <c r="E32" i="19"/>
  <c r="F41" i="19"/>
  <c r="F40" i="19"/>
  <c r="E40" i="19"/>
  <c r="F39" i="19"/>
  <c r="E39" i="19"/>
  <c r="F38" i="19"/>
  <c r="E38" i="19"/>
  <c r="F37" i="19"/>
  <c r="F29" i="19"/>
  <c r="E29" i="19"/>
  <c r="F28" i="19"/>
  <c r="E28" i="19"/>
  <c r="F25" i="19"/>
  <c r="E25" i="19"/>
  <c r="F24" i="19"/>
  <c r="E24" i="19"/>
  <c r="F23" i="19"/>
  <c r="F22" i="19"/>
  <c r="E22" i="19"/>
  <c r="F15" i="19"/>
  <c r="E15" i="19"/>
  <c r="F14" i="19"/>
  <c r="E14" i="19"/>
  <c r="F13" i="19"/>
  <c r="E13" i="19"/>
  <c r="F12" i="19"/>
  <c r="F10" i="19"/>
  <c r="E10" i="19"/>
  <c r="F9" i="19"/>
  <c r="E9" i="19"/>
  <c r="F8" i="19"/>
  <c r="E8" i="19"/>
  <c r="F7" i="19"/>
  <c r="E7" i="19"/>
  <c r="J4" i="22"/>
  <c r="G4" i="22"/>
  <c r="B45" i="17"/>
  <c r="B44" i="17"/>
  <c r="B43" i="17"/>
  <c r="B42" i="17"/>
  <c r="B41" i="17"/>
  <c r="B40" i="17"/>
  <c r="B39" i="17"/>
  <c r="B38" i="17"/>
  <c r="B37" i="17"/>
  <c r="B36" i="17"/>
  <c r="B35" i="17"/>
  <c r="B34" i="17"/>
  <c r="B33" i="17"/>
  <c r="B32" i="17"/>
  <c r="B31" i="17"/>
  <c r="B30" i="17"/>
  <c r="B29" i="17"/>
  <c r="B28" i="17"/>
  <c r="B27" i="17"/>
  <c r="B26" i="17"/>
  <c r="B25" i="17"/>
  <c r="B24" i="17"/>
  <c r="B23" i="17"/>
  <c r="B22" i="17"/>
  <c r="B18" i="17"/>
  <c r="B16" i="17"/>
  <c r="B15" i="17"/>
  <c r="B14" i="17"/>
  <c r="B13" i="17"/>
  <c r="B12" i="17"/>
  <c r="B11" i="17"/>
  <c r="B10" i="17"/>
  <c r="B9" i="17"/>
  <c r="B8" i="17"/>
  <c r="AL8" i="8"/>
  <c r="AM8" i="8"/>
  <c r="AN8" i="8"/>
  <c r="AO8" i="8"/>
  <c r="AL7" i="8"/>
  <c r="AM7" i="8"/>
  <c r="AN7" i="8"/>
  <c r="AO7" i="8"/>
  <c r="AO17" i="8" s="1"/>
  <c r="AO2" i="7"/>
  <c r="B18" i="8"/>
  <c r="B16" i="8"/>
  <c r="B15" i="8"/>
  <c r="B14" i="8"/>
  <c r="B13" i="8"/>
  <c r="B12" i="8"/>
  <c r="B54" i="8"/>
  <c r="B52" i="8"/>
  <c r="B53" i="8"/>
  <c r="B51" i="8"/>
  <c r="B50" i="8"/>
  <c r="B49" i="8"/>
  <c r="B47" i="8"/>
  <c r="B46" i="8"/>
  <c r="B45" i="8"/>
  <c r="B44" i="8"/>
  <c r="B43" i="8"/>
  <c r="B42" i="8"/>
  <c r="B41" i="8"/>
  <c r="B40" i="8"/>
  <c r="B39" i="8"/>
  <c r="B38" i="8"/>
  <c r="B37" i="8"/>
  <c r="B36" i="8"/>
  <c r="B35" i="8"/>
  <c r="B34" i="8"/>
  <c r="B33" i="8"/>
  <c r="B32" i="8"/>
  <c r="B31" i="8"/>
  <c r="B30" i="8"/>
  <c r="B29" i="8"/>
  <c r="B28" i="8"/>
  <c r="B27" i="8"/>
  <c r="B26" i="8"/>
  <c r="B25" i="8"/>
  <c r="B24" i="8"/>
  <c r="C22" i="8"/>
  <c r="AO23" i="8"/>
  <c r="AO27" i="8" s="1"/>
  <c r="AO22" i="8"/>
  <c r="AN22" i="8" s="1"/>
  <c r="B54" i="17"/>
  <c r="B53" i="17"/>
  <c r="B52" i="17"/>
  <c r="B51" i="17"/>
  <c r="B50" i="17"/>
  <c r="B49" i="17"/>
  <c r="B47" i="17"/>
  <c r="B46" i="17"/>
  <c r="AD54" i="17"/>
  <c r="AE54" i="17"/>
  <c r="AF54" i="17"/>
  <c r="AG54" i="17"/>
  <c r="AH54" i="17"/>
  <c r="AI54" i="17"/>
  <c r="AJ54" i="17"/>
  <c r="AK54" i="17"/>
  <c r="AL54" i="17"/>
  <c r="AM54" i="17"/>
  <c r="AN54" i="17"/>
  <c r="AO54" i="17"/>
  <c r="AD47" i="17"/>
  <c r="AE47" i="17"/>
  <c r="AF47" i="17"/>
  <c r="AG47" i="17"/>
  <c r="AH47" i="17"/>
  <c r="AI47" i="17"/>
  <c r="AJ47" i="17"/>
  <c r="AK47" i="17"/>
  <c r="AL47" i="17"/>
  <c r="AM47" i="17"/>
  <c r="AN47" i="17"/>
  <c r="AO47" i="17"/>
  <c r="AD43" i="17"/>
  <c r="AE43" i="17"/>
  <c r="AF43" i="17"/>
  <c r="AG43" i="17"/>
  <c r="AH43" i="17"/>
  <c r="AI43" i="17"/>
  <c r="AJ43" i="17"/>
  <c r="AK43" i="17"/>
  <c r="AL43" i="17"/>
  <c r="AM43" i="17"/>
  <c r="AN43" i="17"/>
  <c r="AO43" i="17"/>
  <c r="AD36" i="17"/>
  <c r="AE36" i="17"/>
  <c r="AF36" i="17"/>
  <c r="AG36" i="17"/>
  <c r="AH36" i="17"/>
  <c r="AI36" i="17"/>
  <c r="AJ36" i="17"/>
  <c r="AK36" i="17"/>
  <c r="AL36" i="17"/>
  <c r="AM36" i="17"/>
  <c r="AN36" i="17"/>
  <c r="AO36" i="17"/>
  <c r="AD31" i="17"/>
  <c r="AE31" i="17"/>
  <c r="AF31" i="17"/>
  <c r="AG31" i="17"/>
  <c r="AH31" i="17"/>
  <c r="AI31" i="17"/>
  <c r="AJ31" i="17"/>
  <c r="AK31" i="17"/>
  <c r="AL31" i="17"/>
  <c r="AM31" i="17"/>
  <c r="AN31" i="17"/>
  <c r="AO31" i="17"/>
  <c r="AD27" i="17"/>
  <c r="AE27" i="17"/>
  <c r="AF27" i="17"/>
  <c r="AG27" i="17"/>
  <c r="AH27" i="17"/>
  <c r="AI27" i="17"/>
  <c r="AJ27" i="17"/>
  <c r="AK27" i="17"/>
  <c r="AL27" i="17"/>
  <c r="AM27" i="17"/>
  <c r="AN27" i="17"/>
  <c r="AO27" i="17"/>
  <c r="AD21" i="17"/>
  <c r="AE21" i="17"/>
  <c r="AF21" i="17"/>
  <c r="AH21" i="17"/>
  <c r="AK21" i="17"/>
  <c r="AM21" i="17"/>
  <c r="AN21" i="17"/>
  <c r="AD11" i="17"/>
  <c r="AE11" i="17"/>
  <c r="AF11" i="17"/>
  <c r="AG11" i="17"/>
  <c r="AH11" i="17"/>
  <c r="AI11" i="17"/>
  <c r="AJ11" i="17"/>
  <c r="AK11" i="17"/>
  <c r="AL11" i="17"/>
  <c r="AM11" i="17"/>
  <c r="AN11" i="17"/>
  <c r="AO11" i="17"/>
  <c r="AD10" i="17"/>
  <c r="AE10" i="17"/>
  <c r="AF10" i="17"/>
  <c r="AG10" i="17"/>
  <c r="AH10" i="17"/>
  <c r="AI10" i="17"/>
  <c r="AJ10" i="17"/>
  <c r="AK10" i="17"/>
  <c r="AL10" i="17"/>
  <c r="AM10" i="17"/>
  <c r="AN10" i="17"/>
  <c r="AO10" i="17"/>
  <c r="AD9" i="17"/>
  <c r="AE9" i="17"/>
  <c r="AF9" i="17"/>
  <c r="AG9" i="17"/>
  <c r="AH9" i="17"/>
  <c r="AI9" i="17"/>
  <c r="AJ9" i="17"/>
  <c r="AK9" i="17"/>
  <c r="AL9" i="17"/>
  <c r="AM9" i="17"/>
  <c r="AN9" i="17"/>
  <c r="AO9" i="17"/>
  <c r="AD8" i="17"/>
  <c r="AE8" i="17"/>
  <c r="AF8" i="17"/>
  <c r="AG8" i="17"/>
  <c r="AG17" i="17" s="1"/>
  <c r="AH8" i="17"/>
  <c r="AI8" i="17"/>
  <c r="AJ8" i="17"/>
  <c r="AK8" i="17"/>
  <c r="AL8" i="17"/>
  <c r="AM8" i="17"/>
  <c r="AN8" i="17"/>
  <c r="AO8" i="17"/>
  <c r="AD7" i="17"/>
  <c r="AD17" i="17" s="1"/>
  <c r="AE7" i="17"/>
  <c r="AE17" i="17" s="1"/>
  <c r="AE48" i="17" s="1"/>
  <c r="AE55" i="17" s="1"/>
  <c r="AF7" i="17"/>
  <c r="AG7" i="17"/>
  <c r="AH7" i="17"/>
  <c r="AI7" i="17"/>
  <c r="AJ7" i="17"/>
  <c r="AK7" i="17"/>
  <c r="AK17" i="17" s="1"/>
  <c r="AL7" i="17"/>
  <c r="AM7" i="17"/>
  <c r="AM17" i="17" s="1"/>
  <c r="AN7" i="17"/>
  <c r="F6" i="19" s="1"/>
  <c r="AO7" i="17"/>
  <c r="B51" i="3"/>
  <c r="B52" i="3"/>
  <c r="B53" i="3"/>
  <c r="F51" i="3"/>
  <c r="F52" i="3"/>
  <c r="F53" i="3"/>
  <c r="F50" i="3"/>
  <c r="E50" i="3"/>
  <c r="F46" i="3"/>
  <c r="B45" i="3"/>
  <c r="B46" i="3"/>
  <c r="B44" i="3"/>
  <c r="F45" i="3"/>
  <c r="F44" i="3"/>
  <c r="E44" i="3"/>
  <c r="F42" i="3"/>
  <c r="F38" i="3"/>
  <c r="B38" i="3" s="1"/>
  <c r="F39" i="3"/>
  <c r="F40" i="3"/>
  <c r="F41" i="3"/>
  <c r="B41" i="3" s="1"/>
  <c r="F37" i="3"/>
  <c r="E37" i="3"/>
  <c r="B39" i="3"/>
  <c r="B40" i="3"/>
  <c r="B37" i="3"/>
  <c r="B33" i="3"/>
  <c r="B34" i="3"/>
  <c r="B35" i="3"/>
  <c r="F35" i="3"/>
  <c r="F33" i="3"/>
  <c r="F34" i="3"/>
  <c r="F32" i="3"/>
  <c r="E32" i="3"/>
  <c r="F30" i="3"/>
  <c r="F29" i="3"/>
  <c r="F28" i="3"/>
  <c r="E28" i="3"/>
  <c r="B29" i="3"/>
  <c r="B28" i="3"/>
  <c r="B23" i="3"/>
  <c r="B24" i="3"/>
  <c r="B25" i="3"/>
  <c r="B13" i="3"/>
  <c r="B14" i="3"/>
  <c r="B15" i="3"/>
  <c r="B12" i="3"/>
  <c r="F23" i="3"/>
  <c r="F24" i="3"/>
  <c r="F25" i="3"/>
  <c r="F13" i="3"/>
  <c r="F14" i="3"/>
  <c r="F15" i="3"/>
  <c r="F12" i="3"/>
  <c r="E12" i="3"/>
  <c r="AD54" i="8"/>
  <c r="AE54" i="8"/>
  <c r="AF54" i="8"/>
  <c r="AG54" i="8"/>
  <c r="AH54" i="8"/>
  <c r="AI54" i="8"/>
  <c r="AJ54" i="8"/>
  <c r="AK54" i="8"/>
  <c r="AL54" i="8"/>
  <c r="AM54" i="8"/>
  <c r="AN54" i="8"/>
  <c r="AO54" i="8"/>
  <c r="AD47" i="8"/>
  <c r="AE47" i="8"/>
  <c r="AF47" i="8"/>
  <c r="AG47" i="8"/>
  <c r="AH47" i="8"/>
  <c r="AI47" i="8"/>
  <c r="AJ47" i="8"/>
  <c r="AK47" i="8"/>
  <c r="AL47" i="8"/>
  <c r="AM47" i="8"/>
  <c r="AN47" i="8"/>
  <c r="AO47" i="8"/>
  <c r="AD43" i="8"/>
  <c r="AE43" i="8"/>
  <c r="AF43" i="8"/>
  <c r="AG43" i="8"/>
  <c r="AH43" i="8"/>
  <c r="AI43" i="8"/>
  <c r="AJ43" i="8"/>
  <c r="AK43" i="8"/>
  <c r="AL43" i="8"/>
  <c r="AM43" i="8"/>
  <c r="AN43" i="8"/>
  <c r="AO43" i="8"/>
  <c r="AD36" i="8"/>
  <c r="AE36" i="8"/>
  <c r="AF36" i="8"/>
  <c r="AG36" i="8"/>
  <c r="AH36" i="8"/>
  <c r="AI36" i="8"/>
  <c r="AJ36" i="8"/>
  <c r="AK36" i="8"/>
  <c r="AL36" i="8"/>
  <c r="AM36" i="8"/>
  <c r="AN36" i="8"/>
  <c r="AO36" i="8"/>
  <c r="AD31" i="8"/>
  <c r="AE31" i="8"/>
  <c r="AF31" i="8"/>
  <c r="AG31" i="8"/>
  <c r="AH31" i="8"/>
  <c r="AI31" i="8"/>
  <c r="AJ31" i="8"/>
  <c r="AK31" i="8"/>
  <c r="AL31" i="8"/>
  <c r="AM31" i="8"/>
  <c r="AN31" i="8"/>
  <c r="AO31" i="8"/>
  <c r="AD21" i="8"/>
  <c r="AE21" i="8"/>
  <c r="AF21" i="8"/>
  <c r="AG21" i="8"/>
  <c r="AJ21" i="8"/>
  <c r="AK21" i="8"/>
  <c r="AL21" i="8"/>
  <c r="AM21" i="8"/>
  <c r="AN21" i="8"/>
  <c r="AO21" i="8"/>
  <c r="AD11" i="8"/>
  <c r="AE11" i="8"/>
  <c r="AF11" i="8"/>
  <c r="AG11" i="8"/>
  <c r="AH11" i="8"/>
  <c r="AI11" i="8"/>
  <c r="AJ11" i="8"/>
  <c r="AK11" i="8"/>
  <c r="AL11" i="8"/>
  <c r="AM11" i="8"/>
  <c r="AN11" i="8"/>
  <c r="AO11" i="8"/>
  <c r="AD10" i="8"/>
  <c r="AE10" i="8"/>
  <c r="AF10" i="8"/>
  <c r="AG10" i="8"/>
  <c r="F9" i="3" s="1"/>
  <c r="AH10" i="8"/>
  <c r="AI10" i="8"/>
  <c r="AJ10" i="8"/>
  <c r="AK10" i="8"/>
  <c r="AL10" i="8"/>
  <c r="AM10" i="8"/>
  <c r="AN10" i="8"/>
  <c r="AO10" i="8"/>
  <c r="AD9" i="8"/>
  <c r="F8" i="3" s="1"/>
  <c r="AE9" i="8"/>
  <c r="AF9" i="8"/>
  <c r="AG9" i="8"/>
  <c r="AH9" i="8"/>
  <c r="AI9" i="8"/>
  <c r="AJ9" i="8"/>
  <c r="AK9" i="8"/>
  <c r="AL9" i="8"/>
  <c r="AL17" i="8" s="1"/>
  <c r="AM9" i="8"/>
  <c r="AN9" i="8"/>
  <c r="AO9" i="8"/>
  <c r="AD8" i="8"/>
  <c r="AE8" i="8"/>
  <c r="AF8" i="8"/>
  <c r="AG8" i="8"/>
  <c r="AH8" i="8"/>
  <c r="AI8" i="8"/>
  <c r="AJ8" i="8"/>
  <c r="AK8" i="8"/>
  <c r="AD7" i="8"/>
  <c r="AE7" i="8"/>
  <c r="AF7" i="8"/>
  <c r="AG7" i="8"/>
  <c r="AH7" i="8"/>
  <c r="AI7" i="8"/>
  <c r="AJ7" i="8"/>
  <c r="AK7" i="8"/>
  <c r="AC31" i="7"/>
  <c r="AD31" i="7"/>
  <c r="AE31" i="7"/>
  <c r="AF31" i="7"/>
  <c r="AG31" i="7"/>
  <c r="AH31" i="7"/>
  <c r="AI31" i="7"/>
  <c r="AJ31" i="7"/>
  <c r="AK31" i="7"/>
  <c r="AL31" i="7"/>
  <c r="AM31" i="7"/>
  <c r="AN31" i="7"/>
  <c r="AC30" i="7"/>
  <c r="AD30" i="7"/>
  <c r="AE30" i="7"/>
  <c r="AF30" i="7"/>
  <c r="AG30" i="7"/>
  <c r="AH30" i="7"/>
  <c r="AI30" i="7"/>
  <c r="AJ30" i="7"/>
  <c r="AK30" i="7"/>
  <c r="AL30" i="7"/>
  <c r="AM30" i="7"/>
  <c r="AN30" i="7"/>
  <c r="AD29" i="7"/>
  <c r="AE29" i="7"/>
  <c r="AF29" i="7"/>
  <c r="AG29" i="7"/>
  <c r="AH29" i="7"/>
  <c r="AI29" i="7"/>
  <c r="AJ29" i="7"/>
  <c r="AK29" i="7"/>
  <c r="AL29" i="7"/>
  <c r="AM29" i="7"/>
  <c r="AN29" i="7"/>
  <c r="AC29" i="7"/>
  <c r="AN24" i="7"/>
  <c r="AN25" i="7"/>
  <c r="AN26" i="7"/>
  <c r="AN27" i="7"/>
  <c r="AM24" i="7"/>
  <c r="AM25" i="7"/>
  <c r="AM26" i="7"/>
  <c r="AM27" i="7"/>
  <c r="AL24" i="7"/>
  <c r="AL25" i="7"/>
  <c r="AL26" i="7"/>
  <c r="AL27" i="7"/>
  <c r="AK24" i="7"/>
  <c r="AK25" i="7"/>
  <c r="AK26" i="7"/>
  <c r="AK27" i="7"/>
  <c r="AJ24" i="7"/>
  <c r="AJ25" i="7"/>
  <c r="AJ26" i="7"/>
  <c r="AJ27" i="7"/>
  <c r="AI24" i="7"/>
  <c r="AI25" i="7"/>
  <c r="AI26" i="7"/>
  <c r="AI27" i="7"/>
  <c r="AH24" i="7"/>
  <c r="AH25" i="7"/>
  <c r="AH26" i="7"/>
  <c r="AH27" i="7"/>
  <c r="AG24" i="7"/>
  <c r="AG25" i="7"/>
  <c r="AG26" i="7"/>
  <c r="AG27" i="7"/>
  <c r="AF24" i="7"/>
  <c r="AF25" i="7"/>
  <c r="AF26" i="7"/>
  <c r="AF27" i="7"/>
  <c r="AE24" i="7"/>
  <c r="AE25" i="7"/>
  <c r="AE26" i="7"/>
  <c r="AE27" i="7"/>
  <c r="AD24" i="7"/>
  <c r="AD25" i="7"/>
  <c r="AD26" i="7"/>
  <c r="AD27" i="7"/>
  <c r="AE23" i="7"/>
  <c r="AF23" i="7"/>
  <c r="AG23" i="7"/>
  <c r="AH23" i="7"/>
  <c r="AI23" i="7"/>
  <c r="AJ23" i="7"/>
  <c r="AK23" i="7"/>
  <c r="AL23" i="7"/>
  <c r="AM23" i="7"/>
  <c r="AN23" i="7"/>
  <c r="AD23" i="7"/>
  <c r="AC24" i="7"/>
  <c r="AC25" i="7"/>
  <c r="AC26" i="7"/>
  <c r="AC27" i="7"/>
  <c r="AC23" i="7"/>
  <c r="AO17" i="7"/>
  <c r="AO18" i="7"/>
  <c r="AO19" i="7"/>
  <c r="AO20" i="7"/>
  <c r="AO16" i="7"/>
  <c r="AO10" i="7"/>
  <c r="AO11" i="7"/>
  <c r="AO12" i="7"/>
  <c r="AO13" i="7"/>
  <c r="AO9" i="7"/>
  <c r="AO3" i="7"/>
  <c r="AO4" i="7"/>
  <c r="AO5" i="7"/>
  <c r="AO6" i="7"/>
  <c r="D54" i="16"/>
  <c r="E54" i="16"/>
  <c r="F54" i="16"/>
  <c r="G54" i="16"/>
  <c r="H54" i="16"/>
  <c r="I54" i="16"/>
  <c r="J54" i="16"/>
  <c r="K54" i="16"/>
  <c r="L54" i="16"/>
  <c r="M54" i="16"/>
  <c r="N54" i="16"/>
  <c r="O54" i="16"/>
  <c r="P54" i="16"/>
  <c r="Q54" i="16"/>
  <c r="R54" i="16"/>
  <c r="S54" i="16"/>
  <c r="T54" i="16"/>
  <c r="U54" i="16"/>
  <c r="V54" i="16"/>
  <c r="W54" i="16"/>
  <c r="X54" i="16"/>
  <c r="Y54" i="16"/>
  <c r="Z54" i="16"/>
  <c r="AA54" i="16"/>
  <c r="AB54" i="16"/>
  <c r="AC54" i="16"/>
  <c r="D47" i="16"/>
  <c r="E47" i="16"/>
  <c r="F47" i="16"/>
  <c r="G47" i="16"/>
  <c r="H47" i="16"/>
  <c r="I47" i="16"/>
  <c r="J47" i="16"/>
  <c r="K47" i="16"/>
  <c r="L47" i="16"/>
  <c r="M47" i="16"/>
  <c r="N47" i="16"/>
  <c r="O47" i="16"/>
  <c r="P47" i="16"/>
  <c r="Q47" i="16"/>
  <c r="R47" i="16"/>
  <c r="S47" i="16"/>
  <c r="T47" i="16"/>
  <c r="U47" i="16"/>
  <c r="V47" i="16"/>
  <c r="W47" i="16"/>
  <c r="X47" i="16"/>
  <c r="Y47" i="16"/>
  <c r="Z47" i="16"/>
  <c r="AA47" i="16"/>
  <c r="AB47" i="16"/>
  <c r="AC47" i="16"/>
  <c r="D43" i="16"/>
  <c r="E43" i="16"/>
  <c r="F43" i="16"/>
  <c r="G43" i="16"/>
  <c r="H43" i="16"/>
  <c r="I43" i="16"/>
  <c r="J43" i="16"/>
  <c r="K43" i="16"/>
  <c r="L43" i="16"/>
  <c r="M43" i="16"/>
  <c r="N43" i="16"/>
  <c r="O43" i="16"/>
  <c r="P43" i="16"/>
  <c r="Q43" i="16"/>
  <c r="R43" i="16"/>
  <c r="S43" i="16"/>
  <c r="T43" i="16"/>
  <c r="U43" i="16"/>
  <c r="V43" i="16"/>
  <c r="W43" i="16"/>
  <c r="X43" i="16"/>
  <c r="Y43" i="16"/>
  <c r="Z43" i="16"/>
  <c r="AA43" i="16"/>
  <c r="AB43" i="16"/>
  <c r="AC43" i="16"/>
  <c r="D36" i="16"/>
  <c r="E36" i="16"/>
  <c r="F36" i="16"/>
  <c r="G36" i="16"/>
  <c r="H36" i="16"/>
  <c r="I36" i="16"/>
  <c r="J36" i="16"/>
  <c r="K36" i="16"/>
  <c r="L36" i="16"/>
  <c r="M36" i="16"/>
  <c r="N36" i="16"/>
  <c r="O36" i="16"/>
  <c r="P36" i="16"/>
  <c r="Q36" i="16"/>
  <c r="R36" i="16"/>
  <c r="S36" i="16"/>
  <c r="T36" i="16"/>
  <c r="U36" i="16"/>
  <c r="V36" i="16"/>
  <c r="W36" i="16"/>
  <c r="X36" i="16"/>
  <c r="Y36" i="16"/>
  <c r="Z36" i="16"/>
  <c r="AA36" i="16"/>
  <c r="AB36" i="16"/>
  <c r="AC36" i="16"/>
  <c r="D31" i="16"/>
  <c r="E31" i="16"/>
  <c r="F31" i="16"/>
  <c r="G31" i="16"/>
  <c r="H31" i="16"/>
  <c r="I31" i="16"/>
  <c r="J31" i="16"/>
  <c r="K31" i="16"/>
  <c r="L31" i="16"/>
  <c r="M31" i="16"/>
  <c r="N31" i="16"/>
  <c r="O31" i="16"/>
  <c r="P31" i="16"/>
  <c r="Q31" i="16"/>
  <c r="R31" i="16"/>
  <c r="S31" i="16"/>
  <c r="T31" i="16"/>
  <c r="U31" i="16"/>
  <c r="V31" i="16"/>
  <c r="W31" i="16"/>
  <c r="X31" i="16"/>
  <c r="Y31" i="16"/>
  <c r="Z31" i="16"/>
  <c r="AA31" i="16"/>
  <c r="AB31" i="16"/>
  <c r="AC31" i="16"/>
  <c r="D27" i="16"/>
  <c r="E27" i="16"/>
  <c r="F27" i="16"/>
  <c r="G27" i="16"/>
  <c r="H27" i="16"/>
  <c r="I27" i="16"/>
  <c r="J27" i="16"/>
  <c r="K27" i="16"/>
  <c r="L27" i="16"/>
  <c r="M27" i="16"/>
  <c r="N27" i="16"/>
  <c r="O27" i="16"/>
  <c r="P27" i="16"/>
  <c r="Q27" i="16"/>
  <c r="R27" i="16"/>
  <c r="S27" i="16"/>
  <c r="T27" i="16"/>
  <c r="U27" i="16"/>
  <c r="V27" i="16"/>
  <c r="W27" i="16"/>
  <c r="X27" i="16"/>
  <c r="Y27" i="16"/>
  <c r="Z27" i="16"/>
  <c r="AA27" i="16"/>
  <c r="AB27" i="16"/>
  <c r="AC27" i="16"/>
  <c r="Z20" i="16"/>
  <c r="AA20" i="16"/>
  <c r="AB20" i="16"/>
  <c r="AC20" i="16"/>
  <c r="Z19" i="16"/>
  <c r="AA19" i="16"/>
  <c r="AB19" i="16"/>
  <c r="AC19" i="16"/>
  <c r="AC21" i="16" s="1"/>
  <c r="AA12" i="16"/>
  <c r="Y12" i="16" s="1"/>
  <c r="W12" i="16" s="1"/>
  <c r="U12" i="16" s="1"/>
  <c r="AB12" i="16"/>
  <c r="Z12" i="16" s="1"/>
  <c r="X12" i="16" s="1"/>
  <c r="AC12" i="16"/>
  <c r="D11" i="16"/>
  <c r="E11" i="16"/>
  <c r="F11" i="16"/>
  <c r="G11" i="16"/>
  <c r="H11" i="16"/>
  <c r="I11" i="16"/>
  <c r="J11" i="16"/>
  <c r="K11" i="16"/>
  <c r="L11" i="16"/>
  <c r="M11" i="16"/>
  <c r="N11" i="16"/>
  <c r="O11" i="16"/>
  <c r="P11" i="16"/>
  <c r="Q11" i="16"/>
  <c r="R11" i="16"/>
  <c r="S11" i="16"/>
  <c r="T11" i="16"/>
  <c r="U11" i="16"/>
  <c r="V11" i="16"/>
  <c r="W11" i="16"/>
  <c r="X11" i="16"/>
  <c r="Z11" i="16"/>
  <c r="AA11" i="16"/>
  <c r="AB11" i="16"/>
  <c r="AC11" i="16"/>
  <c r="D10" i="16"/>
  <c r="E10" i="16"/>
  <c r="F10" i="16"/>
  <c r="G10" i="16"/>
  <c r="H10" i="16"/>
  <c r="I10" i="16"/>
  <c r="J10" i="16"/>
  <c r="K10" i="16"/>
  <c r="L10" i="16"/>
  <c r="M10" i="16"/>
  <c r="N10" i="16"/>
  <c r="O10" i="16"/>
  <c r="P10" i="16"/>
  <c r="Q10" i="16"/>
  <c r="R10" i="16"/>
  <c r="S10" i="16"/>
  <c r="T10" i="16"/>
  <c r="U10" i="16"/>
  <c r="V10" i="16"/>
  <c r="W10" i="16"/>
  <c r="X10" i="16"/>
  <c r="Z10" i="16"/>
  <c r="AA10" i="16"/>
  <c r="AB10" i="16"/>
  <c r="AC10" i="16"/>
  <c r="D9" i="16"/>
  <c r="E9" i="16"/>
  <c r="F9" i="16"/>
  <c r="G9" i="16"/>
  <c r="H9" i="16"/>
  <c r="I9" i="16"/>
  <c r="J9" i="16"/>
  <c r="K9" i="16"/>
  <c r="L9" i="16"/>
  <c r="M9" i="16"/>
  <c r="N9" i="16"/>
  <c r="O9" i="16"/>
  <c r="P9" i="16"/>
  <c r="Q9" i="16"/>
  <c r="R9" i="16"/>
  <c r="S9" i="16"/>
  <c r="T9" i="16"/>
  <c r="U9" i="16"/>
  <c r="V9" i="16"/>
  <c r="W9" i="16"/>
  <c r="X9" i="16"/>
  <c r="Z9" i="16"/>
  <c r="AA9" i="16"/>
  <c r="AB9" i="16"/>
  <c r="AC9" i="16"/>
  <c r="D8" i="16"/>
  <c r="E8" i="16"/>
  <c r="F8" i="16"/>
  <c r="G8" i="16"/>
  <c r="H8" i="16"/>
  <c r="I8" i="16"/>
  <c r="J8" i="16"/>
  <c r="K8" i="16"/>
  <c r="L8" i="16"/>
  <c r="M8" i="16"/>
  <c r="N8" i="16"/>
  <c r="O8" i="16"/>
  <c r="P8" i="16"/>
  <c r="Q8" i="16"/>
  <c r="R8" i="16"/>
  <c r="S8" i="16"/>
  <c r="T8" i="16"/>
  <c r="U8" i="16"/>
  <c r="V8" i="16"/>
  <c r="W8" i="16"/>
  <c r="X8" i="16"/>
  <c r="Z8" i="16"/>
  <c r="AA8" i="16"/>
  <c r="AB8" i="16"/>
  <c r="AC8" i="16"/>
  <c r="D7" i="16"/>
  <c r="E7" i="16"/>
  <c r="F7" i="16"/>
  <c r="G7" i="16"/>
  <c r="H7" i="16"/>
  <c r="I7" i="16"/>
  <c r="J7" i="16"/>
  <c r="K7" i="16"/>
  <c r="L7" i="16"/>
  <c r="M7" i="16"/>
  <c r="N7" i="16"/>
  <c r="O7" i="16"/>
  <c r="P7" i="16"/>
  <c r="Q7" i="16"/>
  <c r="R7" i="16"/>
  <c r="S7" i="16"/>
  <c r="T7" i="16"/>
  <c r="U7" i="16"/>
  <c r="V7" i="16"/>
  <c r="W7" i="16"/>
  <c r="X7" i="16"/>
  <c r="Z7" i="16"/>
  <c r="AA7" i="16"/>
  <c r="AB7" i="16"/>
  <c r="AC7" i="16"/>
  <c r="C31" i="7"/>
  <c r="D31" i="7"/>
  <c r="C30" i="7"/>
  <c r="D30" i="7"/>
  <c r="C29" i="7"/>
  <c r="D29" i="7"/>
  <c r="C27" i="7"/>
  <c r="D27" i="7"/>
  <c r="C26" i="7"/>
  <c r="D26" i="7"/>
  <c r="C25" i="7"/>
  <c r="D25" i="7"/>
  <c r="C24" i="7"/>
  <c r="D24" i="7"/>
  <c r="C23" i="7"/>
  <c r="D23" i="7"/>
  <c r="C8" i="7"/>
  <c r="C15" i="7" s="1"/>
  <c r="C22" i="7" s="1"/>
  <c r="D8" i="7"/>
  <c r="D15" i="7" s="1"/>
  <c r="D22" i="7" s="1"/>
  <c r="D54" i="8"/>
  <c r="E54" i="8"/>
  <c r="F54" i="8"/>
  <c r="G54" i="8"/>
  <c r="H54" i="8"/>
  <c r="I54" i="8"/>
  <c r="J54" i="8"/>
  <c r="K54" i="8"/>
  <c r="L54" i="8"/>
  <c r="M54" i="8"/>
  <c r="N54" i="8"/>
  <c r="O54" i="8"/>
  <c r="P54" i="8"/>
  <c r="Q54" i="8"/>
  <c r="R54" i="8"/>
  <c r="S54" i="8"/>
  <c r="T54" i="8"/>
  <c r="U54" i="8"/>
  <c r="V54" i="8"/>
  <c r="W54" i="8"/>
  <c r="X54" i="8"/>
  <c r="Y54" i="8"/>
  <c r="Z54" i="8"/>
  <c r="AA54" i="8"/>
  <c r="AB54" i="8"/>
  <c r="AC54" i="8"/>
  <c r="D47" i="8"/>
  <c r="E47" i="8"/>
  <c r="F47" i="8"/>
  <c r="G47" i="8"/>
  <c r="H47" i="8"/>
  <c r="I47" i="8"/>
  <c r="J47" i="8"/>
  <c r="K47" i="8"/>
  <c r="L47" i="8"/>
  <c r="M47" i="8"/>
  <c r="N47" i="8"/>
  <c r="O47" i="8"/>
  <c r="P47" i="8"/>
  <c r="Q47" i="8"/>
  <c r="R47" i="8"/>
  <c r="S47" i="8"/>
  <c r="T47" i="8"/>
  <c r="U47" i="8"/>
  <c r="V47" i="8"/>
  <c r="W47" i="8"/>
  <c r="X47" i="8"/>
  <c r="Y47" i="8"/>
  <c r="Z47" i="8"/>
  <c r="AA47" i="8"/>
  <c r="AB47" i="8"/>
  <c r="AC47" i="8"/>
  <c r="D43" i="8"/>
  <c r="E43" i="8"/>
  <c r="F43" i="8"/>
  <c r="G43" i="8"/>
  <c r="H43" i="8"/>
  <c r="I43" i="8"/>
  <c r="J43" i="8"/>
  <c r="K43" i="8"/>
  <c r="L43" i="8"/>
  <c r="M43" i="8"/>
  <c r="N43" i="8"/>
  <c r="O43" i="8"/>
  <c r="P43" i="8"/>
  <c r="Q43" i="8"/>
  <c r="R43" i="8"/>
  <c r="S43" i="8"/>
  <c r="T43" i="8"/>
  <c r="U43" i="8"/>
  <c r="V43" i="8"/>
  <c r="W43" i="8"/>
  <c r="X43" i="8"/>
  <c r="Y43" i="8"/>
  <c r="Z43" i="8"/>
  <c r="AA43" i="8"/>
  <c r="AB43" i="8"/>
  <c r="AC43" i="8"/>
  <c r="D36" i="8"/>
  <c r="E36" i="8"/>
  <c r="F36" i="8"/>
  <c r="G36" i="8"/>
  <c r="H36" i="8"/>
  <c r="I36" i="8"/>
  <c r="J36" i="8"/>
  <c r="K36" i="8"/>
  <c r="L36" i="8"/>
  <c r="M36" i="8"/>
  <c r="N36" i="8"/>
  <c r="O36" i="8"/>
  <c r="P36" i="8"/>
  <c r="Q36" i="8"/>
  <c r="R36" i="8"/>
  <c r="S36" i="8"/>
  <c r="T36" i="8"/>
  <c r="U36" i="8"/>
  <c r="V36" i="8"/>
  <c r="W36" i="8"/>
  <c r="X36" i="8"/>
  <c r="Y36" i="8"/>
  <c r="Z36" i="8"/>
  <c r="AA36" i="8"/>
  <c r="AB36" i="8"/>
  <c r="AC36" i="8"/>
  <c r="D31" i="8"/>
  <c r="E31" i="8"/>
  <c r="F31" i="8"/>
  <c r="G31" i="8"/>
  <c r="H31" i="8"/>
  <c r="I31" i="8"/>
  <c r="J31" i="8"/>
  <c r="K31" i="8"/>
  <c r="L31" i="8"/>
  <c r="M31" i="8"/>
  <c r="N31" i="8"/>
  <c r="O31" i="8"/>
  <c r="P31" i="8"/>
  <c r="Q31" i="8"/>
  <c r="R31" i="8"/>
  <c r="S31" i="8"/>
  <c r="T31" i="8"/>
  <c r="U31" i="8"/>
  <c r="V31" i="8"/>
  <c r="W31" i="8"/>
  <c r="X31" i="8"/>
  <c r="Y31" i="8"/>
  <c r="Z31" i="8"/>
  <c r="AA31" i="8"/>
  <c r="AB31" i="8"/>
  <c r="AC31" i="8"/>
  <c r="AC21" i="8"/>
  <c r="D11" i="8"/>
  <c r="E11" i="8"/>
  <c r="F11" i="8"/>
  <c r="G11" i="8"/>
  <c r="H11" i="8"/>
  <c r="I11" i="8"/>
  <c r="J11" i="8"/>
  <c r="K11" i="8"/>
  <c r="L11" i="8"/>
  <c r="M11" i="8"/>
  <c r="N11" i="8"/>
  <c r="O11" i="8"/>
  <c r="P11" i="8"/>
  <c r="Q11" i="8"/>
  <c r="R11" i="8"/>
  <c r="S11" i="8"/>
  <c r="T11" i="8"/>
  <c r="U11" i="8"/>
  <c r="V11" i="8"/>
  <c r="W11" i="8"/>
  <c r="X11" i="8"/>
  <c r="Y11" i="8"/>
  <c r="Z11" i="8"/>
  <c r="AA11" i="8"/>
  <c r="AB11" i="8"/>
  <c r="AC11" i="8"/>
  <c r="D10" i="8"/>
  <c r="E10" i="8"/>
  <c r="F10" i="8"/>
  <c r="G10" i="8"/>
  <c r="H10" i="8"/>
  <c r="I10" i="8"/>
  <c r="J10" i="8"/>
  <c r="K10" i="8"/>
  <c r="L10" i="8"/>
  <c r="M10" i="8"/>
  <c r="N10" i="8"/>
  <c r="O10" i="8"/>
  <c r="P10" i="8"/>
  <c r="Q10" i="8"/>
  <c r="R10" i="8"/>
  <c r="S10" i="8"/>
  <c r="T10" i="8"/>
  <c r="U10" i="8"/>
  <c r="V10" i="8"/>
  <c r="W10" i="8"/>
  <c r="X10" i="8"/>
  <c r="Y10" i="8"/>
  <c r="Z10" i="8"/>
  <c r="AA10" i="8"/>
  <c r="AB10" i="8"/>
  <c r="AC10" i="8"/>
  <c r="D9" i="8"/>
  <c r="E9" i="8"/>
  <c r="F9" i="8"/>
  <c r="G9" i="8"/>
  <c r="H9" i="8"/>
  <c r="I9" i="8"/>
  <c r="J9" i="8"/>
  <c r="K9" i="8"/>
  <c r="L9" i="8"/>
  <c r="M9" i="8"/>
  <c r="N9" i="8"/>
  <c r="O9" i="8"/>
  <c r="P9" i="8"/>
  <c r="Q9" i="8"/>
  <c r="R9" i="8"/>
  <c r="S9" i="8"/>
  <c r="T9" i="8"/>
  <c r="U9" i="8"/>
  <c r="V9" i="8"/>
  <c r="W9" i="8"/>
  <c r="X9" i="8"/>
  <c r="Y9" i="8"/>
  <c r="Z9" i="8"/>
  <c r="AA9" i="8"/>
  <c r="AB9" i="8"/>
  <c r="AC9" i="8"/>
  <c r="D8" i="8"/>
  <c r="E8" i="8"/>
  <c r="F8" i="8"/>
  <c r="G8" i="8"/>
  <c r="H8" i="8"/>
  <c r="I8" i="8"/>
  <c r="J8" i="8"/>
  <c r="K8" i="8"/>
  <c r="L8" i="8"/>
  <c r="M8" i="8"/>
  <c r="N8" i="8"/>
  <c r="O8" i="8"/>
  <c r="P8" i="8"/>
  <c r="Q8" i="8"/>
  <c r="R8" i="8"/>
  <c r="S8" i="8"/>
  <c r="T8" i="8"/>
  <c r="U8" i="8"/>
  <c r="V8" i="8"/>
  <c r="W8" i="8"/>
  <c r="X8" i="8"/>
  <c r="Y8" i="8"/>
  <c r="Z8" i="8"/>
  <c r="AA8" i="8"/>
  <c r="AB8" i="8"/>
  <c r="AC8" i="8"/>
  <c r="D7" i="8"/>
  <c r="E7" i="8"/>
  <c r="F7" i="8"/>
  <c r="G7" i="8"/>
  <c r="H7" i="8"/>
  <c r="I7" i="8"/>
  <c r="J7" i="8"/>
  <c r="K7" i="8"/>
  <c r="L7" i="8"/>
  <c r="M7" i="8"/>
  <c r="N7" i="8"/>
  <c r="O7" i="8"/>
  <c r="P7" i="8"/>
  <c r="Q7" i="8"/>
  <c r="R7" i="8"/>
  <c r="S7" i="8"/>
  <c r="T7" i="8"/>
  <c r="U7" i="8"/>
  <c r="V7" i="8"/>
  <c r="W7" i="8"/>
  <c r="X7" i="8"/>
  <c r="Y7" i="8"/>
  <c r="Z7" i="8"/>
  <c r="AA7" i="8"/>
  <c r="AB7" i="8"/>
  <c r="AC7" i="8"/>
  <c r="D54" i="17"/>
  <c r="E54" i="17"/>
  <c r="F54" i="17"/>
  <c r="G54" i="17"/>
  <c r="H54" i="17"/>
  <c r="I54" i="17"/>
  <c r="J54" i="17"/>
  <c r="K54" i="17"/>
  <c r="L54" i="17"/>
  <c r="M54" i="17"/>
  <c r="N54" i="17"/>
  <c r="O54" i="17"/>
  <c r="P54" i="17"/>
  <c r="Q54" i="17"/>
  <c r="R54" i="17"/>
  <c r="S54" i="17"/>
  <c r="T54" i="17"/>
  <c r="U54" i="17"/>
  <c r="V54" i="17"/>
  <c r="W54" i="17"/>
  <c r="X54" i="17"/>
  <c r="Y54" i="17"/>
  <c r="Z54" i="17"/>
  <c r="AA54" i="17"/>
  <c r="AB54" i="17"/>
  <c r="AC54" i="17"/>
  <c r="D47" i="17"/>
  <c r="E47" i="17"/>
  <c r="F47" i="17"/>
  <c r="G47" i="17"/>
  <c r="H47" i="17"/>
  <c r="I47" i="17"/>
  <c r="J47" i="17"/>
  <c r="K47" i="17"/>
  <c r="L47" i="17"/>
  <c r="M47" i="17"/>
  <c r="N47" i="17"/>
  <c r="O47" i="17"/>
  <c r="P47" i="17"/>
  <c r="Q47" i="17"/>
  <c r="R47" i="17"/>
  <c r="S47" i="17"/>
  <c r="T47" i="17"/>
  <c r="U47" i="17"/>
  <c r="V47" i="17"/>
  <c r="W47" i="17"/>
  <c r="X47" i="17"/>
  <c r="Y47" i="17"/>
  <c r="Z47" i="17"/>
  <c r="AA47" i="17"/>
  <c r="AB47" i="17"/>
  <c r="D43" i="17"/>
  <c r="E43" i="17"/>
  <c r="F43" i="17"/>
  <c r="G43" i="17"/>
  <c r="H43" i="17"/>
  <c r="I43" i="17"/>
  <c r="J43" i="17"/>
  <c r="K43" i="17"/>
  <c r="L43" i="17"/>
  <c r="M43" i="17"/>
  <c r="N43" i="17"/>
  <c r="O43" i="17"/>
  <c r="P43" i="17"/>
  <c r="Q43" i="17"/>
  <c r="R43" i="17"/>
  <c r="S43" i="17"/>
  <c r="T43" i="17"/>
  <c r="U43" i="17"/>
  <c r="V43" i="17"/>
  <c r="W43" i="17"/>
  <c r="X43" i="17"/>
  <c r="Y43" i="17"/>
  <c r="Z43" i="17"/>
  <c r="AA43" i="17"/>
  <c r="AB43" i="17"/>
  <c r="AC43" i="17"/>
  <c r="D36" i="17"/>
  <c r="E36" i="17"/>
  <c r="F36" i="17"/>
  <c r="G36" i="17"/>
  <c r="H36" i="17"/>
  <c r="I36" i="17"/>
  <c r="J36" i="17"/>
  <c r="K36" i="17"/>
  <c r="L36" i="17"/>
  <c r="M36" i="17"/>
  <c r="N36" i="17"/>
  <c r="O36" i="17"/>
  <c r="P36" i="17"/>
  <c r="Q36" i="17"/>
  <c r="R36" i="17"/>
  <c r="S36" i="17"/>
  <c r="T36" i="17"/>
  <c r="U36" i="17"/>
  <c r="V36" i="17"/>
  <c r="W36" i="17"/>
  <c r="X36" i="17"/>
  <c r="Y36" i="17"/>
  <c r="Z36" i="17"/>
  <c r="AA36" i="17"/>
  <c r="AB36" i="17"/>
  <c r="AC36" i="17"/>
  <c r="D31" i="17"/>
  <c r="E31" i="17"/>
  <c r="F31" i="17"/>
  <c r="G31" i="17"/>
  <c r="H31" i="17"/>
  <c r="I31" i="17"/>
  <c r="J31" i="17"/>
  <c r="K31" i="17"/>
  <c r="L31" i="17"/>
  <c r="M31" i="17"/>
  <c r="N31" i="17"/>
  <c r="O31" i="17"/>
  <c r="P31" i="17"/>
  <c r="Q31" i="17"/>
  <c r="R31" i="17"/>
  <c r="S31" i="17"/>
  <c r="T31" i="17"/>
  <c r="U31" i="17"/>
  <c r="V31" i="17"/>
  <c r="W31" i="17"/>
  <c r="X31" i="17"/>
  <c r="Y31" i="17"/>
  <c r="Z31" i="17"/>
  <c r="AA31" i="17"/>
  <c r="AB31" i="17"/>
  <c r="AC31" i="17"/>
  <c r="D27" i="17"/>
  <c r="E27" i="17"/>
  <c r="F27" i="17"/>
  <c r="G27" i="17"/>
  <c r="H27" i="17"/>
  <c r="I27" i="17"/>
  <c r="J27" i="17"/>
  <c r="K27" i="17"/>
  <c r="L27" i="17"/>
  <c r="M27" i="17"/>
  <c r="N27" i="17"/>
  <c r="O27" i="17"/>
  <c r="P27" i="17"/>
  <c r="Q27" i="17"/>
  <c r="R27" i="17"/>
  <c r="S27" i="17"/>
  <c r="T27" i="17"/>
  <c r="U27" i="17"/>
  <c r="V27" i="17"/>
  <c r="W27" i="17"/>
  <c r="X27" i="17"/>
  <c r="Y27" i="17"/>
  <c r="Z27" i="17"/>
  <c r="AA27" i="17"/>
  <c r="AB27" i="17"/>
  <c r="AC27" i="17"/>
  <c r="D11" i="17"/>
  <c r="E11" i="17"/>
  <c r="F11" i="17"/>
  <c r="G11" i="17"/>
  <c r="H11" i="17"/>
  <c r="I11" i="17"/>
  <c r="J11" i="17"/>
  <c r="K11" i="17"/>
  <c r="L11" i="17"/>
  <c r="M11" i="17"/>
  <c r="N11" i="17"/>
  <c r="O11" i="17"/>
  <c r="P11" i="17"/>
  <c r="Q11" i="17"/>
  <c r="R11" i="17"/>
  <c r="S11" i="17"/>
  <c r="T11" i="17"/>
  <c r="U11" i="17"/>
  <c r="V11" i="17"/>
  <c r="W11" i="17"/>
  <c r="X11" i="17"/>
  <c r="Y11" i="17"/>
  <c r="Z11" i="17"/>
  <c r="AA11" i="17"/>
  <c r="AB11" i="17"/>
  <c r="AC11" i="17"/>
  <c r="D10" i="17"/>
  <c r="E10" i="17"/>
  <c r="F10" i="17"/>
  <c r="G10" i="17"/>
  <c r="H10" i="17"/>
  <c r="I10" i="17"/>
  <c r="J10" i="17"/>
  <c r="K10" i="17"/>
  <c r="L10" i="17"/>
  <c r="M10" i="17"/>
  <c r="N10" i="17"/>
  <c r="O10" i="17"/>
  <c r="P10" i="17"/>
  <c r="Q10" i="17"/>
  <c r="R10" i="17"/>
  <c r="S10" i="17"/>
  <c r="T10" i="17"/>
  <c r="U10" i="17"/>
  <c r="V10" i="17"/>
  <c r="W10" i="17"/>
  <c r="X10" i="17"/>
  <c r="Y10" i="17"/>
  <c r="Z10" i="17"/>
  <c r="AA10" i="17"/>
  <c r="AB10" i="17"/>
  <c r="AC10" i="17"/>
  <c r="D9" i="17"/>
  <c r="E9" i="17"/>
  <c r="F9" i="17"/>
  <c r="G9" i="17"/>
  <c r="H9" i="17"/>
  <c r="I9" i="17"/>
  <c r="J9" i="17"/>
  <c r="K9" i="17"/>
  <c r="L9" i="17"/>
  <c r="M9" i="17"/>
  <c r="N9" i="17"/>
  <c r="O9" i="17"/>
  <c r="P9" i="17"/>
  <c r="Q9" i="17"/>
  <c r="R9" i="17"/>
  <c r="S9" i="17"/>
  <c r="T9" i="17"/>
  <c r="U9" i="17"/>
  <c r="V9" i="17"/>
  <c r="W9" i="17"/>
  <c r="X9" i="17"/>
  <c r="Y9" i="17"/>
  <c r="Z9" i="17"/>
  <c r="AA9" i="17"/>
  <c r="AB9" i="17"/>
  <c r="AC9" i="17"/>
  <c r="D8" i="17"/>
  <c r="E8" i="17"/>
  <c r="F8" i="17"/>
  <c r="G8" i="17"/>
  <c r="H8" i="17"/>
  <c r="I8" i="17"/>
  <c r="J8" i="17"/>
  <c r="K8" i="17"/>
  <c r="L8" i="17"/>
  <c r="M8" i="17"/>
  <c r="N8" i="17"/>
  <c r="O8" i="17"/>
  <c r="P8" i="17"/>
  <c r="Q8" i="17"/>
  <c r="R8" i="17"/>
  <c r="S8" i="17"/>
  <c r="T8" i="17"/>
  <c r="U8" i="17"/>
  <c r="V8" i="17"/>
  <c r="W8" i="17"/>
  <c r="X8" i="17"/>
  <c r="Y8" i="17"/>
  <c r="Z8" i="17"/>
  <c r="AA8" i="17"/>
  <c r="AB8" i="17"/>
  <c r="AC8" i="17"/>
  <c r="D7" i="17"/>
  <c r="E7" i="17"/>
  <c r="F7" i="17"/>
  <c r="G7" i="17"/>
  <c r="H7" i="17"/>
  <c r="I7" i="17"/>
  <c r="J7" i="17"/>
  <c r="K7" i="17"/>
  <c r="L7" i="17"/>
  <c r="M7" i="17"/>
  <c r="N7" i="17"/>
  <c r="O7" i="17"/>
  <c r="P7" i="17"/>
  <c r="Q7" i="17"/>
  <c r="R7" i="17"/>
  <c r="S7" i="17"/>
  <c r="T7" i="17"/>
  <c r="U7" i="17"/>
  <c r="V7" i="17"/>
  <c r="W7" i="17"/>
  <c r="X7" i="17"/>
  <c r="Y7" i="17"/>
  <c r="Z7" i="17"/>
  <c r="AA7" i="17"/>
  <c r="AB7" i="17"/>
  <c r="AC7" i="17"/>
  <c r="AC47" i="17"/>
  <c r="D12" i="19"/>
  <c r="D13" i="19"/>
  <c r="D14" i="19"/>
  <c r="D15" i="19"/>
  <c r="D22" i="19"/>
  <c r="D23" i="19"/>
  <c r="D24" i="19"/>
  <c r="D25" i="19"/>
  <c r="D28" i="19"/>
  <c r="D29" i="19"/>
  <c r="D32" i="19"/>
  <c r="D35" i="19" s="1"/>
  <c r="D33" i="19"/>
  <c r="D34" i="19"/>
  <c r="D37" i="19"/>
  <c r="D38" i="19"/>
  <c r="D39" i="19"/>
  <c r="D40" i="19"/>
  <c r="D41" i="19"/>
  <c r="D44" i="19"/>
  <c r="D46" i="19" s="1"/>
  <c r="D45" i="19"/>
  <c r="D50" i="19"/>
  <c r="D51" i="19"/>
  <c r="D52" i="19"/>
  <c r="C12" i="19"/>
  <c r="C13" i="19"/>
  <c r="C14" i="19"/>
  <c r="C15" i="19"/>
  <c r="C22" i="19"/>
  <c r="C23" i="19"/>
  <c r="C24" i="19"/>
  <c r="C25" i="19"/>
  <c r="C28" i="19"/>
  <c r="C29" i="19"/>
  <c r="C32" i="19"/>
  <c r="C33" i="19"/>
  <c r="C34" i="19"/>
  <c r="C37" i="19"/>
  <c r="C38" i="19"/>
  <c r="C39" i="19"/>
  <c r="C42" i="19" s="1"/>
  <c r="C40" i="19"/>
  <c r="C41" i="19"/>
  <c r="C44" i="19"/>
  <c r="C45" i="19"/>
  <c r="C50" i="19"/>
  <c r="C51" i="19"/>
  <c r="C52" i="19"/>
  <c r="T3" i="17"/>
  <c r="U3" i="17"/>
  <c r="V3" i="17"/>
  <c r="W3" i="17"/>
  <c r="X3" i="17"/>
  <c r="Y3" i="17"/>
  <c r="Z3" i="17"/>
  <c r="AA3" i="17"/>
  <c r="AB3" i="17"/>
  <c r="AC3" i="17"/>
  <c r="S3" i="17"/>
  <c r="E13" i="3"/>
  <c r="E14" i="3"/>
  <c r="E15" i="3"/>
  <c r="E23" i="3"/>
  <c r="E24" i="3"/>
  <c r="E25" i="3"/>
  <c r="E29" i="3"/>
  <c r="E33" i="3"/>
  <c r="E34" i="3"/>
  <c r="E38" i="3"/>
  <c r="E39" i="3"/>
  <c r="E40" i="3"/>
  <c r="E41" i="3"/>
  <c r="E45" i="3"/>
  <c r="E51" i="3"/>
  <c r="E52" i="3"/>
  <c r="D12" i="3"/>
  <c r="D13" i="3"/>
  <c r="D14" i="3"/>
  <c r="D15" i="3"/>
  <c r="D23" i="3"/>
  <c r="D24" i="3"/>
  <c r="D25" i="3"/>
  <c r="D28" i="3"/>
  <c r="D29" i="3"/>
  <c r="D32" i="3"/>
  <c r="D33" i="3"/>
  <c r="D34" i="3"/>
  <c r="D37" i="3"/>
  <c r="D38" i="3"/>
  <c r="D39" i="3"/>
  <c r="D40" i="3"/>
  <c r="D41" i="3"/>
  <c r="D44" i="3"/>
  <c r="D45" i="3"/>
  <c r="D50" i="3"/>
  <c r="D51" i="3"/>
  <c r="D52" i="3"/>
  <c r="C12" i="3"/>
  <c r="C13" i="3"/>
  <c r="C14" i="3"/>
  <c r="C15" i="3"/>
  <c r="C23" i="3"/>
  <c r="C24" i="3"/>
  <c r="C25" i="3"/>
  <c r="C28" i="3"/>
  <c r="C30" i="3" s="1"/>
  <c r="C29" i="3"/>
  <c r="C32" i="3"/>
  <c r="C33" i="3"/>
  <c r="C34" i="3"/>
  <c r="C37" i="3"/>
  <c r="C38" i="3"/>
  <c r="C39" i="3"/>
  <c r="C40" i="3"/>
  <c r="C41" i="3"/>
  <c r="C44" i="3"/>
  <c r="C45" i="3"/>
  <c r="C50" i="3"/>
  <c r="C51" i="3"/>
  <c r="C52" i="3"/>
  <c r="T3" i="8"/>
  <c r="U3" i="8"/>
  <c r="V3" i="8"/>
  <c r="W3" i="8"/>
  <c r="X3" i="8"/>
  <c r="Y3" i="8"/>
  <c r="Z3" i="8"/>
  <c r="AA3" i="8"/>
  <c r="AB3" i="8"/>
  <c r="AC3" i="8"/>
  <c r="Z27" i="7"/>
  <c r="AA27" i="7"/>
  <c r="AB27" i="7"/>
  <c r="Z26" i="7"/>
  <c r="AA26" i="7"/>
  <c r="AB26" i="7"/>
  <c r="Z25" i="7"/>
  <c r="AA25" i="7"/>
  <c r="AB25" i="7"/>
  <c r="Z24" i="7"/>
  <c r="AA24" i="7"/>
  <c r="AB24" i="7"/>
  <c r="Z23" i="7"/>
  <c r="AA23" i="7"/>
  <c r="AB23" i="7"/>
  <c r="Z31" i="7"/>
  <c r="AA31" i="7"/>
  <c r="AB31" i="7"/>
  <c r="Z30" i="7"/>
  <c r="AA30" i="7"/>
  <c r="AB30" i="7"/>
  <c r="Z29" i="7"/>
  <c r="V19" i="16" s="1"/>
  <c r="AA29" i="7"/>
  <c r="W19" i="16" s="1"/>
  <c r="S8" i="7"/>
  <c r="S15" i="7" s="1"/>
  <c r="S22" i="7" s="1"/>
  <c r="T8" i="7"/>
  <c r="T15" i="7" s="1"/>
  <c r="T22" i="7" s="1"/>
  <c r="U8" i="7"/>
  <c r="U15" i="7" s="1"/>
  <c r="U22" i="7" s="1"/>
  <c r="V8" i="7"/>
  <c r="V15" i="7" s="1"/>
  <c r="V22" i="7" s="1"/>
  <c r="W8" i="7"/>
  <c r="W15" i="7" s="1"/>
  <c r="W22" i="7" s="1"/>
  <c r="X8" i="7"/>
  <c r="X15" i="7" s="1"/>
  <c r="X22" i="7" s="1"/>
  <c r="Y8" i="7"/>
  <c r="Y15" i="7" s="1"/>
  <c r="Y22" i="7" s="1"/>
  <c r="Z8" i="7"/>
  <c r="Z15" i="7" s="1"/>
  <c r="Z22" i="7" s="1"/>
  <c r="AA8" i="7"/>
  <c r="AA15" i="7" s="1"/>
  <c r="AA22" i="7" s="1"/>
  <c r="AB8" i="7"/>
  <c r="AB15" i="7" s="1"/>
  <c r="AB22" i="7" s="1"/>
  <c r="F18" i="19" l="1"/>
  <c r="AG48" i="17"/>
  <c r="AG55" i="17" s="1"/>
  <c r="AK48" i="17"/>
  <c r="AK55" i="17" s="1"/>
  <c r="AI21" i="17"/>
  <c r="AM48" i="17"/>
  <c r="AM55" i="17" s="1"/>
  <c r="AD48" i="17"/>
  <c r="AD55" i="17" s="1"/>
  <c r="AI21" i="8"/>
  <c r="F18" i="3"/>
  <c r="F20" i="3" s="1"/>
  <c r="F10" i="3"/>
  <c r="AM17" i="8"/>
  <c r="AH17" i="8"/>
  <c r="AG17" i="8"/>
  <c r="AJ17" i="17"/>
  <c r="AJ48" i="17" s="1"/>
  <c r="AJ55" i="17" s="1"/>
  <c r="AF17" i="8"/>
  <c r="AL17" i="17"/>
  <c r="AL48" i="17" s="1"/>
  <c r="AL55" i="17" s="1"/>
  <c r="AI17" i="8"/>
  <c r="AJ17" i="8"/>
  <c r="E6" i="3"/>
  <c r="AO29" i="7"/>
  <c r="AE17" i="8"/>
  <c r="AH17" i="17"/>
  <c r="AH48" i="17" s="1"/>
  <c r="AH55" i="17" s="1"/>
  <c r="AD17" i="8"/>
  <c r="AO17" i="17"/>
  <c r="AO48" i="17" s="1"/>
  <c r="AO55" i="17" s="1"/>
  <c r="AI17" i="17"/>
  <c r="AI48" i="17" s="1"/>
  <c r="AI55" i="17" s="1"/>
  <c r="AK17" i="8"/>
  <c r="AF17" i="17"/>
  <c r="F7" i="3"/>
  <c r="AO48" i="8"/>
  <c r="AO55" i="8" s="1"/>
  <c r="AN17" i="17"/>
  <c r="AN17" i="8"/>
  <c r="F6" i="3"/>
  <c r="AN23" i="8"/>
  <c r="AM23" i="8" s="1"/>
  <c r="AL23" i="8" s="1"/>
  <c r="AK23" i="8" s="1"/>
  <c r="AJ23" i="8" s="1"/>
  <c r="AI23" i="8" s="1"/>
  <c r="AH23" i="8" s="1"/>
  <c r="AG23" i="8" s="1"/>
  <c r="AF23" i="8" s="1"/>
  <c r="AE23" i="8" s="1"/>
  <c r="AD23" i="8" s="1"/>
  <c r="AN27" i="8"/>
  <c r="AM22" i="8"/>
  <c r="C35" i="19"/>
  <c r="D30" i="19"/>
  <c r="C46" i="19"/>
  <c r="C30" i="19"/>
  <c r="D42" i="19"/>
  <c r="D53" i="19"/>
  <c r="D26" i="19"/>
  <c r="C53" i="19"/>
  <c r="C26" i="19"/>
  <c r="B50" i="3"/>
  <c r="B32" i="3"/>
  <c r="C35" i="3"/>
  <c r="E42" i="3"/>
  <c r="B42" i="3" s="1"/>
  <c r="D42" i="3"/>
  <c r="E53" i="3"/>
  <c r="D46" i="3"/>
  <c r="C46" i="3"/>
  <c r="E46" i="3"/>
  <c r="D30" i="3"/>
  <c r="C42" i="3"/>
  <c r="D53" i="3"/>
  <c r="C53" i="3"/>
  <c r="E35" i="3"/>
  <c r="D35" i="3"/>
  <c r="E30" i="3"/>
  <c r="B30" i="3" s="1"/>
  <c r="Z17" i="17"/>
  <c r="J17" i="17"/>
  <c r="S17" i="8"/>
  <c r="R17" i="17"/>
  <c r="AA17" i="8"/>
  <c r="K17" i="8"/>
  <c r="AB21" i="8"/>
  <c r="AB21" i="16"/>
  <c r="H17" i="17"/>
  <c r="V17" i="17"/>
  <c r="N17" i="17"/>
  <c r="F17" i="17"/>
  <c r="W17" i="8"/>
  <c r="O17" i="8"/>
  <c r="G17" i="8"/>
  <c r="Y21" i="8"/>
  <c r="AA17" i="16"/>
  <c r="AA48" i="16" s="1"/>
  <c r="AA55" i="16" s="1"/>
  <c r="AA21" i="16"/>
  <c r="Z17" i="16"/>
  <c r="Z21" i="16"/>
  <c r="P17" i="17"/>
  <c r="AB17" i="17"/>
  <c r="T17" i="17"/>
  <c r="L17" i="17"/>
  <c r="D17" i="17"/>
  <c r="AC17" i="8"/>
  <c r="U17" i="8"/>
  <c r="M17" i="8"/>
  <c r="X17" i="16"/>
  <c r="X17" i="17"/>
  <c r="AA17" i="17"/>
  <c r="AB17" i="8"/>
  <c r="T17" i="8"/>
  <c r="V17" i="8"/>
  <c r="N17" i="8"/>
  <c r="F17" i="8"/>
  <c r="W17" i="16"/>
  <c r="X17" i="8"/>
  <c r="P17" i="8"/>
  <c r="H17" i="8"/>
  <c r="Z21" i="8"/>
  <c r="U17" i="16"/>
  <c r="K17" i="17"/>
  <c r="AC17" i="16"/>
  <c r="AC48" i="16" s="1"/>
  <c r="AC55" i="16" s="1"/>
  <c r="S17" i="17"/>
  <c r="AC17" i="17"/>
  <c r="U17" i="17"/>
  <c r="M17" i="17"/>
  <c r="E17" i="17"/>
  <c r="W17" i="17"/>
  <c r="O17" i="17"/>
  <c r="G17" i="17"/>
  <c r="X21" i="8"/>
  <c r="AB17" i="16"/>
  <c r="D17" i="8"/>
  <c r="E17" i="8"/>
  <c r="L17" i="8"/>
  <c r="Y17" i="17"/>
  <c r="I17" i="17"/>
  <c r="Z17" i="8"/>
  <c r="R17" i="8"/>
  <c r="J17" i="8"/>
  <c r="Q17" i="17"/>
  <c r="Y17" i="8"/>
  <c r="Q17" i="8"/>
  <c r="I17" i="8"/>
  <c r="AA21" i="8"/>
  <c r="R17" i="16"/>
  <c r="T21" i="8"/>
  <c r="W20" i="16"/>
  <c r="W21" i="16" s="1"/>
  <c r="V20" i="16"/>
  <c r="V21" i="16" s="1"/>
  <c r="V21" i="8"/>
  <c r="U21" i="8"/>
  <c r="V12" i="16"/>
  <c r="T12" i="16" s="1"/>
  <c r="R12" i="16" s="1"/>
  <c r="S12" i="16"/>
  <c r="AA21" i="17"/>
  <c r="AC21" i="17"/>
  <c r="AB21" i="17"/>
  <c r="V27" i="7"/>
  <c r="W27" i="7"/>
  <c r="X27" i="7"/>
  <c r="Y27" i="7"/>
  <c r="V26" i="7"/>
  <c r="W26" i="7"/>
  <c r="X26" i="7"/>
  <c r="Y26" i="7"/>
  <c r="V25" i="7"/>
  <c r="W25" i="7"/>
  <c r="X25" i="7"/>
  <c r="Y25" i="7"/>
  <c r="V24" i="7"/>
  <c r="W24" i="7"/>
  <c r="X24" i="7"/>
  <c r="Y24" i="7"/>
  <c r="V23" i="7"/>
  <c r="W23" i="7"/>
  <c r="X23" i="7"/>
  <c r="Y23" i="7"/>
  <c r="T31" i="7"/>
  <c r="U31" i="7"/>
  <c r="V31" i="7"/>
  <c r="W31" i="7"/>
  <c r="X31" i="7"/>
  <c r="Y31" i="7"/>
  <c r="R30" i="7"/>
  <c r="S30" i="7"/>
  <c r="T30" i="7"/>
  <c r="U30" i="7"/>
  <c r="V30" i="7"/>
  <c r="W30" i="7"/>
  <c r="X30" i="7"/>
  <c r="Y30" i="7"/>
  <c r="S29" i="7"/>
  <c r="T29" i="7"/>
  <c r="U29" i="7"/>
  <c r="V29" i="7"/>
  <c r="W29" i="7"/>
  <c r="X29" i="7"/>
  <c r="Y29" i="7"/>
  <c r="AF48" i="17" l="1"/>
  <c r="AF55" i="17" s="1"/>
  <c r="F16" i="3"/>
  <c r="AN48" i="8"/>
  <c r="AN55" i="8" s="1"/>
  <c r="AN48" i="17"/>
  <c r="AC23" i="8"/>
  <c r="AB23" i="8" s="1"/>
  <c r="AA23" i="8" s="1"/>
  <c r="Z23" i="8" s="1"/>
  <c r="Y23" i="8" s="1"/>
  <c r="X23" i="8" s="1"/>
  <c r="W23" i="8" s="1"/>
  <c r="V23" i="8" s="1"/>
  <c r="U23" i="8" s="1"/>
  <c r="T23" i="8" s="1"/>
  <c r="S23" i="8" s="1"/>
  <c r="R23" i="8" s="1"/>
  <c r="F22" i="3"/>
  <c r="F26" i="3" s="1"/>
  <c r="AL22" i="8"/>
  <c r="AM27" i="8"/>
  <c r="AM48" i="8" s="1"/>
  <c r="AM55" i="8" s="1"/>
  <c r="Z48" i="16"/>
  <c r="Z55" i="16" s="1"/>
  <c r="AB48" i="16"/>
  <c r="AB55" i="16" s="1"/>
  <c r="W48" i="16"/>
  <c r="W55" i="16" s="1"/>
  <c r="AB48" i="17"/>
  <c r="AB55" i="17" s="1"/>
  <c r="AC48" i="17"/>
  <c r="AC55" i="17" s="1"/>
  <c r="AA48" i="17"/>
  <c r="AA55" i="17" s="1"/>
  <c r="V17" i="16"/>
  <c r="V48" i="16" s="1"/>
  <c r="V55" i="16" s="1"/>
  <c r="R20" i="16"/>
  <c r="R19" i="16"/>
  <c r="Q20" i="16"/>
  <c r="Q19" i="16"/>
  <c r="Q12" i="16"/>
  <c r="S17" i="16"/>
  <c r="P20" i="16"/>
  <c r="P19" i="16"/>
  <c r="O19" i="16"/>
  <c r="O20" i="16"/>
  <c r="T17" i="16"/>
  <c r="U20" i="16"/>
  <c r="U19" i="16"/>
  <c r="T20" i="16"/>
  <c r="T19" i="16"/>
  <c r="S20" i="16"/>
  <c r="S19" i="16"/>
  <c r="P12" i="16"/>
  <c r="V21" i="17"/>
  <c r="V48" i="17" s="1"/>
  <c r="V55" i="17" s="1"/>
  <c r="U21" i="17"/>
  <c r="U48" i="17" s="1"/>
  <c r="U55" i="17" s="1"/>
  <c r="F3" i="17"/>
  <c r="G3" i="17"/>
  <c r="H3" i="17"/>
  <c r="I3" i="17"/>
  <c r="J3" i="17"/>
  <c r="K3" i="17"/>
  <c r="L3" i="17"/>
  <c r="M3" i="17"/>
  <c r="N3" i="17"/>
  <c r="O3" i="17"/>
  <c r="P3" i="17"/>
  <c r="Q3" i="17"/>
  <c r="E3" i="17"/>
  <c r="D3" i="17"/>
  <c r="F47" i="3" l="1"/>
  <c r="AN55" i="17"/>
  <c r="E22" i="3"/>
  <c r="E26" i="3" s="1"/>
  <c r="Q23" i="8"/>
  <c r="P23" i="8" s="1"/>
  <c r="O23" i="8" s="1"/>
  <c r="N23" i="8" s="1"/>
  <c r="M23" i="8" s="1"/>
  <c r="L23" i="8" s="1"/>
  <c r="K23" i="8" s="1"/>
  <c r="J23" i="8" s="1"/>
  <c r="I23" i="8" s="1"/>
  <c r="H23" i="8" s="1"/>
  <c r="G23" i="8" s="1"/>
  <c r="F23" i="8" s="1"/>
  <c r="AK22" i="8"/>
  <c r="AL27" i="8"/>
  <c r="AL48" i="8" s="1"/>
  <c r="AL55" i="8" s="1"/>
  <c r="P21" i="8"/>
  <c r="T21" i="16"/>
  <c r="T48" i="16" s="1"/>
  <c r="T55" i="16" s="1"/>
  <c r="Q21" i="8"/>
  <c r="U21" i="16"/>
  <c r="U48" i="16" s="1"/>
  <c r="U55" i="16" s="1"/>
  <c r="R21" i="16"/>
  <c r="R48" i="16" s="1"/>
  <c r="R55" i="16" s="1"/>
  <c r="S21" i="16"/>
  <c r="S48" i="16" s="1"/>
  <c r="S55" i="16" s="1"/>
  <c r="R21" i="8"/>
  <c r="O12" i="16"/>
  <c r="O17" i="16" s="1"/>
  <c r="Q17" i="16"/>
  <c r="N12" i="16"/>
  <c r="P17" i="16"/>
  <c r="Q21" i="16"/>
  <c r="O21" i="8"/>
  <c r="O21" i="16"/>
  <c r="S21" i="8"/>
  <c r="P21" i="16"/>
  <c r="M21" i="8"/>
  <c r="L21" i="8"/>
  <c r="N21" i="8"/>
  <c r="M12" i="16"/>
  <c r="Y21" i="17"/>
  <c r="Y48" i="17" s="1"/>
  <c r="Y55" i="17" s="1"/>
  <c r="Z21" i="17"/>
  <c r="Z48" i="17" s="1"/>
  <c r="Z55" i="17" s="1"/>
  <c r="X21" i="17"/>
  <c r="X48" i="17" s="1"/>
  <c r="X55" i="17" s="1"/>
  <c r="D3" i="8"/>
  <c r="E3" i="8"/>
  <c r="F3" i="8"/>
  <c r="G3" i="8"/>
  <c r="H3" i="8"/>
  <c r="I3" i="8"/>
  <c r="J3" i="8"/>
  <c r="K3" i="8"/>
  <c r="L3" i="8"/>
  <c r="M3" i="8"/>
  <c r="N3" i="8"/>
  <c r="O3" i="8"/>
  <c r="P3" i="8"/>
  <c r="Q3" i="8"/>
  <c r="R3" i="17"/>
  <c r="C3" i="17"/>
  <c r="R3" i="8"/>
  <c r="S3" i="8"/>
  <c r="C3" i="8"/>
  <c r="E8" i="7"/>
  <c r="E15" i="7" s="1"/>
  <c r="E22" i="7" s="1"/>
  <c r="F8" i="7"/>
  <c r="F15" i="7" s="1"/>
  <c r="F22" i="7" s="1"/>
  <c r="G8" i="7"/>
  <c r="G15" i="7" s="1"/>
  <c r="G22" i="7" s="1"/>
  <c r="H8" i="7"/>
  <c r="H15" i="7" s="1"/>
  <c r="H22" i="7" s="1"/>
  <c r="I8" i="7"/>
  <c r="I15" i="7" s="1"/>
  <c r="I22" i="7" s="1"/>
  <c r="J8" i="7"/>
  <c r="J15" i="7" s="1"/>
  <c r="J22" i="7" s="1"/>
  <c r="K8" i="7"/>
  <c r="K15" i="7" s="1"/>
  <c r="K22" i="7" s="1"/>
  <c r="L8" i="7"/>
  <c r="L15" i="7" s="1"/>
  <c r="L22" i="7" s="1"/>
  <c r="M8" i="7"/>
  <c r="M15" i="7" s="1"/>
  <c r="M22" i="7" s="1"/>
  <c r="N8" i="7"/>
  <c r="N15" i="7" s="1"/>
  <c r="N22" i="7" s="1"/>
  <c r="O8" i="7"/>
  <c r="O15" i="7" s="1"/>
  <c r="O22" i="7" s="1"/>
  <c r="P8" i="7"/>
  <c r="P15" i="7" s="1"/>
  <c r="P22" i="7" s="1"/>
  <c r="Q8" i="7"/>
  <c r="Q15" i="7" s="1"/>
  <c r="Q22" i="7" s="1"/>
  <c r="R8" i="7"/>
  <c r="R15" i="7" s="1"/>
  <c r="R22" i="7" s="1"/>
  <c r="B8" i="7"/>
  <c r="B15" i="7" s="1"/>
  <c r="B22" i="7" s="1"/>
  <c r="D22" i="3" l="1"/>
  <c r="D26" i="3" s="1"/>
  <c r="E23" i="8"/>
  <c r="D23" i="8" s="1"/>
  <c r="C23" i="8" s="1"/>
  <c r="AJ22" i="8"/>
  <c r="AK27" i="8"/>
  <c r="AK48" i="8" s="1"/>
  <c r="AK55" i="8" s="1"/>
  <c r="Q48" i="16"/>
  <c r="Q55" i="16" s="1"/>
  <c r="O48" i="16"/>
  <c r="O55" i="16" s="1"/>
  <c r="K12" i="16"/>
  <c r="M17" i="16"/>
  <c r="L12" i="16"/>
  <c r="L17" i="16" s="1"/>
  <c r="N17" i="16"/>
  <c r="P48" i="16"/>
  <c r="P55" i="16" s="1"/>
  <c r="J12" i="16"/>
  <c r="C8" i="17"/>
  <c r="C9" i="17"/>
  <c r="C10" i="17"/>
  <c r="C11" i="17"/>
  <c r="C7" i="17"/>
  <c r="B7" i="17" s="1"/>
  <c r="E7" i="3"/>
  <c r="E8" i="3"/>
  <c r="E9" i="3"/>
  <c r="E10" i="3"/>
  <c r="C8" i="8"/>
  <c r="B8" i="8" s="1"/>
  <c r="AP8" i="8" s="1"/>
  <c r="C9" i="8"/>
  <c r="B9" i="8" s="1"/>
  <c r="AP9" i="8" s="1"/>
  <c r="C10" i="8"/>
  <c r="B10" i="8" s="1"/>
  <c r="AP10" i="8" s="1"/>
  <c r="C11" i="8"/>
  <c r="B11" i="8" s="1"/>
  <c r="AP11" i="8" s="1"/>
  <c r="C7" i="8"/>
  <c r="B7" i="8" s="1"/>
  <c r="AP7" i="8" s="1"/>
  <c r="F46" i="19" l="1"/>
  <c r="F16" i="19"/>
  <c r="E16" i="3"/>
  <c r="F26" i="19"/>
  <c r="F42" i="19"/>
  <c r="F53" i="19"/>
  <c r="F35" i="19"/>
  <c r="F30" i="19"/>
  <c r="B23" i="8"/>
  <c r="C22" i="3"/>
  <c r="AJ27" i="8"/>
  <c r="AJ48" i="8" s="1"/>
  <c r="AJ55" i="8" s="1"/>
  <c r="AI22" i="8"/>
  <c r="H12" i="16"/>
  <c r="J17" i="16"/>
  <c r="I12" i="16"/>
  <c r="I17" i="16" s="1"/>
  <c r="K17" i="16"/>
  <c r="G12" i="16"/>
  <c r="D9" i="19"/>
  <c r="C10" i="19"/>
  <c r="D10" i="19"/>
  <c r="C7" i="3"/>
  <c r="D9" i="3"/>
  <c r="C9" i="19"/>
  <c r="D8" i="3"/>
  <c r="C8" i="19"/>
  <c r="D7" i="3"/>
  <c r="C7" i="19"/>
  <c r="C9" i="3"/>
  <c r="B9" i="3" s="1"/>
  <c r="D10" i="3"/>
  <c r="D6" i="3"/>
  <c r="D7" i="19"/>
  <c r="C8" i="3"/>
  <c r="C10" i="3"/>
  <c r="D8" i="19"/>
  <c r="C6" i="3"/>
  <c r="D6" i="19"/>
  <c r="C6" i="19"/>
  <c r="K11" i="25"/>
  <c r="J11" i="25"/>
  <c r="G11" i="25"/>
  <c r="D11" i="25"/>
  <c r="K10" i="25"/>
  <c r="J10" i="25"/>
  <c r="G10" i="25"/>
  <c r="D10" i="25"/>
  <c r="K9" i="25"/>
  <c r="J9" i="25"/>
  <c r="G9" i="25"/>
  <c r="D9" i="25"/>
  <c r="K8" i="25"/>
  <c r="J8" i="25"/>
  <c r="G8" i="25"/>
  <c r="D8" i="25"/>
  <c r="K7" i="25"/>
  <c r="J7" i="25"/>
  <c r="G7" i="25"/>
  <c r="D7" i="25"/>
  <c r="K6" i="25"/>
  <c r="J6" i="25"/>
  <c r="G6" i="25"/>
  <c r="D6" i="25"/>
  <c r="H5" i="25"/>
  <c r="H12" i="25" s="1"/>
  <c r="I5" i="22" s="1"/>
  <c r="E5" i="25"/>
  <c r="E12" i="25" s="1"/>
  <c r="F5" i="22" s="1"/>
  <c r="B5" i="25"/>
  <c r="B12" i="25" s="1"/>
  <c r="C5" i="22" s="1"/>
  <c r="K4" i="25"/>
  <c r="J4" i="25"/>
  <c r="G4" i="25"/>
  <c r="D4" i="25"/>
  <c r="K3" i="25"/>
  <c r="J3" i="25"/>
  <c r="J5" i="25" s="1"/>
  <c r="G3" i="25"/>
  <c r="D3" i="25"/>
  <c r="D5" i="25" s="1"/>
  <c r="L6" i="22"/>
  <c r="L7" i="22"/>
  <c r="K6" i="22"/>
  <c r="K7" i="22"/>
  <c r="E6" i="22"/>
  <c r="E7" i="22"/>
  <c r="H6" i="22"/>
  <c r="M6" i="22" s="1"/>
  <c r="H7" i="22"/>
  <c r="M7" i="22" s="1"/>
  <c r="B5" i="23"/>
  <c r="B12" i="23" s="1"/>
  <c r="D7" i="23"/>
  <c r="D8" i="23"/>
  <c r="D9" i="23"/>
  <c r="D10" i="23"/>
  <c r="D11" i="23"/>
  <c r="D6" i="23"/>
  <c r="D4" i="23"/>
  <c r="D3" i="23"/>
  <c r="B10" i="3" l="1"/>
  <c r="B8" i="3"/>
  <c r="B6" i="3"/>
  <c r="D16" i="3"/>
  <c r="C16" i="3"/>
  <c r="B7" i="3"/>
  <c r="C26" i="3"/>
  <c r="B26" i="3" s="1"/>
  <c r="B22" i="3"/>
  <c r="AI27" i="8"/>
  <c r="AI48" i="8" s="1"/>
  <c r="AI55" i="8" s="1"/>
  <c r="AH22" i="8"/>
  <c r="E12" i="16"/>
  <c r="E17" i="16" s="1"/>
  <c r="G17" i="16"/>
  <c r="G5" i="25"/>
  <c r="C16" i="19"/>
  <c r="D16" i="19"/>
  <c r="F12" i="16"/>
  <c r="F17" i="16" s="1"/>
  <c r="H17" i="16"/>
  <c r="D12" i="16"/>
  <c r="D17" i="16" s="1"/>
  <c r="D12" i="25"/>
  <c r="J12" i="25"/>
  <c r="L4" i="25"/>
  <c r="D5" i="23"/>
  <c r="D12" i="23" s="1"/>
  <c r="G12" i="25"/>
  <c r="K5" i="25"/>
  <c r="K12" i="25" s="1"/>
  <c r="L6" i="25"/>
  <c r="L7" i="25"/>
  <c r="L8" i="25"/>
  <c r="L9" i="25"/>
  <c r="L10" i="25"/>
  <c r="L11" i="25"/>
  <c r="L3" i="25"/>
  <c r="L5" i="25" s="1"/>
  <c r="E51" i="18"/>
  <c r="E52" i="18"/>
  <c r="E50" i="18"/>
  <c r="E45" i="18"/>
  <c r="E44" i="18"/>
  <c r="E38" i="18"/>
  <c r="E39" i="18"/>
  <c r="E40" i="18"/>
  <c r="E41" i="18"/>
  <c r="E37" i="18"/>
  <c r="E33" i="18"/>
  <c r="E34" i="18"/>
  <c r="E32" i="18"/>
  <c r="E29" i="18"/>
  <c r="E28" i="18"/>
  <c r="E23" i="18"/>
  <c r="E24" i="18"/>
  <c r="E25" i="18"/>
  <c r="E22" i="18"/>
  <c r="D23" i="18"/>
  <c r="D24" i="18"/>
  <c r="D25" i="18"/>
  <c r="E13" i="18"/>
  <c r="E14" i="18"/>
  <c r="E15" i="18"/>
  <c r="D13" i="18"/>
  <c r="D14" i="18"/>
  <c r="D15" i="18"/>
  <c r="C13" i="18"/>
  <c r="C14" i="18"/>
  <c r="C15" i="18"/>
  <c r="E12" i="18"/>
  <c r="C12" i="16"/>
  <c r="B12" i="16" s="1"/>
  <c r="Q29" i="7"/>
  <c r="R29" i="7"/>
  <c r="AB29" i="7"/>
  <c r="Q30" i="7"/>
  <c r="Q31" i="7"/>
  <c r="R31" i="7"/>
  <c r="S31" i="7"/>
  <c r="I23" i="7"/>
  <c r="J23" i="7"/>
  <c r="K23" i="7"/>
  <c r="L23" i="7"/>
  <c r="M23" i="7"/>
  <c r="N23" i="7"/>
  <c r="O23" i="7"/>
  <c r="P23" i="7"/>
  <c r="Q23" i="7"/>
  <c r="R23" i="7"/>
  <c r="S23" i="7"/>
  <c r="T23" i="7"/>
  <c r="U23" i="7"/>
  <c r="I24" i="7"/>
  <c r="J24" i="7"/>
  <c r="K24" i="7"/>
  <c r="L24" i="7"/>
  <c r="M24" i="7"/>
  <c r="N24" i="7"/>
  <c r="O24" i="7"/>
  <c r="P24" i="7"/>
  <c r="Q24" i="7"/>
  <c r="R24" i="7"/>
  <c r="S24" i="7"/>
  <c r="T24" i="7"/>
  <c r="U24" i="7"/>
  <c r="I25" i="7"/>
  <c r="J25" i="7"/>
  <c r="K25" i="7"/>
  <c r="L25" i="7"/>
  <c r="M25" i="7"/>
  <c r="N25" i="7"/>
  <c r="O25" i="7"/>
  <c r="P25" i="7"/>
  <c r="Q25" i="7"/>
  <c r="R25" i="7"/>
  <c r="S25" i="7"/>
  <c r="T25" i="7"/>
  <c r="U25" i="7"/>
  <c r="I26" i="7"/>
  <c r="J26" i="7"/>
  <c r="K26" i="7"/>
  <c r="L26" i="7"/>
  <c r="M26" i="7"/>
  <c r="N26" i="7"/>
  <c r="O26" i="7"/>
  <c r="P26" i="7"/>
  <c r="Q26" i="7"/>
  <c r="R26" i="7"/>
  <c r="S26" i="7"/>
  <c r="T26" i="7"/>
  <c r="U26" i="7"/>
  <c r="I27" i="7"/>
  <c r="J27" i="7"/>
  <c r="K27" i="7"/>
  <c r="L27" i="7"/>
  <c r="M27" i="7"/>
  <c r="N27" i="7"/>
  <c r="O27" i="7"/>
  <c r="P27" i="7"/>
  <c r="Q27" i="7"/>
  <c r="R27" i="7"/>
  <c r="S27" i="7"/>
  <c r="T27" i="7"/>
  <c r="U27" i="7"/>
  <c r="B23" i="7"/>
  <c r="E23" i="7"/>
  <c r="F23" i="7"/>
  <c r="G23" i="7"/>
  <c r="H23" i="7"/>
  <c r="B24" i="7"/>
  <c r="AO24" i="7" s="1"/>
  <c r="E24" i="7"/>
  <c r="F24" i="7"/>
  <c r="G24" i="7"/>
  <c r="H24" i="7"/>
  <c r="B25" i="7"/>
  <c r="AO25" i="7" s="1"/>
  <c r="E25" i="7"/>
  <c r="F25" i="7"/>
  <c r="G25" i="7"/>
  <c r="H25" i="7"/>
  <c r="B26" i="7"/>
  <c r="AO26" i="7" s="1"/>
  <c r="E26" i="7"/>
  <c r="F26" i="7"/>
  <c r="G26" i="7"/>
  <c r="H26" i="7"/>
  <c r="B27" i="7"/>
  <c r="AO27" i="7" s="1"/>
  <c r="E27" i="7"/>
  <c r="F27" i="7"/>
  <c r="G27" i="7"/>
  <c r="H27" i="7"/>
  <c r="AO23" i="7" l="1"/>
  <c r="B16" i="3"/>
  <c r="AH27" i="8"/>
  <c r="AH48" i="8" s="1"/>
  <c r="AH55" i="8" s="1"/>
  <c r="AG22" i="8"/>
  <c r="X20" i="16"/>
  <c r="X19" i="16"/>
  <c r="N19" i="16"/>
  <c r="N20" i="16"/>
  <c r="M20" i="16"/>
  <c r="M19" i="16"/>
  <c r="T21" i="17"/>
  <c r="T48" i="17" s="1"/>
  <c r="T55" i="17" s="1"/>
  <c r="H4" i="23"/>
  <c r="J4" i="23" s="1"/>
  <c r="E4" i="23"/>
  <c r="S21" i="17"/>
  <c r="S48" i="17" s="1"/>
  <c r="S55" i="17" s="1"/>
  <c r="L12" i="25"/>
  <c r="K5" i="22"/>
  <c r="H5" i="22"/>
  <c r="L5" i="22"/>
  <c r="E5" i="22"/>
  <c r="C4" i="22"/>
  <c r="E4" i="22" s="1"/>
  <c r="AG27" i="8" l="1"/>
  <c r="AG48" i="8" s="1"/>
  <c r="AG55" i="8" s="1"/>
  <c r="AF22" i="8"/>
  <c r="X21" i="16"/>
  <c r="X48" i="16" s="1"/>
  <c r="X55" i="16" s="1"/>
  <c r="K21" i="8"/>
  <c r="N21" i="16"/>
  <c r="N48" i="16" s="1"/>
  <c r="N55" i="16" s="1"/>
  <c r="M21" i="16"/>
  <c r="M48" i="16" s="1"/>
  <c r="M55" i="16" s="1"/>
  <c r="K4" i="23"/>
  <c r="G4" i="23"/>
  <c r="L4" i="23" s="1"/>
  <c r="R21" i="17"/>
  <c r="R48" i="17" s="1"/>
  <c r="R55" i="17" s="1"/>
  <c r="C8" i="22"/>
  <c r="E8" i="22"/>
  <c r="M5" i="22"/>
  <c r="AF27" i="8" l="1"/>
  <c r="AF48" i="8" s="1"/>
  <c r="AF55" i="8" s="1"/>
  <c r="AE22" i="8"/>
  <c r="C15" i="1"/>
  <c r="F15" i="1"/>
  <c r="F16" i="1"/>
  <c r="C16" i="1" s="1"/>
  <c r="E16" i="1" s="1"/>
  <c r="F14" i="1"/>
  <c r="C14" i="1" s="1"/>
  <c r="E14" i="1" s="1"/>
  <c r="E13" i="1" s="1"/>
  <c r="G33" i="3"/>
  <c r="G12" i="3"/>
  <c r="C52" i="18"/>
  <c r="D52" i="18"/>
  <c r="D51" i="18"/>
  <c r="C51" i="18"/>
  <c r="D50" i="18"/>
  <c r="C50" i="18"/>
  <c r="C45" i="18"/>
  <c r="D45" i="18"/>
  <c r="D44" i="18"/>
  <c r="C44" i="18"/>
  <c r="C40" i="18"/>
  <c r="D40" i="18"/>
  <c r="C41" i="18"/>
  <c r="D41" i="18"/>
  <c r="E42" i="18"/>
  <c r="D39" i="18"/>
  <c r="C39" i="18"/>
  <c r="D38" i="18"/>
  <c r="C38" i="18"/>
  <c r="D37" i="18"/>
  <c r="C37" i="18"/>
  <c r="C34" i="18"/>
  <c r="D34" i="18"/>
  <c r="D33" i="18"/>
  <c r="C33" i="18"/>
  <c r="D32" i="18"/>
  <c r="C32" i="18"/>
  <c r="C29" i="18"/>
  <c r="D29" i="18"/>
  <c r="E30" i="18"/>
  <c r="D28" i="18"/>
  <c r="C28" i="18"/>
  <c r="C24" i="18"/>
  <c r="C25" i="18"/>
  <c r="C23" i="18"/>
  <c r="E26" i="18"/>
  <c r="D22" i="18"/>
  <c r="C22" i="18"/>
  <c r="C12" i="18"/>
  <c r="D12" i="18"/>
  <c r="G48" i="19"/>
  <c r="G49" i="19"/>
  <c r="A55" i="18"/>
  <c r="A54" i="18"/>
  <c r="A53" i="18"/>
  <c r="G5" i="19"/>
  <c r="E55" i="19"/>
  <c r="A55" i="19"/>
  <c r="A54" i="19"/>
  <c r="A53" i="19"/>
  <c r="A43" i="19"/>
  <c r="F5" i="18"/>
  <c r="A43" i="18"/>
  <c r="A53" i="3"/>
  <c r="A54" i="3"/>
  <c r="A55" i="3"/>
  <c r="A43" i="3"/>
  <c r="C7" i="16"/>
  <c r="C8" i="16"/>
  <c r="C9" i="16"/>
  <c r="C10" i="16"/>
  <c r="C11" i="16"/>
  <c r="C54" i="17"/>
  <c r="A53" i="17"/>
  <c r="A52" i="17"/>
  <c r="A51" i="17"/>
  <c r="A50" i="17"/>
  <c r="C47" i="17"/>
  <c r="A46" i="17"/>
  <c r="A45" i="19" s="1"/>
  <c r="A45" i="17"/>
  <c r="A44" i="19" s="1"/>
  <c r="G43" i="19"/>
  <c r="A44" i="17"/>
  <c r="C43" i="17"/>
  <c r="A42" i="17"/>
  <c r="A41" i="19" s="1"/>
  <c r="A41" i="17"/>
  <c r="A40" i="19" s="1"/>
  <c r="A40" i="17"/>
  <c r="A39" i="19" s="1"/>
  <c r="A39" i="17"/>
  <c r="A38" i="19" s="1"/>
  <c r="A38" i="17"/>
  <c r="A37" i="19" s="1"/>
  <c r="G36" i="19"/>
  <c r="C36" i="17"/>
  <c r="A35" i="17"/>
  <c r="A34" i="19" s="1"/>
  <c r="A34" i="17"/>
  <c r="A33" i="19" s="1"/>
  <c r="A33" i="17"/>
  <c r="A32" i="19" s="1"/>
  <c r="G31" i="19"/>
  <c r="C31" i="17"/>
  <c r="A30" i="17"/>
  <c r="A29" i="19" s="1"/>
  <c r="A29" i="17"/>
  <c r="A28" i="19" s="1"/>
  <c r="G27" i="19"/>
  <c r="C27" i="17"/>
  <c r="A26" i="17"/>
  <c r="A25" i="19" s="1"/>
  <c r="A25" i="17"/>
  <c r="A24" i="19" s="1"/>
  <c r="A24" i="17"/>
  <c r="A23" i="19" s="1"/>
  <c r="A23" i="17"/>
  <c r="A22" i="19" s="1"/>
  <c r="G21" i="19"/>
  <c r="A20" i="17"/>
  <c r="A19" i="19" s="1"/>
  <c r="A19" i="17"/>
  <c r="A18" i="19" s="1"/>
  <c r="G17" i="19"/>
  <c r="A16" i="17"/>
  <c r="A15" i="19" s="1"/>
  <c r="A15" i="17"/>
  <c r="A14" i="19" s="1"/>
  <c r="A14" i="17"/>
  <c r="A13" i="19" s="1"/>
  <c r="A13" i="17"/>
  <c r="A12" i="19" s="1"/>
  <c r="A11" i="17"/>
  <c r="A10" i="19" s="1"/>
  <c r="A10" i="17"/>
  <c r="A9" i="19" s="1"/>
  <c r="A9" i="17"/>
  <c r="A8" i="19" s="1"/>
  <c r="A8" i="17"/>
  <c r="A7" i="19" s="1"/>
  <c r="A7" i="17"/>
  <c r="A6" i="19" s="1"/>
  <c r="C54" i="16"/>
  <c r="B53" i="16"/>
  <c r="A53" i="16"/>
  <c r="A52" i="18" s="1"/>
  <c r="B52" i="16"/>
  <c r="A52" i="16"/>
  <c r="A51" i="18" s="1"/>
  <c r="B51" i="16"/>
  <c r="A51" i="16"/>
  <c r="A50" i="18" s="1"/>
  <c r="A50" i="16"/>
  <c r="A49" i="18" s="1"/>
  <c r="C47" i="16"/>
  <c r="B46" i="16"/>
  <c r="A46" i="16"/>
  <c r="A45" i="18" s="1"/>
  <c r="B45" i="16"/>
  <c r="A45" i="16"/>
  <c r="A44" i="18" s="1"/>
  <c r="B44" i="16"/>
  <c r="A44" i="16"/>
  <c r="C43" i="16"/>
  <c r="B42" i="16"/>
  <c r="A42" i="16"/>
  <c r="A41" i="18" s="1"/>
  <c r="B41" i="16"/>
  <c r="A41" i="16"/>
  <c r="A40" i="18" s="1"/>
  <c r="B40" i="16"/>
  <c r="A40" i="16"/>
  <c r="A39" i="18" s="1"/>
  <c r="B39" i="16"/>
  <c r="A39" i="16"/>
  <c r="A38" i="18" s="1"/>
  <c r="B38" i="16"/>
  <c r="A38" i="16"/>
  <c r="A37" i="18" s="1"/>
  <c r="B37" i="16"/>
  <c r="C36" i="16"/>
  <c r="B35" i="16"/>
  <c r="A35" i="16"/>
  <c r="A34" i="18" s="1"/>
  <c r="B34" i="16"/>
  <c r="A34" i="16"/>
  <c r="A33" i="18" s="1"/>
  <c r="B33" i="16"/>
  <c r="A33" i="16"/>
  <c r="A32" i="18" s="1"/>
  <c r="B32" i="16"/>
  <c r="C31" i="16"/>
  <c r="B30" i="16"/>
  <c r="A30" i="16"/>
  <c r="A29" i="18" s="1"/>
  <c r="B29" i="16"/>
  <c r="A29" i="16"/>
  <c r="A28" i="18" s="1"/>
  <c r="B28" i="16"/>
  <c r="C27" i="16"/>
  <c r="B26" i="16"/>
  <c r="A26" i="16"/>
  <c r="A25" i="18" s="1"/>
  <c r="B25" i="16"/>
  <c r="A25" i="16"/>
  <c r="A24" i="18" s="1"/>
  <c r="B24" i="16"/>
  <c r="A24" i="16"/>
  <c r="A23" i="18" s="1"/>
  <c r="B23" i="16"/>
  <c r="A23" i="16"/>
  <c r="A22" i="18" s="1"/>
  <c r="B22" i="16"/>
  <c r="A20" i="16"/>
  <c r="A19" i="18" s="1"/>
  <c r="A19" i="16"/>
  <c r="A18" i="18" s="1"/>
  <c r="B18" i="16"/>
  <c r="B16" i="16"/>
  <c r="A16" i="16"/>
  <c r="A15" i="18" s="1"/>
  <c r="B15" i="16"/>
  <c r="A15" i="16"/>
  <c r="A14" i="18" s="1"/>
  <c r="B14" i="16"/>
  <c r="A14" i="16"/>
  <c r="A13" i="18" s="1"/>
  <c r="B13" i="16"/>
  <c r="A13" i="16"/>
  <c r="A12" i="18" s="1"/>
  <c r="A11" i="16"/>
  <c r="A10" i="18" s="1"/>
  <c r="A10" i="16"/>
  <c r="A9" i="18" s="1"/>
  <c r="A9" i="16"/>
  <c r="A8" i="18" s="1"/>
  <c r="A8" i="16"/>
  <c r="A7" i="18" s="1"/>
  <c r="A7" i="16"/>
  <c r="A6" i="18" s="1"/>
  <c r="C54" i="8"/>
  <c r="A51" i="8"/>
  <c r="A52" i="8"/>
  <c r="A51" i="3" s="1"/>
  <c r="A53" i="8"/>
  <c r="A52" i="19" s="1"/>
  <c r="A50" i="8"/>
  <c r="A49" i="3" s="1"/>
  <c r="C47" i="8"/>
  <c r="G55" i="3"/>
  <c r="A46" i="8"/>
  <c r="A45" i="3" s="1"/>
  <c r="A45" i="8"/>
  <c r="A44" i="3" s="1"/>
  <c r="A44" i="8"/>
  <c r="C43" i="8"/>
  <c r="A40" i="8"/>
  <c r="A39" i="3" s="1"/>
  <c r="A41" i="8"/>
  <c r="A40" i="3" s="1"/>
  <c r="A42" i="8"/>
  <c r="A41" i="3" s="1"/>
  <c r="C36" i="8"/>
  <c r="C31" i="8"/>
  <c r="A30" i="8"/>
  <c r="A29" i="3" s="1"/>
  <c r="A24" i="8"/>
  <c r="A23" i="3" s="1"/>
  <c r="A25" i="8"/>
  <c r="A24" i="3" s="1"/>
  <c r="A26" i="8"/>
  <c r="A25" i="3" s="1"/>
  <c r="B29" i="7"/>
  <c r="E29" i="7"/>
  <c r="F29" i="7"/>
  <c r="G29" i="7"/>
  <c r="C19" i="16" s="1"/>
  <c r="H29" i="7"/>
  <c r="I29" i="7"/>
  <c r="J29" i="7"/>
  <c r="K29" i="7"/>
  <c r="L29" i="7"/>
  <c r="M29" i="7"/>
  <c r="N29" i="7"/>
  <c r="O29" i="7"/>
  <c r="P29" i="7"/>
  <c r="B30" i="7"/>
  <c r="E30" i="7"/>
  <c r="F30" i="7"/>
  <c r="G30" i="7"/>
  <c r="H30" i="7"/>
  <c r="I30" i="7"/>
  <c r="J30" i="7"/>
  <c r="K30" i="7"/>
  <c r="L30" i="7"/>
  <c r="M30" i="7"/>
  <c r="N30" i="7"/>
  <c r="O30" i="7"/>
  <c r="P30" i="7"/>
  <c r="B31" i="7"/>
  <c r="E31" i="7"/>
  <c r="F31" i="7"/>
  <c r="G31" i="7"/>
  <c r="H31" i="7"/>
  <c r="I31" i="7"/>
  <c r="J31" i="7"/>
  <c r="K31" i="7"/>
  <c r="L31" i="7"/>
  <c r="M31" i="7"/>
  <c r="N31" i="7"/>
  <c r="O31" i="7"/>
  <c r="P31" i="7"/>
  <c r="G31" i="3"/>
  <c r="A16" i="8"/>
  <c r="A15" i="3" s="1"/>
  <c r="A3" i="7"/>
  <c r="A10" i="7" s="1"/>
  <c r="A17" i="7" s="1"/>
  <c r="A24" i="7" s="1"/>
  <c r="A4" i="7"/>
  <c r="A11" i="7" s="1"/>
  <c r="A18" i="7" s="1"/>
  <c r="A25" i="7" s="1"/>
  <c r="A5" i="7"/>
  <c r="A12" i="7" s="1"/>
  <c r="A19" i="7" s="1"/>
  <c r="A26" i="7" s="1"/>
  <c r="A6" i="7"/>
  <c r="A13" i="7" s="1"/>
  <c r="A20" i="7" s="1"/>
  <c r="A27" i="7" s="1"/>
  <c r="A2" i="7"/>
  <c r="A9" i="7" s="1"/>
  <c r="A16" i="7" s="1"/>
  <c r="A23" i="7" s="1"/>
  <c r="Y10" i="16"/>
  <c r="Y7" i="16"/>
  <c r="E43" i="5"/>
  <c r="E42" i="5"/>
  <c r="E41" i="5"/>
  <c r="E22" i="5"/>
  <c r="E23" i="5"/>
  <c r="E39" i="5"/>
  <c r="E38" i="5"/>
  <c r="E34" i="5"/>
  <c r="E35" i="5"/>
  <c r="E36" i="5"/>
  <c r="E15" i="5"/>
  <c r="E33" i="5"/>
  <c r="E32" i="5"/>
  <c r="E29" i="5"/>
  <c r="E30" i="5"/>
  <c r="E28" i="5"/>
  <c r="E26" i="5"/>
  <c r="E25" i="5"/>
  <c r="E21" i="5"/>
  <c r="E20" i="5"/>
  <c r="E18" i="5"/>
  <c r="E13" i="5"/>
  <c r="E14" i="5"/>
  <c r="E12" i="5"/>
  <c r="E8" i="1"/>
  <c r="E6" i="1"/>
  <c r="E5" i="1" s="1"/>
  <c r="E7" i="1"/>
  <c r="A14" i="8"/>
  <c r="A13" i="3" s="1"/>
  <c r="A15" i="8"/>
  <c r="A14" i="3" s="1"/>
  <c r="A13" i="8"/>
  <c r="A12" i="3" s="1"/>
  <c r="A39" i="8"/>
  <c r="A38" i="3" s="1"/>
  <c r="A38" i="8"/>
  <c r="A37" i="3" s="1"/>
  <c r="A20" i="8"/>
  <c r="A19" i="3" s="1"/>
  <c r="C11" i="1"/>
  <c r="E11" i="1" s="1"/>
  <c r="C12" i="1"/>
  <c r="E12" i="1" s="1"/>
  <c r="C10" i="1"/>
  <c r="E10" i="1" s="1"/>
  <c r="E9" i="1" s="1"/>
  <c r="G5" i="3"/>
  <c r="A34" i="8"/>
  <c r="A33" i="3" s="1"/>
  <c r="A35" i="8"/>
  <c r="A34" i="3" s="1"/>
  <c r="A33" i="8"/>
  <c r="A32" i="3" s="1"/>
  <c r="A29" i="8"/>
  <c r="A28" i="3" s="1"/>
  <c r="A23" i="8"/>
  <c r="A22" i="3" s="1"/>
  <c r="A19" i="8"/>
  <c r="A18" i="3" s="1"/>
  <c r="A8" i="8"/>
  <c r="A7" i="3" s="1"/>
  <c r="A9" i="8"/>
  <c r="A8" i="3" s="1"/>
  <c r="A10" i="8"/>
  <c r="A9" i="3" s="1"/>
  <c r="A11" i="8"/>
  <c r="A10" i="3" s="1"/>
  <c r="A7" i="8"/>
  <c r="A6" i="3" s="1"/>
  <c r="C8" i="5"/>
  <c r="E8" i="5" s="1"/>
  <c r="C9" i="5"/>
  <c r="E9" i="5" s="1"/>
  <c r="C10" i="5"/>
  <c r="E10" i="5" s="1"/>
  <c r="E15" i="1"/>
  <c r="E17" i="5"/>
  <c r="E55" i="3"/>
  <c r="AD22" i="8" l="1"/>
  <c r="AE27" i="8"/>
  <c r="AE48" i="8" s="1"/>
  <c r="AE55" i="8" s="1"/>
  <c r="Y9" i="16"/>
  <c r="E8" i="18" s="1"/>
  <c r="H20" i="16"/>
  <c r="H19" i="16"/>
  <c r="E21" i="17"/>
  <c r="E48" i="17" s="1"/>
  <c r="E55" i="17" s="1"/>
  <c r="Y11" i="16"/>
  <c r="E10" i="18" s="1"/>
  <c r="F19" i="16"/>
  <c r="F20" i="16"/>
  <c r="G19" i="16"/>
  <c r="G20" i="16"/>
  <c r="E19" i="16"/>
  <c r="E20" i="16"/>
  <c r="C30" i="18"/>
  <c r="L20" i="16"/>
  <c r="L19" i="16"/>
  <c r="D20" i="16"/>
  <c r="D19" i="16"/>
  <c r="Y8" i="16"/>
  <c r="I20" i="16"/>
  <c r="I19" i="16"/>
  <c r="I21" i="16" s="1"/>
  <c r="I48" i="16" s="1"/>
  <c r="I55" i="16" s="1"/>
  <c r="G21" i="17"/>
  <c r="G48" i="17" s="1"/>
  <c r="G55" i="17" s="1"/>
  <c r="K19" i="16"/>
  <c r="K20" i="16"/>
  <c r="J20" i="16"/>
  <c r="J19" i="16"/>
  <c r="B29" i="18"/>
  <c r="H9" i="23"/>
  <c r="J9" i="23" s="1"/>
  <c r="H11" i="23"/>
  <c r="J11" i="23" s="1"/>
  <c r="H7" i="23"/>
  <c r="J7" i="23" s="1"/>
  <c r="H8" i="23"/>
  <c r="J8" i="23" s="1"/>
  <c r="H10" i="23"/>
  <c r="J10" i="23" s="1"/>
  <c r="E10" i="23"/>
  <c r="E9" i="23"/>
  <c r="F29" i="18"/>
  <c r="C35" i="18"/>
  <c r="B43" i="16"/>
  <c r="D7" i="18"/>
  <c r="E11" i="23"/>
  <c r="D10" i="18"/>
  <c r="B9" i="16"/>
  <c r="AD9" i="16" s="1"/>
  <c r="C8" i="18"/>
  <c r="B34" i="18"/>
  <c r="F34" i="18" s="1"/>
  <c r="C20" i="16"/>
  <c r="C21" i="16" s="1"/>
  <c r="C9" i="18"/>
  <c r="E9" i="18"/>
  <c r="D9" i="18"/>
  <c r="C7" i="18"/>
  <c r="AO31" i="7"/>
  <c r="E6" i="18"/>
  <c r="E8" i="23"/>
  <c r="C10" i="18"/>
  <c r="D8" i="18"/>
  <c r="B7" i="16"/>
  <c r="AD7" i="16" s="1"/>
  <c r="K21" i="17"/>
  <c r="K48" i="17" s="1"/>
  <c r="K55" i="17" s="1"/>
  <c r="G39" i="3"/>
  <c r="G50" i="3"/>
  <c r="A49" i="19"/>
  <c r="G13" i="3"/>
  <c r="G24" i="3"/>
  <c r="G34" i="3"/>
  <c r="G40" i="3"/>
  <c r="G22" i="3"/>
  <c r="A51" i="19"/>
  <c r="G14" i="3"/>
  <c r="G23" i="3"/>
  <c r="G29" i="3"/>
  <c r="G32" i="3"/>
  <c r="AO30" i="7"/>
  <c r="C7" i="5"/>
  <c r="E7" i="5" s="1"/>
  <c r="Q21" i="17"/>
  <c r="Q48" i="17" s="1"/>
  <c r="Q55" i="17" s="1"/>
  <c r="C17" i="8"/>
  <c r="B17" i="8" s="1"/>
  <c r="C6" i="5"/>
  <c r="E6" i="5" s="1"/>
  <c r="C17" i="17"/>
  <c r="B17" i="17" s="1"/>
  <c r="B27" i="16"/>
  <c r="B36" i="16"/>
  <c r="C6" i="18"/>
  <c r="B12" i="18"/>
  <c r="F12" i="18" s="1"/>
  <c r="C17" i="16"/>
  <c r="B31" i="16"/>
  <c r="E35" i="18"/>
  <c r="B51" i="18"/>
  <c r="F51" i="18" s="1"/>
  <c r="B22" i="18"/>
  <c r="F22" i="18" s="1"/>
  <c r="B25" i="18"/>
  <c r="F25" i="18" s="1"/>
  <c r="D42" i="18"/>
  <c r="B38" i="18"/>
  <c r="F38" i="18" s="1"/>
  <c r="B50" i="18"/>
  <c r="F50" i="18" s="1"/>
  <c r="D6" i="18"/>
  <c r="B24" i="18"/>
  <c r="F24" i="18" s="1"/>
  <c r="B33" i="18"/>
  <c r="F33" i="18" s="1"/>
  <c r="D35" i="18"/>
  <c r="B39" i="18"/>
  <c r="F39" i="18" s="1"/>
  <c r="B45" i="18"/>
  <c r="F45" i="18" s="1"/>
  <c r="E53" i="18"/>
  <c r="G45" i="3"/>
  <c r="G15" i="3"/>
  <c r="G25" i="3"/>
  <c r="G41" i="3"/>
  <c r="G38" i="3"/>
  <c r="G51" i="3"/>
  <c r="G52" i="3"/>
  <c r="G44" i="3"/>
  <c r="G37" i="3"/>
  <c r="D53" i="18"/>
  <c r="B14" i="18"/>
  <c r="F14" i="18" s="1"/>
  <c r="B40" i="18"/>
  <c r="F40" i="18" s="1"/>
  <c r="B32" i="18"/>
  <c r="B15" i="18"/>
  <c r="F15" i="18" s="1"/>
  <c r="D26" i="18"/>
  <c r="D30" i="18"/>
  <c r="B30" i="18" s="1"/>
  <c r="B37" i="18"/>
  <c r="F37" i="18" s="1"/>
  <c r="D46" i="18"/>
  <c r="B23" i="18"/>
  <c r="F23" i="18" s="1"/>
  <c r="B28" i="18"/>
  <c r="B41" i="18"/>
  <c r="F41" i="18" s="1"/>
  <c r="B44" i="18"/>
  <c r="F44" i="18" s="1"/>
  <c r="C46" i="18"/>
  <c r="E46" i="18"/>
  <c r="C53" i="18"/>
  <c r="B13" i="18"/>
  <c r="F13" i="18" s="1"/>
  <c r="C26" i="18"/>
  <c r="C42" i="18"/>
  <c r="B52" i="18"/>
  <c r="F52" i="18" s="1"/>
  <c r="A50" i="19"/>
  <c r="A50" i="3"/>
  <c r="B54" i="16"/>
  <c r="B47" i="16"/>
  <c r="A52" i="3"/>
  <c r="AC22" i="8" l="1"/>
  <c r="AD27" i="8"/>
  <c r="AD48" i="8" s="1"/>
  <c r="AD55" i="8" s="1"/>
  <c r="F54" i="3" s="1"/>
  <c r="Y17" i="16"/>
  <c r="B11" i="16"/>
  <c r="AD11" i="16" s="1"/>
  <c r="J21" i="17"/>
  <c r="J48" i="17" s="1"/>
  <c r="J55" i="17" s="1"/>
  <c r="J21" i="16"/>
  <c r="J48" i="16" s="1"/>
  <c r="J55" i="16" s="1"/>
  <c r="I21" i="17"/>
  <c r="I48" i="17" s="1"/>
  <c r="I55" i="17" s="1"/>
  <c r="L21" i="16"/>
  <c r="L48" i="16" s="1"/>
  <c r="L55" i="16" s="1"/>
  <c r="E21" i="8"/>
  <c r="K21" i="16"/>
  <c r="K48" i="16" s="1"/>
  <c r="K55" i="16" s="1"/>
  <c r="E7" i="18"/>
  <c r="B7" i="18" s="1"/>
  <c r="G21" i="8"/>
  <c r="H21" i="16"/>
  <c r="H48" i="16" s="1"/>
  <c r="H55" i="16" s="1"/>
  <c r="D21" i="8"/>
  <c r="I21" i="8"/>
  <c r="B8" i="16"/>
  <c r="AD8" i="16" s="1"/>
  <c r="D18" i="3"/>
  <c r="D21" i="16"/>
  <c r="D48" i="16" s="1"/>
  <c r="D55" i="16" s="1"/>
  <c r="G21" i="16"/>
  <c r="G48" i="16" s="1"/>
  <c r="G55" i="16" s="1"/>
  <c r="E21" i="16"/>
  <c r="E48" i="16" s="1"/>
  <c r="E55" i="16" s="1"/>
  <c r="H21" i="8"/>
  <c r="Y20" i="16"/>
  <c r="E19" i="18" s="1"/>
  <c r="Y19" i="16"/>
  <c r="F21" i="8"/>
  <c r="J21" i="8"/>
  <c r="B19" i="8"/>
  <c r="F21" i="16"/>
  <c r="F48" i="16" s="1"/>
  <c r="F55" i="16" s="1"/>
  <c r="G46" i="3"/>
  <c r="F21" i="17"/>
  <c r="F48" i="17" s="1"/>
  <c r="F55" i="17" s="1"/>
  <c r="D19" i="19"/>
  <c r="C19" i="3"/>
  <c r="D19" i="3"/>
  <c r="C18" i="3"/>
  <c r="C19" i="19"/>
  <c r="C18" i="19"/>
  <c r="D18" i="19"/>
  <c r="M21" i="17"/>
  <c r="M48" i="17" s="1"/>
  <c r="M55" i="17" s="1"/>
  <c r="C21" i="8"/>
  <c r="N21" i="17"/>
  <c r="N48" i="17" s="1"/>
  <c r="N55" i="17" s="1"/>
  <c r="G10" i="23"/>
  <c r="L10" i="23" s="1"/>
  <c r="K10" i="23"/>
  <c r="G8" i="23"/>
  <c r="L8" i="23" s="1"/>
  <c r="K8" i="23"/>
  <c r="G9" i="23"/>
  <c r="L9" i="23" s="1"/>
  <c r="K9" i="23"/>
  <c r="K11" i="23"/>
  <c r="G11" i="23"/>
  <c r="L11" i="23" s="1"/>
  <c r="E3" i="23"/>
  <c r="H3" i="23"/>
  <c r="D19" i="18"/>
  <c r="G30" i="3"/>
  <c r="C21" i="17"/>
  <c r="O21" i="17"/>
  <c r="O48" i="17" s="1"/>
  <c r="O55" i="17" s="1"/>
  <c r="B10" i="16"/>
  <c r="AD10" i="16" s="1"/>
  <c r="C19" i="18"/>
  <c r="G6" i="3"/>
  <c r="G28" i="3"/>
  <c r="G53" i="3"/>
  <c r="G42" i="3"/>
  <c r="G8" i="3"/>
  <c r="B9" i="18"/>
  <c r="G10" i="3"/>
  <c r="L21" i="17"/>
  <c r="L48" i="17" s="1"/>
  <c r="L55" i="17" s="1"/>
  <c r="H21" i="17"/>
  <c r="H48" i="17" s="1"/>
  <c r="H55" i="17" s="1"/>
  <c r="F30" i="18"/>
  <c r="C16" i="18"/>
  <c r="B6" i="18"/>
  <c r="F6" i="18" s="1"/>
  <c r="C48" i="16"/>
  <c r="C55" i="16" s="1"/>
  <c r="B35" i="18"/>
  <c r="F35" i="18" s="1"/>
  <c r="B26" i="18"/>
  <c r="F26" i="18" s="1"/>
  <c r="B53" i="18"/>
  <c r="F53" i="18" s="1"/>
  <c r="B10" i="18"/>
  <c r="F10" i="18" s="1"/>
  <c r="B46" i="18"/>
  <c r="F46" i="18" s="1"/>
  <c r="B8" i="18"/>
  <c r="F8" i="18" s="1"/>
  <c r="B42" i="18"/>
  <c r="F42" i="18" s="1"/>
  <c r="D16" i="18"/>
  <c r="G35" i="3"/>
  <c r="F28" i="18"/>
  <c r="F32" i="18"/>
  <c r="C18" i="18"/>
  <c r="B19" i="16"/>
  <c r="P21" i="17"/>
  <c r="P48" i="17" s="1"/>
  <c r="P55" i="17" s="1"/>
  <c r="B17" i="16"/>
  <c r="D18" i="18"/>
  <c r="D21" i="17"/>
  <c r="D48" i="17" s="1"/>
  <c r="D55" i="17" s="1"/>
  <c r="G7" i="3"/>
  <c r="B20" i="16"/>
  <c r="G9" i="3"/>
  <c r="D20" i="19" l="1"/>
  <c r="D47" i="19" s="1"/>
  <c r="D54" i="19" s="1"/>
  <c r="B19" i="17"/>
  <c r="E18" i="19"/>
  <c r="B20" i="17"/>
  <c r="E19" i="19"/>
  <c r="E16" i="18"/>
  <c r="B6" i="19"/>
  <c r="E18" i="3"/>
  <c r="B18" i="3" s="1"/>
  <c r="E19" i="3"/>
  <c r="B19" i="3" s="1"/>
  <c r="B20" i="8"/>
  <c r="AB22" i="8"/>
  <c r="AC27" i="8"/>
  <c r="AC48" i="8" s="1"/>
  <c r="AC55" i="8" s="1"/>
  <c r="F7" i="18"/>
  <c r="C20" i="19"/>
  <c r="C47" i="19" s="1"/>
  <c r="Y21" i="16"/>
  <c r="Y48" i="16" s="1"/>
  <c r="Y55" i="16" s="1"/>
  <c r="W21" i="17"/>
  <c r="B21" i="17" s="1"/>
  <c r="C20" i="3"/>
  <c r="C47" i="3" s="1"/>
  <c r="W21" i="8"/>
  <c r="B21" i="8" s="1"/>
  <c r="D20" i="3"/>
  <c r="D47" i="3" s="1"/>
  <c r="D54" i="3" s="1"/>
  <c r="C48" i="17"/>
  <c r="H5" i="23"/>
  <c r="J3" i="23"/>
  <c r="J5" i="23" s="1"/>
  <c r="E5" i="23"/>
  <c r="G3" i="23"/>
  <c r="K3" i="23"/>
  <c r="K5" i="23" s="1"/>
  <c r="F9" i="18"/>
  <c r="E18" i="18"/>
  <c r="B18" i="18" s="1"/>
  <c r="F18" i="18" s="1"/>
  <c r="G16" i="3"/>
  <c r="B19" i="18"/>
  <c r="F19" i="18" s="1"/>
  <c r="B16" i="18"/>
  <c r="F16" i="18" s="1"/>
  <c r="D20" i="18"/>
  <c r="D47" i="18" s="1"/>
  <c r="D54" i="18" s="1"/>
  <c r="B21" i="16"/>
  <c r="C20" i="18"/>
  <c r="F20" i="19" l="1"/>
  <c r="F47" i="19" s="1"/>
  <c r="F54" i="19" s="1"/>
  <c r="E20" i="3"/>
  <c r="AA22" i="8"/>
  <c r="AB27" i="8"/>
  <c r="AB48" i="8" s="1"/>
  <c r="AB55" i="8" s="1"/>
  <c r="H6" i="23"/>
  <c r="J6" i="23" s="1"/>
  <c r="J12" i="23" s="1"/>
  <c r="G19" i="3"/>
  <c r="W48" i="17"/>
  <c r="C54" i="19"/>
  <c r="C54" i="3"/>
  <c r="C55" i="17"/>
  <c r="G5" i="23"/>
  <c r="L3" i="23"/>
  <c r="L5" i="23" s="1"/>
  <c r="E20" i="18"/>
  <c r="E47" i="18" s="1"/>
  <c r="E54" i="18" s="1"/>
  <c r="E6" i="23"/>
  <c r="G18" i="3"/>
  <c r="C47" i="18"/>
  <c r="B48" i="16"/>
  <c r="B55" i="16" s="1"/>
  <c r="B48" i="17" l="1"/>
  <c r="E12" i="19"/>
  <c r="B12" i="19" s="1"/>
  <c r="G12" i="19" s="1"/>
  <c r="E47" i="3"/>
  <c r="B20" i="3"/>
  <c r="G20" i="3" s="1"/>
  <c r="AA27" i="8"/>
  <c r="AA48" i="8" s="1"/>
  <c r="AA55" i="8" s="1"/>
  <c r="Z22" i="8"/>
  <c r="W55" i="17"/>
  <c r="B28" i="19" s="1"/>
  <c r="B7" i="19"/>
  <c r="B20" i="18"/>
  <c r="F20" i="18" s="1"/>
  <c r="H12" i="23"/>
  <c r="G6" i="23"/>
  <c r="L6" i="23" s="1"/>
  <c r="K6" i="23"/>
  <c r="G6" i="19"/>
  <c r="B47" i="18"/>
  <c r="F47" i="18" s="1"/>
  <c r="C54" i="18"/>
  <c r="B54" i="18" s="1"/>
  <c r="B15" i="19" l="1"/>
  <c r="G15" i="19" s="1"/>
  <c r="B44" i="19"/>
  <c r="G44" i="19" s="1"/>
  <c r="B18" i="19"/>
  <c r="G18" i="19" s="1"/>
  <c r="B32" i="19"/>
  <c r="G32" i="19" s="1"/>
  <c r="B22" i="19"/>
  <c r="G22" i="19" s="1"/>
  <c r="B9" i="19"/>
  <c r="G9" i="19" s="1"/>
  <c r="B10" i="19"/>
  <c r="G10" i="19" s="1"/>
  <c r="B13" i="19"/>
  <c r="G13" i="19" s="1"/>
  <c r="B8" i="19"/>
  <c r="G8" i="19" s="1"/>
  <c r="B50" i="19"/>
  <c r="B55" i="17"/>
  <c r="H13" i="23" s="1"/>
  <c r="B37" i="19"/>
  <c r="E54" i="3"/>
  <c r="B54" i="3" s="1"/>
  <c r="B9" i="1" s="1"/>
  <c r="D10" i="1" s="1"/>
  <c r="D9" i="1" s="1"/>
  <c r="B47" i="3"/>
  <c r="Y22" i="8"/>
  <c r="Z27" i="8"/>
  <c r="Z48" i="8" s="1"/>
  <c r="Z55" i="8" s="1"/>
  <c r="E16" i="19"/>
  <c r="B16" i="19" s="1"/>
  <c r="G28" i="19"/>
  <c r="G7" i="19"/>
  <c r="I4" i="22"/>
  <c r="B5" i="1"/>
  <c r="B56" i="18"/>
  <c r="F54" i="18"/>
  <c r="B33" i="19" l="1"/>
  <c r="G33" i="19" s="1"/>
  <c r="B24" i="19"/>
  <c r="G24" i="19" s="1"/>
  <c r="B41" i="19"/>
  <c r="G41" i="19" s="1"/>
  <c r="B14" i="19"/>
  <c r="G14" i="19" s="1"/>
  <c r="B52" i="19"/>
  <c r="G52" i="19" s="1"/>
  <c r="B39" i="19"/>
  <c r="G39" i="19" s="1"/>
  <c r="B45" i="19"/>
  <c r="G45" i="19" s="1"/>
  <c r="B23" i="19"/>
  <c r="G23" i="19" s="1"/>
  <c r="B29" i="19"/>
  <c r="G29" i="19" s="1"/>
  <c r="B38" i="19"/>
  <c r="G38" i="19" s="1"/>
  <c r="B25" i="19"/>
  <c r="G25" i="19" s="1"/>
  <c r="B40" i="19"/>
  <c r="G40" i="19" s="1"/>
  <c r="B19" i="19"/>
  <c r="G19" i="19" s="1"/>
  <c r="B51" i="19"/>
  <c r="G51" i="19" s="1"/>
  <c r="B34" i="19"/>
  <c r="G34" i="19" s="1"/>
  <c r="X22" i="8"/>
  <c r="Y27" i="8"/>
  <c r="Y48" i="8" s="1"/>
  <c r="Y55" i="8" s="1"/>
  <c r="E42" i="19"/>
  <c r="E46" i="19"/>
  <c r="E35" i="19"/>
  <c r="E30" i="19"/>
  <c r="G37" i="19"/>
  <c r="E26" i="19"/>
  <c r="E20" i="19"/>
  <c r="E53" i="19"/>
  <c r="B53" i="19" s="1"/>
  <c r="G50" i="19"/>
  <c r="G16" i="19"/>
  <c r="D11" i="1"/>
  <c r="D12" i="1"/>
  <c r="K4" i="22"/>
  <c r="K8" i="22" s="1"/>
  <c r="I8" i="22"/>
  <c r="D8" i="1"/>
  <c r="D6" i="1"/>
  <c r="D5" i="1" s="1"/>
  <c r="D7" i="1"/>
  <c r="W22" i="8" l="1"/>
  <c r="X27" i="8"/>
  <c r="X48" i="8" s="1"/>
  <c r="X55" i="8" s="1"/>
  <c r="B46" i="19"/>
  <c r="G46" i="19" s="1"/>
  <c r="B42" i="19"/>
  <c r="G42" i="19" s="1"/>
  <c r="B35" i="19"/>
  <c r="G35" i="19" s="1"/>
  <c r="B30" i="19"/>
  <c r="G30" i="19" s="1"/>
  <c r="B26" i="19"/>
  <c r="G26" i="19" s="1"/>
  <c r="B20" i="19"/>
  <c r="G20" i="19" s="1"/>
  <c r="E47" i="19"/>
  <c r="G53" i="19"/>
  <c r="V22" i="8" l="1"/>
  <c r="W27" i="8"/>
  <c r="W48" i="8" s="1"/>
  <c r="B47" i="19"/>
  <c r="G47" i="19" s="1"/>
  <c r="E54" i="19"/>
  <c r="B54" i="19" s="1"/>
  <c r="W55" i="8" l="1"/>
  <c r="U22" i="8"/>
  <c r="V27" i="8"/>
  <c r="V48" i="8" s="1"/>
  <c r="V55" i="8" s="1"/>
  <c r="B56" i="19"/>
  <c r="B13" i="1"/>
  <c r="G54" i="19"/>
  <c r="T22" i="8" l="1"/>
  <c r="U27" i="8"/>
  <c r="U48" i="8" s="1"/>
  <c r="U55" i="8" s="1"/>
  <c r="B17" i="1"/>
  <c r="D15" i="1"/>
  <c r="D16" i="1"/>
  <c r="D14" i="1"/>
  <c r="D13" i="1" s="1"/>
  <c r="D17" i="1" s="1"/>
  <c r="S22" i="8" l="1"/>
  <c r="T27" i="8"/>
  <c r="T48" i="8" s="1"/>
  <c r="T55" i="8" s="1"/>
  <c r="S27" i="8" l="1"/>
  <c r="S48" i="8" s="1"/>
  <c r="S55" i="8" s="1"/>
  <c r="R22" i="8"/>
  <c r="Q22" i="8" l="1"/>
  <c r="R27" i="8"/>
  <c r="R48" i="8" s="1"/>
  <c r="R55" i="8" s="1"/>
  <c r="P22" i="8" l="1"/>
  <c r="Q27" i="8"/>
  <c r="Q48" i="8" s="1"/>
  <c r="Q55" i="8" s="1"/>
  <c r="O22" i="8" l="1"/>
  <c r="P27" i="8"/>
  <c r="P48" i="8" s="1"/>
  <c r="P55" i="8" s="1"/>
  <c r="O27" i="8" l="1"/>
  <c r="O48" i="8" s="1"/>
  <c r="O55" i="8" s="1"/>
  <c r="N22" i="8"/>
  <c r="N27" i="8" l="1"/>
  <c r="N48" i="8" s="1"/>
  <c r="N55" i="8" s="1"/>
  <c r="M22" i="8"/>
  <c r="M27" i="8" l="1"/>
  <c r="M48" i="8" s="1"/>
  <c r="M55" i="8" s="1"/>
  <c r="L22" i="8"/>
  <c r="K22" i="8" l="1"/>
  <c r="L27" i="8"/>
  <c r="L48" i="8" s="1"/>
  <c r="L55" i="8" s="1"/>
  <c r="J22" i="8" l="1"/>
  <c r="K27" i="8"/>
  <c r="K48" i="8" s="1"/>
  <c r="K55" i="8" s="1"/>
  <c r="I22" i="8" l="1"/>
  <c r="J27" i="8"/>
  <c r="J48" i="8" s="1"/>
  <c r="J55" i="8" s="1"/>
  <c r="H22" i="8" l="1"/>
  <c r="I27" i="8"/>
  <c r="I48" i="8" s="1"/>
  <c r="I55" i="8" s="1"/>
  <c r="G22" i="8" l="1"/>
  <c r="H27" i="8"/>
  <c r="H48" i="8" s="1"/>
  <c r="H55" i="8" s="1"/>
  <c r="F22" i="8" l="1"/>
  <c r="G27" i="8"/>
  <c r="G48" i="8" s="1"/>
  <c r="G55" i="8" s="1"/>
  <c r="E22" i="8" l="1"/>
  <c r="F27" i="8"/>
  <c r="F48" i="8" s="1"/>
  <c r="F55" i="8" s="1"/>
  <c r="D22" i="8" l="1"/>
  <c r="E27" i="8"/>
  <c r="E48" i="8" s="1"/>
  <c r="E55" i="8" s="1"/>
  <c r="D27" i="8" l="1"/>
  <c r="D48" i="8" s="1"/>
  <c r="D55" i="8" s="1"/>
  <c r="B22" i="8" l="1"/>
  <c r="C27" i="8"/>
  <c r="C48" i="8" l="1"/>
  <c r="B48" i="8" s="1"/>
  <c r="G47" i="3" s="1"/>
  <c r="G26" i="3" l="1"/>
  <c r="E7" i="23"/>
  <c r="C55" i="8"/>
  <c r="B55" i="8" s="1"/>
  <c r="B56" i="3" l="1"/>
  <c r="G54" i="3"/>
  <c r="G7" i="23"/>
  <c r="K7" i="23"/>
  <c r="K12" i="23" s="1"/>
  <c r="E12" i="23"/>
  <c r="E13" i="23" l="1"/>
  <c r="F4" i="22"/>
  <c r="L7" i="23"/>
  <c r="L12" i="23" s="1"/>
  <c r="G12" i="23"/>
  <c r="H4" i="22" l="1"/>
  <c r="L4" i="22"/>
  <c r="F8" i="22"/>
  <c r="L8" i="22" l="1"/>
  <c r="K13" i="23"/>
  <c r="H8" i="22"/>
  <c r="M4" i="22"/>
  <c r="L13" i="23" s="1"/>
  <c r="M8" i="22" l="1"/>
  <c r="K10" i="22" s="1"/>
</calcChain>
</file>

<file path=xl/sharedStrings.xml><?xml version="1.0" encoding="utf-8"?>
<sst xmlns="http://schemas.openxmlformats.org/spreadsheetml/2006/main" count="459" uniqueCount="191">
  <si>
    <t>Izmaksu veids</t>
  </si>
  <si>
    <t>Maksimālā finansējuma intensitāte, %</t>
  </si>
  <si>
    <t>Pieprasītā finansējuma intensitāte, %</t>
  </si>
  <si>
    <t>Rūpnieciskais pētījums:</t>
  </si>
  <si>
    <t>Mikro un mazie komersanti</t>
  </si>
  <si>
    <t>Vidējie komersanti</t>
  </si>
  <si>
    <t>Lielie komersanti</t>
  </si>
  <si>
    <t>Eksperimentālā izstrāde:</t>
  </si>
  <si>
    <t>Kopā</t>
  </si>
  <si>
    <t>Kopējās izmaksas</t>
  </si>
  <si>
    <t xml:space="preserve">Izdevumu pozīcijas </t>
  </si>
  <si>
    <t>ATTIECINĀMĀS IZMAKSAS*</t>
  </si>
  <si>
    <t xml:space="preserve"> 1. Personāla izmaksas </t>
  </si>
  <si>
    <r>
      <t xml:space="preserve"> 1.1. Projektā nodarbināto pētnieku, zinātnes tehniskā personāla un cita pētnieku palīgpersonāla </t>
    </r>
    <r>
      <rPr>
        <b/>
        <sz val="12"/>
        <color theme="1"/>
        <rFont val="Times New Roman"/>
        <family val="1"/>
        <charset val="186"/>
      </rPr>
      <t>ciktāl tas ir nodarbināts pētījumā</t>
    </r>
    <r>
      <rPr>
        <sz val="12"/>
        <color theme="1"/>
        <rFont val="Times New Roman"/>
        <family val="1"/>
        <charset val="186"/>
      </rPr>
      <t xml:space="preserve"> darba algu izmaksas</t>
    </r>
  </si>
  <si>
    <r>
      <t xml:space="preserve">1.2.komandējuma </t>
    </r>
    <r>
      <rPr>
        <b/>
        <sz val="12"/>
        <color theme="1"/>
        <rFont val="Times New Roman"/>
        <family val="1"/>
        <charset val="186"/>
      </rPr>
      <t>(darba brauciena) izmaksas saskaņā ar normatīvajos aktos par kārtību, kādā atlīdzināmi ar komandējumiem un darbinieku darba braucieniem saistītie izdevumi noteiktajām normām</t>
    </r>
  </si>
  <si>
    <r>
      <t xml:space="preserve">2. </t>
    </r>
    <r>
      <rPr>
        <b/>
        <sz val="12"/>
        <color theme="1"/>
        <rFont val="Times New Roman"/>
        <family val="1"/>
        <charset val="186"/>
      </rPr>
      <t>Komunālo pakalpojumu un sakaru pakalpojumu izmaksas</t>
    </r>
  </si>
  <si>
    <r>
      <t>3.</t>
    </r>
    <r>
      <rPr>
        <b/>
        <sz val="12"/>
        <color theme="1"/>
        <rFont val="Times New Roman"/>
        <family val="1"/>
        <charset val="186"/>
      </rPr>
      <t>Telpu</t>
    </r>
    <r>
      <rPr>
        <sz val="12"/>
        <color theme="1"/>
        <rFont val="Times New Roman"/>
        <family val="1"/>
        <charset val="186"/>
      </rPr>
      <t>, instrumentu, iekārtu un tā aprīkojuma nomas izmaksas</t>
    </r>
  </si>
  <si>
    <t>4. Ārējo pakalpojumu izmaksas, ja pakalpojumi tiek izmantoti tikai pētījumiem</t>
  </si>
  <si>
    <t>Kopā (4.)</t>
  </si>
  <si>
    <t>5. Materiālu, līdzīgu produktu, zinātniskās literatūras un mazvērtīgā inventāra iegādes izmaksas, tai skaitā piegādes izmaksas</t>
  </si>
  <si>
    <t>Kopā (5.)</t>
  </si>
  <si>
    <t>6. Telpu, instrumentu, iekārtu un to aprīkojuma amortizācijas izmaksas, ciktāl tās izmanto pētījumā</t>
  </si>
  <si>
    <t>Kopā (6.)</t>
  </si>
  <si>
    <t>Kopējās tiešās pētniecības izmaksas</t>
  </si>
  <si>
    <t>Pētniecības projekta izmaksu pozīcijas</t>
  </si>
  <si>
    <t>Vienība</t>
  </si>
  <si>
    <t>Vienību skaits</t>
  </si>
  <si>
    <t>bez PVN</t>
  </si>
  <si>
    <t xml:space="preserve">1. Personāla izmaksas </t>
  </si>
  <si>
    <t>1.1. Projektā nodarbināto pētnieku, zinātnes tehniskā personāla un cita pētnieku palīgpersonāla darba algu izmaksas</t>
  </si>
  <si>
    <t>2. Komunālo pakalpojumu un sakaru pakalpojumu izmaksas</t>
  </si>
  <si>
    <t>3. Telpu, instrumentu, iekārtu un tā aprīkojuma nomas izmaksas</t>
  </si>
  <si>
    <t>4. Ārējo pakalpojumu izmaksas</t>
  </si>
  <si>
    <t>stunda</t>
  </si>
  <si>
    <t>mēnesis</t>
  </si>
  <si>
    <t>gab.</t>
  </si>
  <si>
    <t>KOPĀ</t>
  </si>
  <si>
    <t>Rūpnieckais pētījums</t>
  </si>
  <si>
    <t>Eksperimentālā izstrāde</t>
  </si>
  <si>
    <r>
      <t> </t>
    </r>
    <r>
      <rPr>
        <b/>
        <i/>
        <sz val="12"/>
        <color theme="1"/>
        <rFont val="Times New Roman"/>
        <family val="1"/>
        <charset val="186"/>
      </rPr>
      <t>Kopā (3.)</t>
    </r>
  </si>
  <si>
    <r>
      <t> </t>
    </r>
    <r>
      <rPr>
        <b/>
        <i/>
        <sz val="12"/>
        <color theme="1"/>
        <rFont val="Times New Roman"/>
        <family val="1"/>
        <charset val="186"/>
      </rPr>
      <t>Kopā (2.)</t>
    </r>
  </si>
  <si>
    <r>
      <t> </t>
    </r>
    <r>
      <rPr>
        <b/>
        <i/>
        <sz val="12"/>
        <color theme="1"/>
        <rFont val="Times New Roman"/>
        <family val="1"/>
        <charset val="186"/>
      </rPr>
      <t>Kopā (1.)</t>
    </r>
  </si>
  <si>
    <t>kontrole</t>
  </si>
  <si>
    <t>Intensitāte, ja plānots publicēt</t>
  </si>
  <si>
    <t>Intensitāte, ja nav plānots publicēt</t>
  </si>
  <si>
    <t>Kāds ir uzņēmuma MVK statuss? M, V, vai L</t>
  </si>
  <si>
    <t>Vienības izmaksas (EUR)</t>
  </si>
  <si>
    <t>Izmaksas kopā (EUR)</t>
  </si>
  <si>
    <t>Izmaksas kopā (EUR) bez PVN</t>
  </si>
  <si>
    <t>4. kalendārais ceturksnis (EUR)</t>
  </si>
  <si>
    <t>5. kalendārais ceturksnis (EUR)</t>
  </si>
  <si>
    <t>6. kalendārais ceturksnis (EUR)</t>
  </si>
  <si>
    <t>7. kalendārais ceturksnis (EUR)</t>
  </si>
  <si>
    <t>8. kalendārais ceturksnis (EUR)</t>
  </si>
  <si>
    <t>9. kalendārais ceturksnis (EUR)</t>
  </si>
  <si>
    <t>10. kalendārais ceturksnis (EUR)</t>
  </si>
  <si>
    <t>11. kalendārais ceturksnis (EUR)</t>
  </si>
  <si>
    <t>12. kalendārais ceturksnis (EUR)</t>
  </si>
  <si>
    <t>Attiecināmās izmaksas, EUR</t>
  </si>
  <si>
    <t>Pieprasītais finansējuma apmērs, EUR</t>
  </si>
  <si>
    <t>4.1. Konferences dalības maksa</t>
  </si>
  <si>
    <t>konference</t>
  </si>
  <si>
    <t>brauciens</t>
  </si>
  <si>
    <t>1.2.2. Dienas nauda</t>
  </si>
  <si>
    <t>dienas</t>
  </si>
  <si>
    <t>Tehniski ekonomiskais pamatojums</t>
  </si>
  <si>
    <t>M</t>
  </si>
  <si>
    <t>Vai pētījumam plānota papildus intensitāte? Jā vai Nē</t>
  </si>
  <si>
    <t>4.2. Ārpakalpojums</t>
  </si>
  <si>
    <t>līgums</t>
  </si>
  <si>
    <t>1.2.komandējuma (darba brauciena) izmaksas saskaņā ar normatīvajos aktos par kārtību, kādā atlīdzināmi ar komandējumiem un darbinieku darba braucieniem saistītie izdevumi noteiktajām normām</t>
  </si>
  <si>
    <t>1.2.4. Bagāžas pārvadāšanas izdevumi</t>
  </si>
  <si>
    <t>1.2.1. Ceļa / transporta izdevumi</t>
  </si>
  <si>
    <t>2.1. Komunālo pakalpojumu izmaksas</t>
  </si>
  <si>
    <t>3.1. Telpu nomas izmaksas</t>
  </si>
  <si>
    <t>3.2. Instrumentu nomas izmaksas</t>
  </si>
  <si>
    <t>5.1. Materiālu izmaksas</t>
  </si>
  <si>
    <t>5.2. Zinātniskās literatūras izmaksas</t>
  </si>
  <si>
    <t>5.3. Mazvērtīgā inventāra izmaksas</t>
  </si>
  <si>
    <t>6.1. Telpu amortizācijas izmaksas</t>
  </si>
  <si>
    <t>6.2. Instrumentu amortizācijas izmaksas</t>
  </si>
  <si>
    <t>6.3. Iekārtu amortizācijas izmaksas</t>
  </si>
  <si>
    <t>6.4. Aprīkojuma amortizācijas izmaksas</t>
  </si>
  <si>
    <t>6.5. Patentu un licenču amortizācijas izmaksas</t>
  </si>
  <si>
    <t xml:space="preserve">7.1. </t>
  </si>
  <si>
    <t xml:space="preserve">7.2. </t>
  </si>
  <si>
    <t>1.2.3. Viesnīcas (naktsmītnes) izdevumi, ieskaitot brokastis</t>
  </si>
  <si>
    <t>2.2. Sakaru pakalpojumu izmaksas</t>
  </si>
  <si>
    <t>3.3. Iekārtu nomas izmaksas</t>
  </si>
  <si>
    <t>3.4. Aprīkojuma nomas izmaksas</t>
  </si>
  <si>
    <t>5. Materiālu, zinātniskās literatūras un mazvērtīgā inventāra iegādes izmaksas, tai skaitā piegādes izmaksas</t>
  </si>
  <si>
    <t>6. Telpu, instrumentu, iekārtu un to aprīkojuma, patentu un licenču amortizācijas izmaksas, ciktāl tos izmanto pētījumā</t>
  </si>
  <si>
    <t>7. Apdrošināšanas (veselības, dzīvības, transportlīdzekļu, īpašuma, iekārtu, civiltiesiskās atbildības u. c.) izmaksas uz pētniecības projekta īstenošanas laiku, kuru nepieciešamību nosaka Latvijas Republikas normatīvie akti</t>
  </si>
  <si>
    <t>8. Pētniecības projekta vadības izmaksas (valsts atbalsts)</t>
  </si>
  <si>
    <t>8.1. Personāla izmaksas</t>
  </si>
  <si>
    <t>8.2. Kancelejas preces, biroja piederumi un biroja aprīkojuma noma vai iegāde</t>
  </si>
  <si>
    <t>TEP kopā:</t>
  </si>
  <si>
    <t>RP kopā:</t>
  </si>
  <si>
    <t>EI kopā:</t>
  </si>
  <si>
    <t>Ja dažādu veidu aktivitātes pārklājas (TEP, RP, EI), vēlams norādīt stundas izmaksas. Ja nepārklājas, var paredzēt mēneša izmaksas</t>
  </si>
  <si>
    <t>Var norādīt gan konkrētus pētniekus, gan pētnieku grupas</t>
  </si>
  <si>
    <t>Kopā (7.)</t>
  </si>
  <si>
    <t>8.3. Apdrošināšanas izmaksas</t>
  </si>
  <si>
    <t>Tikai tādas, ko nosaka LR normatīvie akti</t>
  </si>
  <si>
    <t>Kopā (8.)</t>
  </si>
  <si>
    <r>
      <t xml:space="preserve">Pētījuma izmaksu tāme </t>
    </r>
    <r>
      <rPr>
        <b/>
        <u/>
        <sz val="13"/>
        <color theme="1"/>
        <rFont val="Times New Roman"/>
        <family val="1"/>
        <charset val="186"/>
      </rPr>
      <t xml:space="preserve">tehniski ekonomiskā pamatojuma </t>
    </r>
    <r>
      <rPr>
        <b/>
        <sz val="13"/>
        <color theme="1"/>
        <rFont val="Times New Roman"/>
        <family val="1"/>
        <charset val="186"/>
      </rPr>
      <t>izmaksām:</t>
    </r>
  </si>
  <si>
    <r>
      <t xml:space="preserve">Pētījuma izmaksu tāme </t>
    </r>
    <r>
      <rPr>
        <b/>
        <u/>
        <sz val="13"/>
        <color theme="1"/>
        <rFont val="Times New Roman"/>
        <family val="1"/>
        <charset val="186"/>
      </rPr>
      <t xml:space="preserve">rūpniecisko pētījumu </t>
    </r>
    <r>
      <rPr>
        <b/>
        <sz val="13"/>
        <color theme="1"/>
        <rFont val="Times New Roman"/>
        <family val="1"/>
        <charset val="186"/>
      </rPr>
      <t>izmaksām:</t>
    </r>
  </si>
  <si>
    <r>
      <t xml:space="preserve">Pētījuma izmaksu tāme </t>
    </r>
    <r>
      <rPr>
        <b/>
        <u/>
        <sz val="13"/>
        <color theme="1"/>
        <rFont val="Times New Roman"/>
        <family val="1"/>
        <charset val="186"/>
      </rPr>
      <t xml:space="preserve">eksperimentālās izstrādes </t>
    </r>
    <r>
      <rPr>
        <b/>
        <sz val="13"/>
        <color theme="1"/>
        <rFont val="Times New Roman"/>
        <family val="1"/>
        <charset val="186"/>
      </rPr>
      <t>izmaksām:</t>
    </r>
  </si>
  <si>
    <t>1) pētnieki un to likmes. Var ievadīt konkrētus pētniekus (amats, vārds, uzvārds) vai pētnieku grupas - vadošie pētnieki, pētnieki, inženieru utml.</t>
  </si>
  <si>
    <r>
      <t xml:space="preserve">Lūgums sākt darbu ar lapu </t>
    </r>
    <r>
      <rPr>
        <b/>
        <sz val="11"/>
        <rFont val="Calibri"/>
        <family val="2"/>
        <charset val="186"/>
        <scheme val="minor"/>
      </rPr>
      <t>"Pieņēmumi"</t>
    </r>
    <r>
      <rPr>
        <sz val="11"/>
        <rFont val="Calibri"/>
        <family val="2"/>
        <charset val="186"/>
        <scheme val="minor"/>
      </rPr>
      <t>, kurā tiek savadīti Jūsu finanšu aprēķinu pieņēmumi:</t>
    </r>
  </si>
  <si>
    <r>
      <t xml:space="preserve">2) pētnieku stundas lūgums ievadīt lapā </t>
    </r>
    <r>
      <rPr>
        <b/>
        <sz val="11"/>
        <rFont val="Calibri"/>
        <family val="2"/>
        <charset val="186"/>
        <scheme val="minor"/>
      </rPr>
      <t>"Stundas"</t>
    </r>
    <r>
      <rPr>
        <sz val="11"/>
        <rFont val="Calibri"/>
        <family val="2"/>
        <charset val="186"/>
        <scheme val="minor"/>
      </rPr>
      <t xml:space="preserve"> pa noteiktajiem darbību veidiem (TEP, RP, EI). Pēc ievades stundu kopsumma lapā "Pieņēmumi" parādīsies automātiski</t>
    </r>
  </si>
  <si>
    <t>2) Personāla izmaksām, ja pareizi aizpildījāt lapas "Stundas" un "Pieņēmumi", vajadzētu būt aizpildītām. Ja neplānosiet personāla izmaksas pa stundām, formulu vietā varat ievietot mēneša algas, tomēr būtiski, lai dažādu veidu aktivitātes (TEP, RP, EI) nepārklājas;</t>
  </si>
  <si>
    <t>1) kāds ir Jūsu uzņēmuma MVK statuss atbilstoši deklarācijai - M (mazais), V(vidējais ) vai L (lielais). Tas automātiski ļaus izvēlēties pareizās atbalsta likmes!</t>
  </si>
  <si>
    <t>Ja pētījumā darbojas vairāki partneri, katram jāpilda savs finanšu fails!</t>
  </si>
  <si>
    <t>RŪPNIECISKAIS PĒTĪJUMS</t>
  </si>
  <si>
    <t>EKSPERIMENTĀLĀ IZSTRĀDNE</t>
  </si>
  <si>
    <t>Attiecināmās izmaksas EUR</t>
  </si>
  <si>
    <t>Intensitāte %</t>
  </si>
  <si>
    <t>Publiskais finansējums EUR</t>
  </si>
  <si>
    <t>Vadošais partneris</t>
  </si>
  <si>
    <t>Partneris 1</t>
  </si>
  <si>
    <t>Partneris 2</t>
  </si>
  <si>
    <t>Partneris 3</t>
  </si>
  <si>
    <t>INTENSITĀTES</t>
  </si>
  <si>
    <t>sīkiem (mikro) un maziem komersantiem</t>
  </si>
  <si>
    <t>pamata</t>
  </si>
  <si>
    <t>paaugstinātā</t>
  </si>
  <si>
    <t>vidējiem komersantiem</t>
  </si>
  <si>
    <t>lieliem komersantiem un valsts PZIO</t>
  </si>
  <si>
    <t>Nosaukums</t>
  </si>
  <si>
    <t>TEHNISKI EKONOMISKAIS PAMATOJUMS</t>
  </si>
  <si>
    <t>Kontrole: eksperimentālās izstrādes granta īpatsvars vismaz %</t>
  </si>
  <si>
    <t>4) Apdrošināšanas izmaksas attiecināmas tikai tajā gadījumā, ja to nepieciešamību nosaka Latvijas likumdošana. Tas neattiecas, piemēram, uz personāla veselības apdrošināšanu vai ceļojumu apdrošināšanu.</t>
  </si>
  <si>
    <t>3) komandējuma izmaksas plānojiet tajā mēnesī, kad plānots komandējums vai tā izmaksas. Konferences dalības maksa jānorāda pie ārpakalpojumiem;</t>
  </si>
  <si>
    <t>13.2 Pētījuma izmaksu tāme:</t>
  </si>
  <si>
    <t>Pētījums:</t>
  </si>
  <si>
    <t>Partneris:</t>
  </si>
  <si>
    <r>
      <t xml:space="preserve">13.2. Pētījuma izmaksu tāme </t>
    </r>
    <r>
      <rPr>
        <b/>
        <u/>
        <sz val="13"/>
        <color theme="1"/>
        <rFont val="Times New Roman"/>
        <family val="1"/>
        <charset val="186"/>
      </rPr>
      <t xml:space="preserve">tehniski ekonomiskā pamatojuma </t>
    </r>
    <r>
      <rPr>
        <b/>
        <sz val="13"/>
        <color theme="1"/>
        <rFont val="Times New Roman"/>
        <family val="1"/>
        <charset val="186"/>
      </rPr>
      <t>izmaksām:</t>
    </r>
  </si>
  <si>
    <t>Jā</t>
  </si>
  <si>
    <t> Kopā (1.)</t>
  </si>
  <si>
    <t>3.Telpu, instrumentu, iekārtu un tā aprīkojuma nomas izmaksas</t>
  </si>
  <si>
    <t>4. Ārpakalpojumi</t>
  </si>
  <si>
    <t>ATTIECINĀMĀS IZMAKSAS* (bez PVN)</t>
  </si>
  <si>
    <t>*aizpildīt tikai zaļā krāsā iekrāsotos laukus</t>
  </si>
  <si>
    <t>13.2 Pētījuma izmaksu tāmes kopsavilkums:</t>
  </si>
  <si>
    <t>Pārbaude</t>
  </si>
  <si>
    <r>
      <t>13.1 Pētījuma izmaksu tāme</t>
    </r>
    <r>
      <rPr>
        <b/>
        <u/>
        <sz val="11"/>
        <color theme="1"/>
        <rFont val="Calibri"/>
        <family val="2"/>
        <charset val="186"/>
        <scheme val="minor"/>
      </rPr>
      <t xml:space="preserve"> rūpnieciskajam pētījumam </t>
    </r>
    <r>
      <rPr>
        <b/>
        <sz val="11"/>
        <color theme="1"/>
        <rFont val="Calibri"/>
        <family val="2"/>
        <charset val="186"/>
        <scheme val="minor"/>
      </rPr>
      <t xml:space="preserve">un </t>
    </r>
    <r>
      <rPr>
        <b/>
        <u/>
        <sz val="11"/>
        <color theme="1"/>
        <rFont val="Calibri"/>
        <family val="2"/>
        <charset val="186"/>
        <scheme val="minor"/>
      </rPr>
      <t>eksperimentālajai izstrādnei</t>
    </r>
  </si>
  <si>
    <r>
      <t xml:space="preserve">13.3 Pētījuma sarbības partnera izmaksu tāme </t>
    </r>
    <r>
      <rPr>
        <b/>
        <u/>
        <sz val="11"/>
        <color theme="1"/>
        <rFont val="Calibri"/>
        <family val="2"/>
        <charset val="186"/>
        <scheme val="minor"/>
      </rPr>
      <t>rūpnieciskajam pētījumam</t>
    </r>
    <r>
      <rPr>
        <b/>
        <sz val="11"/>
        <color theme="1"/>
        <rFont val="Calibri"/>
        <family val="2"/>
        <charset val="186"/>
        <scheme val="minor"/>
      </rPr>
      <t xml:space="preserve"> un </t>
    </r>
    <r>
      <rPr>
        <b/>
        <u/>
        <sz val="11"/>
        <color theme="1"/>
        <rFont val="Calibri"/>
        <family val="2"/>
        <charset val="186"/>
        <scheme val="minor"/>
      </rPr>
      <t>eksperimentālajai izstrādnei</t>
    </r>
  </si>
  <si>
    <r>
      <t>4. kalendārais ceturksnis</t>
    </r>
    <r>
      <rPr>
        <sz val="9"/>
        <color rgb="FFFF0000"/>
        <rFont val="Times New Roman"/>
        <family val="1"/>
      </rPr>
      <t>*</t>
    </r>
    <r>
      <rPr>
        <sz val="9"/>
        <color theme="1"/>
        <rFont val="Times New Roman"/>
        <family val="1"/>
        <charset val="186"/>
      </rPr>
      <t xml:space="preserve"> (EUR)</t>
    </r>
  </si>
  <si>
    <r>
      <t>5. kalendārais ceturksnis</t>
    </r>
    <r>
      <rPr>
        <sz val="9"/>
        <color rgb="FFFF0000"/>
        <rFont val="Times New Roman"/>
        <family val="1"/>
      </rPr>
      <t>*</t>
    </r>
    <r>
      <rPr>
        <sz val="9"/>
        <color theme="1"/>
        <rFont val="Times New Roman"/>
        <family val="1"/>
        <charset val="186"/>
      </rPr>
      <t xml:space="preserve"> (EUR)</t>
    </r>
  </si>
  <si>
    <t>*Ceturkšņu numerācija saskaņā ar kopējo projekta grafiku (nelabot).</t>
  </si>
  <si>
    <r>
      <t>6. kalendārais ceturksnis</t>
    </r>
    <r>
      <rPr>
        <sz val="9"/>
        <color rgb="FFFF0000"/>
        <rFont val="Times New Roman"/>
        <family val="1"/>
      </rPr>
      <t>*</t>
    </r>
    <r>
      <rPr>
        <sz val="9"/>
        <color theme="1"/>
        <rFont val="Times New Roman"/>
        <family val="1"/>
        <charset val="186"/>
      </rPr>
      <t xml:space="preserve"> (EUR)</t>
    </r>
  </si>
  <si>
    <r>
      <t>7. kalendārais ceturksnis</t>
    </r>
    <r>
      <rPr>
        <sz val="9"/>
        <color rgb="FFFF0000"/>
        <rFont val="Times New Roman"/>
        <family val="1"/>
      </rPr>
      <t>*</t>
    </r>
    <r>
      <rPr>
        <sz val="9"/>
        <color theme="1"/>
        <rFont val="Times New Roman"/>
        <family val="1"/>
        <charset val="186"/>
      </rPr>
      <t xml:space="preserve"> (EUR)</t>
    </r>
  </si>
  <si>
    <r>
      <t>8. kalendārais ceturksnis</t>
    </r>
    <r>
      <rPr>
        <sz val="9"/>
        <color rgb="FFFF0000"/>
        <rFont val="Times New Roman"/>
        <family val="1"/>
      </rPr>
      <t>*</t>
    </r>
    <r>
      <rPr>
        <sz val="9"/>
        <color theme="1"/>
        <rFont val="Times New Roman"/>
        <family val="1"/>
        <charset val="186"/>
      </rPr>
      <t xml:space="preserve"> (EUR)</t>
    </r>
  </si>
  <si>
    <t>3) Turpinām ievadīt datus lapā "Pieņēmumi". Ja aktivitātes seko viena otrai, t.i. nepārklājas, izmaksas var plānot pa mēnešiem. Ja aktivitātes, jo īpaši par darbības veidiem (RP vai EI) pārklājas, ieteikums ar pētnieku darbu saistītās izmaksas (komunālie, telpu noma utml.) plānot, balstoties uz stundu likmi.</t>
  </si>
  <si>
    <t>Ja nepieciešamas papildu rindiņas, ievietojiet tās, bet atcerieties koriģēt saistītās formulas!</t>
  </si>
  <si>
    <t>Pēc pieņēmumu aizpildīšanas turpiniet darbu lapā TEP_men (ja plānota tehniski ekonomiskā pamatojuma aktivitāte), RP_men (ja plānotas rūpnieciskā pētījuma aktivitātes) vai lapā EI_men.</t>
  </si>
  <si>
    <t>1) ja lapā "Pieņēmumi" ievietojāt papildu rindiņas, tās jāizveido arī mēnešu lapās, turklāt jākoriģē attiecīgās izmaksu grupas kopsummas formula, jāparedz summa kreisajā pusē;</t>
  </si>
  <si>
    <t>Pēc izmaksu saplānošanas pa mēnešiem tās automātiski summējas ceturkšņu lapās (TEP_gadi, RP_gadi, EI_gadi). Tomēr arī tajos jāievieto papildu rindas un jākoriģē formulas, ja ievietojāt papildu rindiņas.</t>
  </si>
  <si>
    <r>
      <t xml:space="preserve">Lapā </t>
    </r>
    <r>
      <rPr>
        <b/>
        <sz val="11"/>
        <rFont val="Calibri"/>
        <family val="2"/>
        <charset val="186"/>
        <scheme val="minor"/>
      </rPr>
      <t>"Grants"</t>
    </r>
    <r>
      <rPr>
        <sz val="11"/>
        <rFont val="Calibri"/>
        <family val="2"/>
        <charset val="186"/>
        <scheme val="minor"/>
      </rPr>
      <t xml:space="preserve"> izvēlieties:</t>
    </r>
  </si>
  <si>
    <t>2) atzīmējiet, vai pētījumam plānota papildu intensitāte: Jā vai Nē</t>
  </si>
  <si>
    <t>3) izmaksu summām no ceturkšņu lapām būtu jāpārceļas automātiski, tāpat aprēķinās granta summa.</t>
  </si>
  <si>
    <r>
      <t xml:space="preserve">Pēc visu partneru finanšu aprēķinu izveides vadošā partnera failā tiek apkopota informācija par visu pētījumu lapā </t>
    </r>
    <r>
      <rPr>
        <b/>
        <sz val="11"/>
        <rFont val="Calibri"/>
        <family val="2"/>
        <charset val="186"/>
        <scheme val="minor"/>
      </rPr>
      <t>"Kopsavilkums"</t>
    </r>
    <r>
      <rPr>
        <sz val="11"/>
        <rFont val="Calibri"/>
        <family val="2"/>
        <charset val="186"/>
        <scheme val="minor"/>
      </rPr>
      <t>, norādot partneru nosaukumus, attiecināmās izmaksas un atbalsta likmes. Te tiek pārbaudīts arī eksperimentālās izstrādes granta īpatsvars, kuram nebūtu jābūt mazākam par 50%.</t>
    </r>
  </si>
  <si>
    <t>Lapas "Instrukcija", "Stundas", "pieņēmumi", TEP_men, RP_men, EI_men ir tehniskās lapas pašu lietošanai un ērtākai izmaksu plānošanai.</t>
  </si>
  <si>
    <t>Lapas "Grants", "TEP_gadi", RP_gadi, EI_gadi un "Kopsavilkums" jāpievieno pētījuma standartformas 13. punktā kā pielikums.</t>
  </si>
  <si>
    <t>Liekās lapas, rindiņas vai kolonnas lūgums nedzēst, nepieciešamības gadījumā slēpt (hide).</t>
  </si>
  <si>
    <r>
      <t xml:space="preserve">Gadījumā, ja finanšu failā veidojas </t>
    </r>
    <r>
      <rPr>
        <b/>
        <sz val="11"/>
        <rFont val="Calibri"/>
        <family val="2"/>
        <charset val="186"/>
        <scheme val="minor"/>
      </rPr>
      <t>nesaprotamas kļūdas vai nepieciešams atbalsts</t>
    </r>
    <r>
      <rPr>
        <sz val="11"/>
        <rFont val="Calibri"/>
        <family val="2"/>
        <charset val="186"/>
        <scheme val="minor"/>
      </rPr>
      <t xml:space="preserve">, lūgums sazināties ar </t>
    </r>
    <r>
      <rPr>
        <sz val="11"/>
        <color rgb="FFFF0000"/>
        <rFont val="Calibri"/>
        <family val="2"/>
        <charset val="186"/>
        <scheme val="minor"/>
      </rPr>
      <t>VĀRDS Uzvārds (tālruņa numurs vai e-pasts)</t>
    </r>
  </si>
  <si>
    <t>2024. gads</t>
  </si>
  <si>
    <t>2025. gads</t>
  </si>
  <si>
    <t>2026. gads</t>
  </si>
  <si>
    <t>2024.gads</t>
  </si>
  <si>
    <t>2025.gads</t>
  </si>
  <si>
    <t>2026.gads</t>
  </si>
  <si>
    <r>
      <t xml:space="preserve">Pētījuma izmaksu tāme </t>
    </r>
    <r>
      <rPr>
        <b/>
        <u/>
        <sz val="13"/>
        <color theme="1"/>
        <rFont val="Times New Roman"/>
        <family val="1"/>
      </rPr>
      <t xml:space="preserve">rūpniecisko pētījumu </t>
    </r>
    <r>
      <rPr>
        <b/>
        <sz val="13"/>
        <color theme="1"/>
        <rFont val="Times New Roman"/>
        <family val="1"/>
      </rPr>
      <t>izmaksām:</t>
    </r>
  </si>
  <si>
    <r>
      <t>4. kalendārais ceturksnis</t>
    </r>
    <r>
      <rPr>
        <sz val="9"/>
        <color rgb="FFFF0000"/>
        <rFont val="Times New Roman"/>
        <family val="1"/>
      </rPr>
      <t>*</t>
    </r>
    <r>
      <rPr>
        <sz val="9"/>
        <color theme="1"/>
        <rFont val="Times New Roman"/>
        <family val="1"/>
      </rPr>
      <t xml:space="preserve"> (EUR)</t>
    </r>
  </si>
  <si>
    <r>
      <t>5. kalendārais ceturksnis</t>
    </r>
    <r>
      <rPr>
        <sz val="9"/>
        <color rgb="FFFF0000"/>
        <rFont val="Times New Roman"/>
        <family val="1"/>
      </rPr>
      <t>*</t>
    </r>
    <r>
      <rPr>
        <sz val="9"/>
        <color theme="1"/>
        <rFont val="Times New Roman"/>
        <family val="1"/>
      </rPr>
      <t xml:space="preserve"> (EUR)</t>
    </r>
  </si>
  <si>
    <r>
      <t>6. kalendārais ceturksnis</t>
    </r>
    <r>
      <rPr>
        <sz val="9"/>
        <color rgb="FFFF0000"/>
        <rFont val="Times New Roman"/>
        <family val="1"/>
      </rPr>
      <t>*</t>
    </r>
    <r>
      <rPr>
        <sz val="9"/>
        <color theme="1"/>
        <rFont val="Times New Roman"/>
        <family val="1"/>
      </rPr>
      <t xml:space="preserve"> (EUR)</t>
    </r>
  </si>
  <si>
    <r>
      <t>7. kalendārais ceturksnis</t>
    </r>
    <r>
      <rPr>
        <sz val="9"/>
        <color rgb="FFFF0000"/>
        <rFont val="Times New Roman"/>
        <family val="1"/>
      </rPr>
      <t>*</t>
    </r>
    <r>
      <rPr>
        <sz val="9"/>
        <color theme="1"/>
        <rFont val="Times New Roman"/>
        <family val="1"/>
      </rPr>
      <t xml:space="preserve"> (EUR)</t>
    </r>
  </si>
  <si>
    <r>
      <t>8. kalendārais ceturksnis</t>
    </r>
    <r>
      <rPr>
        <sz val="9"/>
        <color rgb="FFFF0000"/>
        <rFont val="Times New Roman"/>
        <family val="1"/>
      </rPr>
      <t>*</t>
    </r>
    <r>
      <rPr>
        <sz val="9"/>
        <color theme="1"/>
        <rFont val="Times New Roman"/>
        <family val="1"/>
      </rPr>
      <t xml:space="preserve"> (EUR)</t>
    </r>
  </si>
  <si>
    <r>
      <t xml:space="preserve"> 1.1. Projektā nodarbināto pētnieku, zinātnes tehniskā personāla un cita pētnieku palīgpersonāla, </t>
    </r>
    <r>
      <rPr>
        <b/>
        <sz val="12"/>
        <color theme="1"/>
        <rFont val="Times New Roman"/>
        <family val="1"/>
      </rPr>
      <t>ciktāl tas ir nodarbināts pētījumā,</t>
    </r>
    <r>
      <rPr>
        <sz val="12"/>
        <color theme="1"/>
        <rFont val="Times New Roman"/>
        <family val="1"/>
      </rPr>
      <t xml:space="preserve"> darba algu izmaksas</t>
    </r>
  </si>
  <si>
    <r>
      <t xml:space="preserve">1.2.komandējuma </t>
    </r>
    <r>
      <rPr>
        <b/>
        <sz val="12"/>
        <color theme="1"/>
        <rFont val="Times New Roman"/>
        <family val="1"/>
      </rPr>
      <t>(darba brauciena) izmaksas saskaņā ar normatīvajos aktos par kārtību, kādā atlīdzināmi ar komandējumiem un darbinieku darba braucieniem saistītie izdevumi noteiktajām normām</t>
    </r>
  </si>
  <si>
    <r>
      <t> </t>
    </r>
    <r>
      <rPr>
        <b/>
        <i/>
        <sz val="12"/>
        <color theme="1"/>
        <rFont val="Times New Roman"/>
        <family val="1"/>
      </rPr>
      <t>Kopā (1.)</t>
    </r>
  </si>
  <si>
    <r>
      <t xml:space="preserve">2. </t>
    </r>
    <r>
      <rPr>
        <b/>
        <sz val="12"/>
        <color theme="1"/>
        <rFont val="Times New Roman"/>
        <family val="1"/>
      </rPr>
      <t>Komunālo pakalpojumu un sakaru pakalpojumu izmaksas</t>
    </r>
  </si>
  <si>
    <r>
      <t> </t>
    </r>
    <r>
      <rPr>
        <b/>
        <i/>
        <sz val="12"/>
        <color theme="1"/>
        <rFont val="Times New Roman"/>
        <family val="1"/>
      </rPr>
      <t>Kopā (2.)</t>
    </r>
  </si>
  <si>
    <r>
      <t>3.</t>
    </r>
    <r>
      <rPr>
        <b/>
        <sz val="12"/>
        <color theme="1"/>
        <rFont val="Times New Roman"/>
        <family val="1"/>
      </rPr>
      <t>Telpu</t>
    </r>
    <r>
      <rPr>
        <sz val="12"/>
        <color theme="1"/>
        <rFont val="Times New Roman"/>
        <family val="1"/>
      </rPr>
      <t>, instrumentu, iekārtu un tā aprīkojuma nomas izmaksas</t>
    </r>
  </si>
  <si>
    <r>
      <t> </t>
    </r>
    <r>
      <rPr>
        <b/>
        <i/>
        <sz val="12"/>
        <color theme="1"/>
        <rFont val="Times New Roman"/>
        <family val="1"/>
      </rPr>
      <t>Kopā (3.)</t>
    </r>
  </si>
  <si>
    <t>13. kalendārais ceturksnis (EUR)</t>
  </si>
  <si>
    <t>14. kalendārais ceturksnis (EUR)</t>
  </si>
  <si>
    <t>15. kalendārais ceturksnis (EUR)</t>
  </si>
  <si>
    <t>16. kalendārais ceturksnis (EUR)</t>
  </si>
  <si>
    <t>2027. 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</si>
</sst>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409]mmm\-yy;@"/>
    <numFmt numFmtId="166" formatCode="0_ ;[Red]\-0\ "/>
  </numFmts>
  <fonts count="4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theme="1"/>
      <name val="Times New Roman"/>
      <family val="1"/>
      <charset val="186"/>
    </font>
    <font>
      <sz val="9"/>
      <color theme="1"/>
      <name val="Times New Roman"/>
      <family val="1"/>
      <charset val="186"/>
    </font>
    <font>
      <i/>
      <sz val="12"/>
      <color theme="1"/>
      <name val="Times New Roman"/>
      <family val="1"/>
      <charset val="186"/>
    </font>
    <font>
      <b/>
      <sz val="13"/>
      <color theme="1"/>
      <name val="Times New Roman"/>
      <family val="1"/>
      <charset val="186"/>
    </font>
    <font>
      <b/>
      <i/>
      <sz val="12"/>
      <color theme="1"/>
      <name val="Times New Roman"/>
      <family val="1"/>
      <charset val="186"/>
    </font>
    <font>
      <b/>
      <i/>
      <sz val="9"/>
      <color theme="1"/>
      <name val="Times New Roman"/>
      <family val="1"/>
      <charset val="186"/>
    </font>
    <font>
      <b/>
      <u/>
      <sz val="13"/>
      <color theme="1"/>
      <name val="Times New Roman"/>
      <family val="1"/>
      <charset val="186"/>
    </font>
    <font>
      <sz val="11"/>
      <color theme="1"/>
      <name val="Times New Roman"/>
      <family val="1"/>
      <charset val="186"/>
    </font>
    <font>
      <b/>
      <sz val="11"/>
      <color theme="1"/>
      <name val="Calibri"/>
      <family val="2"/>
      <charset val="186"/>
      <scheme val="minor"/>
    </font>
    <font>
      <sz val="8"/>
      <color theme="1"/>
      <name val="Calibri"/>
      <family val="2"/>
      <charset val="186"/>
      <scheme val="minor"/>
    </font>
    <font>
      <b/>
      <sz val="8"/>
      <color theme="1"/>
      <name val="Calibri"/>
      <family val="2"/>
      <charset val="186"/>
      <scheme val="minor"/>
    </font>
    <font>
      <b/>
      <sz val="11"/>
      <name val="Calibri"/>
      <family val="2"/>
      <charset val="186"/>
      <scheme val="minor"/>
    </font>
    <font>
      <sz val="11"/>
      <color theme="1"/>
      <name val="Calibri"/>
      <family val="2"/>
      <charset val="186"/>
      <scheme val="minor"/>
    </font>
    <font>
      <sz val="11"/>
      <color rgb="FFFF0000"/>
      <name val="Calibri"/>
      <family val="2"/>
      <charset val="186"/>
      <scheme val="minor"/>
    </font>
    <font>
      <sz val="11"/>
      <color rgb="FF006100"/>
      <name val="Calibri"/>
      <family val="2"/>
      <charset val="186"/>
      <scheme val="minor"/>
    </font>
    <font>
      <sz val="11"/>
      <color rgb="FF9C6500"/>
      <name val="Calibri"/>
      <family val="2"/>
      <charset val="186"/>
      <scheme val="minor"/>
    </font>
    <font>
      <b/>
      <sz val="11"/>
      <color rgb="FFFA7D00"/>
      <name val="Calibri"/>
      <family val="2"/>
      <charset val="186"/>
      <scheme val="minor"/>
    </font>
    <font>
      <b/>
      <sz val="11"/>
      <color theme="0"/>
      <name val="Calibri"/>
      <family val="2"/>
      <charset val="186"/>
      <scheme val="minor"/>
    </font>
    <font>
      <b/>
      <sz val="11"/>
      <color theme="1"/>
      <name val="Times New Roman"/>
      <family val="1"/>
      <charset val="186"/>
    </font>
    <font>
      <b/>
      <sz val="11"/>
      <color rgb="FFFA7D00"/>
      <name val="Times New Roman"/>
      <family val="1"/>
      <charset val="186"/>
    </font>
    <font>
      <sz val="11"/>
      <name val="Calibri"/>
      <family val="2"/>
      <charset val="186"/>
      <scheme val="minor"/>
    </font>
    <font>
      <sz val="12"/>
      <color theme="1"/>
      <name val="Times New Roman"/>
      <family val="1"/>
    </font>
    <font>
      <b/>
      <sz val="12"/>
      <color theme="1"/>
      <name val="Times New Roman"/>
      <family val="1"/>
    </font>
    <font>
      <sz val="12"/>
      <color theme="0" tint="-0.499984740745262"/>
      <name val="Times New Roman"/>
      <family val="1"/>
    </font>
    <font>
      <b/>
      <sz val="14"/>
      <color theme="1"/>
      <name val="Calibri"/>
      <family val="2"/>
      <charset val="186"/>
      <scheme val="minor"/>
    </font>
    <font>
      <b/>
      <sz val="11"/>
      <color rgb="FFFF0000"/>
      <name val="Calibri"/>
      <family val="2"/>
      <charset val="186"/>
      <scheme val="minor"/>
    </font>
    <font>
      <b/>
      <u/>
      <sz val="11"/>
      <color theme="1"/>
      <name val="Calibri"/>
      <family val="2"/>
      <charset val="186"/>
      <scheme val="minor"/>
    </font>
    <font>
      <sz val="9"/>
      <color rgb="FFFF0000"/>
      <name val="Times New Roman"/>
      <family val="1"/>
    </font>
    <font>
      <b/>
      <sz val="13"/>
      <color theme="1"/>
      <name val="Times New Roman"/>
      <family val="1"/>
    </font>
    <font>
      <b/>
      <u/>
      <sz val="13"/>
      <color theme="1"/>
      <name val="Times New Roman"/>
      <family val="1"/>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sz val="10"/>
      <color theme="1"/>
      <name val="Times New Roman"/>
      <family val="1"/>
    </font>
    <font>
      <b/>
      <i/>
      <sz val="12"/>
      <color theme="1"/>
      <name val="Times New Roman"/>
      <family val="1"/>
    </font>
    <font>
      <b/>
      <i/>
      <sz val="9"/>
      <color theme="1"/>
      <name val="Times New Roman"/>
      <family val="1"/>
    </font>
    <font>
      <i/>
      <sz val="12"/>
      <color theme="1"/>
      <name val="Times New Roman"/>
      <family val="1"/>
    </font>
    <font>
      <sz val="11"/>
      <color rgb="FFFF0000"/>
      <name val="Times New Roman"/>
      <family val="1"/>
    </font>
    <font>
      <b/>
      <sz val="9"/>
      <color theme="0"/>
      <name val="Times New Roman"/>
      <family val="1"/>
    </font>
    <font>
      <sz val="8"/>
      <name val="Calibri"/>
      <family val="2"/>
      <charset val="186"/>
      <scheme val="minor"/>
    </font>
    <font>
      <sz val="9"/>
      <color theme="0"/>
      <name val="Times New Roman"/>
      <family val="1"/>
    </font>
  </fonts>
  <fills count="15">
    <fill>
      <patternFill patternType="none"/>
    </fill>
    <fill>
      <patternFill patternType="gray125"/>
    </fill>
    <fill>
      <patternFill patternType="solid">
        <fgColor rgb="FFE6E6E6"/>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92D050"/>
        <bgColor indexed="64"/>
      </patternFill>
    </fill>
    <fill>
      <patternFill patternType="solid">
        <fgColor theme="0" tint="-0.14999847407452621"/>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double">
        <color rgb="FF3F3F3F"/>
      </right>
      <top style="double">
        <color rgb="FF3F3F3F"/>
      </top>
      <bottom style="double">
        <color rgb="FF3F3F3F"/>
      </bottom>
      <diagonal/>
    </border>
  </borders>
  <cellStyleXfs count="6">
    <xf numFmtId="0" fontId="0" fillId="0" borderId="0"/>
    <xf numFmtId="9" fontId="16" fillId="0" borderId="0" applyFont="0" applyFill="0" applyBorder="0" applyAlignment="0" applyProtection="0"/>
    <xf numFmtId="0" fontId="18" fillId="9" borderId="0" applyNumberFormat="0" applyBorder="0" applyAlignment="0" applyProtection="0"/>
    <xf numFmtId="0" fontId="19" fillId="10" borderId="0" applyNumberFormat="0" applyBorder="0" applyAlignment="0" applyProtection="0"/>
    <xf numFmtId="0" fontId="20" fillId="11" borderId="10" applyNumberFormat="0" applyAlignment="0" applyProtection="0"/>
    <xf numFmtId="0" fontId="21" fillId="12" borderId="11" applyNumberFormat="0" applyAlignment="0" applyProtection="0"/>
  </cellStyleXfs>
  <cellXfs count="255">
    <xf numFmtId="0" fontId="0" fillId="0" borderId="0" xfId="0"/>
    <xf numFmtId="0" fontId="3" fillId="2" borderId="3" xfId="0" applyFont="1" applyFill="1" applyBorder="1" applyAlignment="1">
      <alignment vertical="top" wrapText="1"/>
    </xf>
    <xf numFmtId="0" fontId="1" fillId="2" borderId="3" xfId="0" applyFont="1" applyFill="1" applyBorder="1" applyAlignment="1">
      <alignment horizontal="justify" wrapText="1"/>
    </xf>
    <xf numFmtId="0" fontId="1" fillId="2" borderId="3" xfId="0" applyFont="1" applyFill="1" applyBorder="1" applyAlignment="1">
      <alignment wrapText="1"/>
    </xf>
    <xf numFmtId="0" fontId="1" fillId="2" borderId="3" xfId="0" applyFont="1" applyFill="1" applyBorder="1" applyAlignment="1">
      <alignment horizontal="left" wrapText="1"/>
    </xf>
    <xf numFmtId="0" fontId="6" fillId="2" borderId="3" xfId="0" applyFont="1" applyFill="1" applyBorder="1" applyAlignment="1">
      <alignment wrapText="1"/>
    </xf>
    <xf numFmtId="0" fontId="4" fillId="2" borderId="1" xfId="0" applyFont="1" applyFill="1" applyBorder="1" applyAlignment="1">
      <alignment horizontal="center" vertical="center" wrapText="1"/>
    </xf>
    <xf numFmtId="0" fontId="0" fillId="4" borderId="0" xfId="0" applyFill="1"/>
    <xf numFmtId="164" fontId="5" fillId="4" borderId="4" xfId="0" applyNumberFormat="1" applyFont="1" applyFill="1" applyBorder="1" applyAlignment="1">
      <alignment vertical="top" wrapText="1"/>
    </xf>
    <xf numFmtId="164" fontId="5" fillId="0" borderId="4" xfId="0" applyNumberFormat="1" applyFont="1" applyBorder="1" applyAlignment="1">
      <alignment vertical="top" wrapText="1"/>
    </xf>
    <xf numFmtId="164" fontId="9" fillId="4" borderId="4" xfId="0" applyNumberFormat="1" applyFont="1" applyFill="1" applyBorder="1" applyAlignment="1">
      <alignment vertical="top" wrapText="1"/>
    </xf>
    <xf numFmtId="0" fontId="7"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8" xfId="0" applyBorder="1"/>
    <xf numFmtId="0" fontId="0" fillId="6" borderId="8" xfId="0" applyFill="1" applyBorder="1"/>
    <xf numFmtId="0" fontId="0" fillId="5" borderId="8" xfId="0" applyFill="1" applyBorder="1"/>
    <xf numFmtId="0" fontId="12" fillId="0" borderId="8" xfId="0" applyFont="1" applyBorder="1"/>
    <xf numFmtId="0" fontId="12" fillId="0" borderId="0" xfId="0" applyFont="1"/>
    <xf numFmtId="165" fontId="4" fillId="2" borderId="3" xfId="0" applyNumberFormat="1" applyFont="1" applyFill="1" applyBorder="1" applyAlignment="1">
      <alignment horizontal="center" vertical="center" wrapText="1"/>
    </xf>
    <xf numFmtId="165" fontId="5" fillId="0" borderId="6" xfId="0" applyNumberFormat="1" applyFont="1" applyBorder="1" applyAlignment="1">
      <alignment horizontal="center" vertical="center" wrapText="1"/>
    </xf>
    <xf numFmtId="165" fontId="0" fillId="0" borderId="0" xfId="0" applyNumberFormat="1"/>
    <xf numFmtId="0" fontId="0" fillId="7" borderId="8" xfId="0" applyFill="1" applyBorder="1"/>
    <xf numFmtId="16" fontId="1" fillId="2" borderId="3" xfId="0" applyNumberFormat="1" applyFont="1" applyFill="1" applyBorder="1" applyAlignment="1">
      <alignment wrapText="1"/>
    </xf>
    <xf numFmtId="0" fontId="12" fillId="4" borderId="0" xfId="0" applyFont="1" applyFill="1"/>
    <xf numFmtId="0" fontId="4" fillId="4" borderId="2" xfId="0" applyFont="1" applyFill="1" applyBorder="1" applyAlignment="1">
      <alignment horizontal="center" vertical="center" wrapText="1"/>
    </xf>
    <xf numFmtId="165" fontId="4" fillId="4" borderId="6" xfId="0" applyNumberFormat="1" applyFont="1" applyFill="1" applyBorder="1" applyAlignment="1">
      <alignment horizontal="center" vertical="center" wrapText="1"/>
    </xf>
    <xf numFmtId="164" fontId="4" fillId="4" borderId="4" xfId="0" applyNumberFormat="1" applyFont="1" applyFill="1" applyBorder="1" applyAlignment="1">
      <alignment vertical="top" wrapText="1"/>
    </xf>
    <xf numFmtId="0" fontId="8" fillId="2" borderId="3" xfId="0" applyFont="1" applyFill="1" applyBorder="1" applyAlignment="1">
      <alignment horizontal="right" wrapText="1"/>
    </xf>
    <xf numFmtId="0" fontId="2" fillId="2" borderId="3" xfId="0" applyFont="1" applyFill="1" applyBorder="1" applyAlignment="1">
      <alignment horizontal="right" wrapText="1"/>
    </xf>
    <xf numFmtId="0" fontId="8" fillId="2" borderId="3" xfId="0" applyFont="1" applyFill="1" applyBorder="1" applyAlignment="1">
      <alignment wrapText="1"/>
    </xf>
    <xf numFmtId="0" fontId="2" fillId="2" borderId="3" xfId="0" applyFont="1" applyFill="1" applyBorder="1" applyAlignment="1">
      <alignment wrapText="1"/>
    </xf>
    <xf numFmtId="0" fontId="13" fillId="0" borderId="0" xfId="0" applyFont="1"/>
    <xf numFmtId="0" fontId="13" fillId="4" borderId="0" xfId="0" applyFont="1" applyFill="1"/>
    <xf numFmtId="164" fontId="13" fillId="4" borderId="0" xfId="0" applyNumberFormat="1" applyFont="1" applyFill="1"/>
    <xf numFmtId="0" fontId="14" fillId="4" borderId="0" xfId="0" applyFont="1" applyFill="1"/>
    <xf numFmtId="164" fontId="5" fillId="0" borderId="5" xfId="0" applyNumberFormat="1" applyFont="1" applyBorder="1" applyAlignment="1">
      <alignment horizontal="center" vertical="center" wrapText="1"/>
    </xf>
    <xf numFmtId="0" fontId="1" fillId="5" borderId="8" xfId="0" applyFont="1" applyFill="1" applyBorder="1" applyAlignment="1">
      <alignment horizontal="center" vertical="center" wrapText="1"/>
    </xf>
    <xf numFmtId="0" fontId="0" fillId="8" borderId="0" xfId="0" applyFill="1"/>
    <xf numFmtId="0" fontId="1" fillId="5" borderId="9" xfId="0" applyFont="1" applyFill="1" applyBorder="1" applyAlignment="1">
      <alignment horizontal="center" vertical="center" wrapText="1"/>
    </xf>
    <xf numFmtId="0" fontId="0" fillId="5" borderId="9" xfId="0" applyFill="1" applyBorder="1"/>
    <xf numFmtId="0" fontId="1" fillId="0" borderId="8" xfId="0" applyFont="1" applyBorder="1" applyAlignment="1">
      <alignment horizontal="center" vertical="center" wrapText="1"/>
    </xf>
    <xf numFmtId="0" fontId="1" fillId="0" borderId="8" xfId="0" applyFont="1" applyBorder="1" applyAlignment="1">
      <alignment vertical="top" wrapText="1"/>
    </xf>
    <xf numFmtId="164" fontId="1" fillId="4" borderId="8" xfId="0" applyNumberFormat="1" applyFont="1" applyFill="1" applyBorder="1" applyAlignment="1">
      <alignment vertical="top" wrapText="1"/>
    </xf>
    <xf numFmtId="164" fontId="1" fillId="4" borderId="8" xfId="0" applyNumberFormat="1" applyFont="1" applyFill="1" applyBorder="1" applyAlignment="1">
      <alignment horizontal="right" vertical="top" wrapText="1"/>
    </xf>
    <xf numFmtId="0" fontId="2" fillId="0" borderId="8" xfId="0" applyFont="1" applyBorder="1" applyAlignment="1">
      <alignment vertical="top" wrapText="1"/>
    </xf>
    <xf numFmtId="166" fontId="1" fillId="4" borderId="8" xfId="0" applyNumberFormat="1" applyFont="1" applyFill="1" applyBorder="1" applyAlignment="1">
      <alignment horizontal="center" vertical="top" wrapText="1"/>
    </xf>
    <xf numFmtId="164" fontId="1" fillId="4" borderId="8" xfId="0" applyNumberFormat="1" applyFont="1" applyFill="1" applyBorder="1" applyAlignment="1">
      <alignment horizontal="right" vertical="center" wrapText="1"/>
    </xf>
    <xf numFmtId="0" fontId="7" fillId="7" borderId="0" xfId="0" applyFont="1" applyFill="1"/>
    <xf numFmtId="0" fontId="12" fillId="7" borderId="0" xfId="0" applyFont="1" applyFill="1"/>
    <xf numFmtId="0" fontId="0" fillId="7" borderId="0" xfId="0" applyFill="1"/>
    <xf numFmtId="164" fontId="17" fillId="0" borderId="0" xfId="0" applyNumberFormat="1" applyFont="1"/>
    <xf numFmtId="164" fontId="4" fillId="0" borderId="4" xfId="0" applyNumberFormat="1" applyFont="1" applyBorder="1" applyAlignment="1">
      <alignment vertical="top" wrapText="1"/>
    </xf>
    <xf numFmtId="164" fontId="5" fillId="0" borderId="2" xfId="0" applyNumberFormat="1" applyFont="1" applyBorder="1" applyAlignment="1">
      <alignment horizontal="center" vertical="center" wrapText="1"/>
    </xf>
    <xf numFmtId="164" fontId="2" fillId="4" borderId="8" xfId="0" applyNumberFormat="1" applyFont="1" applyFill="1" applyBorder="1" applyAlignment="1">
      <alignment vertical="top" wrapText="1"/>
    </xf>
    <xf numFmtId="0" fontId="2" fillId="0" borderId="8" xfId="0" applyFont="1" applyBorder="1" applyAlignment="1">
      <alignment horizontal="center" vertical="center" wrapText="1"/>
    </xf>
    <xf numFmtId="164" fontId="2" fillId="4" borderId="8" xfId="0" applyNumberFormat="1" applyFont="1" applyFill="1" applyBorder="1" applyAlignment="1">
      <alignment horizontal="right" vertical="top" wrapText="1"/>
    </xf>
    <xf numFmtId="164" fontId="2" fillId="4" borderId="8" xfId="0" applyNumberFormat="1"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2" fillId="5" borderId="9" xfId="0" applyFont="1" applyFill="1" applyBorder="1"/>
    <xf numFmtId="0" fontId="12" fillId="5" borderId="8" xfId="0" applyFont="1" applyFill="1" applyBorder="1"/>
    <xf numFmtId="0" fontId="18" fillId="9" borderId="8" xfId="2" applyBorder="1" applyAlignment="1">
      <alignment horizontal="center" vertical="center" wrapText="1"/>
    </xf>
    <xf numFmtId="164" fontId="2" fillId="0" borderId="8" xfId="0" applyNumberFormat="1" applyFont="1" applyBorder="1" applyAlignment="1">
      <alignment horizontal="right" vertical="center" wrapText="1"/>
    </xf>
    <xf numFmtId="0" fontId="0" fillId="5" borderId="0" xfId="0" applyFill="1"/>
    <xf numFmtId="0" fontId="12" fillId="5" borderId="0" xfId="0" applyFont="1" applyFill="1"/>
    <xf numFmtId="0" fontId="12" fillId="0" borderId="0" xfId="0" applyFont="1" applyAlignment="1">
      <alignment horizontal="center"/>
    </xf>
    <xf numFmtId="0" fontId="2" fillId="5" borderId="8" xfId="0" applyFont="1" applyFill="1" applyBorder="1" applyAlignment="1">
      <alignment horizontal="left" vertical="center" wrapText="1"/>
    </xf>
    <xf numFmtId="164" fontId="1" fillId="5" borderId="8" xfId="0" applyNumberFormat="1" applyFont="1" applyFill="1" applyBorder="1" applyAlignment="1">
      <alignment horizontal="center" vertical="center" wrapText="1"/>
    </xf>
    <xf numFmtId="164" fontId="1" fillId="5" borderId="8" xfId="0" applyNumberFormat="1" applyFont="1" applyFill="1" applyBorder="1" applyAlignment="1">
      <alignment vertical="center" wrapText="1"/>
    </xf>
    <xf numFmtId="0" fontId="1" fillId="5" borderId="8" xfId="0" applyFont="1" applyFill="1" applyBorder="1" applyAlignment="1">
      <alignment horizontal="left" vertical="center" wrapText="1"/>
    </xf>
    <xf numFmtId="0" fontId="1" fillId="0" borderId="8" xfId="0" applyFont="1" applyBorder="1" applyAlignment="1">
      <alignment horizontal="left" vertical="center" wrapText="1"/>
    </xf>
    <xf numFmtId="0" fontId="1" fillId="7" borderId="8" xfId="0" applyFont="1" applyFill="1" applyBorder="1" applyAlignment="1">
      <alignment horizontal="center" vertical="center" wrapText="1"/>
    </xf>
    <xf numFmtId="164" fontId="1" fillId="0" borderId="8" xfId="0" applyNumberFormat="1" applyFont="1" applyBorder="1" applyAlignment="1">
      <alignment horizontal="center" vertical="center" wrapText="1"/>
    </xf>
    <xf numFmtId="0" fontId="1" fillId="5" borderId="8" xfId="0" applyFont="1" applyFill="1" applyBorder="1" applyAlignment="1">
      <alignment horizontal="left" wrapText="1"/>
    </xf>
    <xf numFmtId="0" fontId="1" fillId="7" borderId="8" xfId="0" applyFont="1" applyFill="1" applyBorder="1" applyAlignment="1">
      <alignment horizontal="left" wrapText="1"/>
    </xf>
    <xf numFmtId="164" fontId="1" fillId="7" borderId="8" xfId="0" applyNumberFormat="1" applyFont="1" applyFill="1" applyBorder="1" applyAlignment="1">
      <alignment horizontal="center" vertical="center" wrapText="1"/>
    </xf>
    <xf numFmtId="16" fontId="1" fillId="7" borderId="8" xfId="0" quotePrefix="1" applyNumberFormat="1" applyFont="1" applyFill="1" applyBorder="1" applyAlignment="1">
      <alignment horizontal="left" wrapText="1"/>
    </xf>
    <xf numFmtId="0" fontId="1" fillId="7" borderId="8" xfId="0" quotePrefix="1" applyFont="1" applyFill="1" applyBorder="1" applyAlignment="1">
      <alignment horizontal="left" wrapText="1"/>
    </xf>
    <xf numFmtId="0" fontId="1" fillId="0" borderId="8" xfId="0" quotePrefix="1" applyFont="1" applyBorder="1" applyAlignment="1">
      <alignment horizontal="left" vertical="center" wrapText="1"/>
    </xf>
    <xf numFmtId="0" fontId="8" fillId="5" borderId="8" xfId="0"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16" fontId="1" fillId="0" borderId="8" xfId="0" quotePrefix="1" applyNumberFormat="1" applyFont="1" applyBorder="1" applyAlignment="1">
      <alignment horizontal="left" vertical="center" wrapText="1"/>
    </xf>
    <xf numFmtId="0" fontId="8" fillId="0" borderId="8" xfId="0" applyFont="1" applyBorder="1" applyAlignment="1">
      <alignment horizontal="center" vertical="center" wrapText="1"/>
    </xf>
    <xf numFmtId="164" fontId="8" fillId="0" borderId="8" xfId="0" applyNumberFormat="1" applyFont="1" applyBorder="1" applyAlignment="1">
      <alignment horizontal="center" vertical="center" wrapText="1"/>
    </xf>
    <xf numFmtId="10" fontId="2" fillId="5" borderId="8" xfId="1"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164" fontId="2" fillId="5" borderId="8" xfId="0" applyNumberFormat="1" applyFont="1" applyFill="1" applyBorder="1" applyAlignment="1">
      <alignment vertical="center" wrapText="1"/>
    </xf>
    <xf numFmtId="164" fontId="21" fillId="12" borderId="11" xfId="5" applyNumberFormat="1"/>
    <xf numFmtId="164" fontId="5" fillId="7" borderId="0" xfId="0" applyNumberFormat="1" applyFont="1" applyFill="1" applyAlignment="1">
      <alignment vertical="top" wrapText="1"/>
    </xf>
    <xf numFmtId="164" fontId="21" fillId="7" borderId="0" xfId="5" applyNumberFormat="1" applyFill="1" applyBorder="1"/>
    <xf numFmtId="0" fontId="0" fillId="0" borderId="0" xfId="0" applyAlignment="1">
      <alignment wrapText="1"/>
    </xf>
    <xf numFmtId="164" fontId="4" fillId="7" borderId="4" xfId="0" applyNumberFormat="1" applyFont="1" applyFill="1" applyBorder="1" applyAlignment="1">
      <alignment vertical="top" wrapText="1"/>
    </xf>
    <xf numFmtId="164" fontId="5" fillId="7" borderId="4" xfId="0" applyNumberFormat="1" applyFont="1" applyFill="1" applyBorder="1" applyAlignment="1">
      <alignment vertical="top" wrapText="1"/>
    </xf>
    <xf numFmtId="0" fontId="7" fillId="0" borderId="0" xfId="0" applyFont="1" applyAlignment="1">
      <alignment horizontal="left" vertical="center"/>
    </xf>
    <xf numFmtId="17" fontId="0" fillId="5" borderId="8" xfId="0" applyNumberFormat="1" applyFill="1" applyBorder="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wrapText="1"/>
    </xf>
    <xf numFmtId="0" fontId="22" fillId="0" borderId="0" xfId="0" applyFont="1" applyAlignment="1">
      <alignment horizontal="center" wrapText="1"/>
    </xf>
    <xf numFmtId="0" fontId="11" fillId="5" borderId="0" xfId="0" applyFont="1" applyFill="1" applyAlignment="1">
      <alignment wrapText="1"/>
    </xf>
    <xf numFmtId="164" fontId="23" fillId="11" borderId="8" xfId="4" applyNumberFormat="1" applyFont="1" applyBorder="1" applyAlignment="1">
      <alignment vertical="center" wrapText="1"/>
    </xf>
    <xf numFmtId="0" fontId="11" fillId="8" borderId="0" xfId="0" applyFont="1" applyFill="1" applyAlignment="1">
      <alignment wrapText="1"/>
    </xf>
    <xf numFmtId="0" fontId="22" fillId="5" borderId="0" xfId="0" applyFont="1" applyFill="1" applyAlignment="1">
      <alignment wrapText="1"/>
    </xf>
    <xf numFmtId="0" fontId="11" fillId="0" borderId="8" xfId="0" quotePrefix="1" applyFont="1" applyBorder="1" applyAlignment="1">
      <alignment horizontal="left" vertical="center"/>
    </xf>
    <xf numFmtId="0" fontId="11" fillId="0" borderId="8" xfId="0" applyFont="1" applyBorder="1" applyAlignment="1">
      <alignment horizontal="center" vertical="center"/>
    </xf>
    <xf numFmtId="2" fontId="23" fillId="11" borderId="10" xfId="4" applyNumberFormat="1" applyFont="1" applyAlignment="1">
      <alignment vertical="center"/>
    </xf>
    <xf numFmtId="0" fontId="24" fillId="10" borderId="0" xfId="3" applyFont="1" applyAlignment="1">
      <alignment wrapText="1"/>
    </xf>
    <xf numFmtId="0" fontId="15" fillId="10" borderId="0" xfId="3" applyFont="1" applyAlignment="1">
      <alignment wrapText="1"/>
    </xf>
    <xf numFmtId="0" fontId="25" fillId="0" borderId="0" xfId="0" applyFont="1" applyAlignment="1">
      <alignment horizontal="left" vertical="center"/>
    </xf>
    <xf numFmtId="9" fontId="25" fillId="0" borderId="0" xfId="0" applyNumberFormat="1" applyFont="1" applyAlignment="1">
      <alignment horizontal="center"/>
    </xf>
    <xf numFmtId="9" fontId="25" fillId="0" borderId="0" xfId="0" applyNumberFormat="1" applyFont="1" applyAlignment="1">
      <alignment horizontal="center" vertical="center"/>
    </xf>
    <xf numFmtId="0" fontId="27" fillId="0" borderId="20" xfId="0" applyFont="1" applyBorder="1" applyAlignment="1">
      <alignment horizontal="left" vertical="center"/>
    </xf>
    <xf numFmtId="9" fontId="27" fillId="0" borderId="20" xfId="0" applyNumberFormat="1" applyFont="1" applyBorder="1" applyAlignment="1">
      <alignment horizontal="center"/>
    </xf>
    <xf numFmtId="9" fontId="27" fillId="0" borderId="14" xfId="0" applyNumberFormat="1" applyFont="1" applyBorder="1" applyAlignment="1">
      <alignment horizontal="center" vertical="center"/>
    </xf>
    <xf numFmtId="0" fontId="27" fillId="0" borderId="22" xfId="0" applyFont="1" applyBorder="1" applyAlignment="1">
      <alignment horizontal="left" vertical="center"/>
    </xf>
    <xf numFmtId="9" fontId="27" fillId="0" borderId="22" xfId="0" applyNumberFormat="1" applyFont="1" applyBorder="1" applyAlignment="1">
      <alignment horizontal="center"/>
    </xf>
    <xf numFmtId="9" fontId="27" fillId="0" borderId="16" xfId="0" applyNumberFormat="1" applyFont="1" applyBorder="1" applyAlignment="1">
      <alignment horizontal="center" vertical="center"/>
    </xf>
    <xf numFmtId="0" fontId="25" fillId="7" borderId="0" xfId="0" applyFont="1" applyFill="1" applyAlignment="1">
      <alignment horizontal="left" vertical="center"/>
    </xf>
    <xf numFmtId="4" fontId="25" fillId="7" borderId="8" xfId="0" applyNumberFormat="1" applyFont="1" applyFill="1" applyBorder="1" applyAlignment="1">
      <alignment horizontal="right"/>
    </xf>
    <xf numFmtId="9" fontId="25" fillId="7" borderId="8" xfId="0" applyNumberFormat="1" applyFont="1" applyFill="1" applyBorder="1" applyAlignment="1">
      <alignment horizontal="center"/>
    </xf>
    <xf numFmtId="4" fontId="25" fillId="7" borderId="17" xfId="0" applyNumberFormat="1" applyFont="1" applyFill="1" applyBorder="1" applyAlignment="1">
      <alignment horizontal="right"/>
    </xf>
    <xf numFmtId="9" fontId="25" fillId="7" borderId="17" xfId="0" applyNumberFormat="1" applyFont="1" applyFill="1" applyBorder="1" applyAlignment="1">
      <alignment horizontal="center"/>
    </xf>
    <xf numFmtId="0" fontId="25" fillId="14" borderId="8" xfId="0" applyFont="1" applyFill="1" applyBorder="1" applyAlignment="1">
      <alignment horizontal="left" vertical="center"/>
    </xf>
    <xf numFmtId="0" fontId="25" fillId="14" borderId="8" xfId="0" applyFont="1" applyFill="1" applyBorder="1" applyAlignment="1">
      <alignment horizontal="center" vertical="center" wrapText="1"/>
    </xf>
    <xf numFmtId="4" fontId="25" fillId="14" borderId="8" xfId="0" applyNumberFormat="1" applyFont="1" applyFill="1" applyBorder="1" applyAlignment="1">
      <alignment horizontal="right"/>
    </xf>
    <xf numFmtId="4" fontId="26" fillId="14" borderId="18" xfId="0" applyNumberFormat="1" applyFont="1" applyFill="1" applyBorder="1" applyAlignment="1">
      <alignment horizontal="right"/>
    </xf>
    <xf numFmtId="0" fontId="25" fillId="14" borderId="13"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0" xfId="0" applyFont="1" applyFill="1" applyAlignment="1">
      <alignment horizontal="center" vertical="center"/>
    </xf>
    <xf numFmtId="0" fontId="25" fillId="14" borderId="15"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0" xfId="0" applyFont="1" applyFill="1" applyAlignment="1">
      <alignment horizontal="center" vertical="center" wrapText="1"/>
    </xf>
    <xf numFmtId="0" fontId="26" fillId="14" borderId="0" xfId="0" applyFont="1" applyFill="1" applyAlignment="1">
      <alignment horizontal="left" vertical="center"/>
    </xf>
    <xf numFmtId="9" fontId="26" fillId="14" borderId="0" xfId="0" applyNumberFormat="1" applyFont="1" applyFill="1" applyAlignment="1">
      <alignment horizontal="center"/>
    </xf>
    <xf numFmtId="9" fontId="26" fillId="14" borderId="0" xfId="0" applyNumberFormat="1" applyFont="1" applyFill="1" applyAlignment="1">
      <alignment horizontal="center" vertical="center"/>
    </xf>
    <xf numFmtId="0" fontId="25" fillId="7" borderId="8" xfId="0" applyFont="1" applyFill="1" applyBorder="1" applyAlignment="1">
      <alignment horizontal="left" vertical="center"/>
    </xf>
    <xf numFmtId="9" fontId="25" fillId="7" borderId="8" xfId="0" applyNumberFormat="1" applyFont="1" applyFill="1" applyBorder="1" applyAlignment="1">
      <alignment horizontal="center" vertical="center"/>
    </xf>
    <xf numFmtId="9" fontId="25" fillId="7" borderId="17" xfId="0" applyNumberFormat="1" applyFont="1" applyFill="1" applyBorder="1" applyAlignment="1">
      <alignment horizontal="center" vertical="center"/>
    </xf>
    <xf numFmtId="0" fontId="25" fillId="7" borderId="0" xfId="0" applyFont="1" applyFill="1" applyAlignment="1">
      <alignment horizontal="center" vertical="center"/>
    </xf>
    <xf numFmtId="0" fontId="25" fillId="7" borderId="0" xfId="0" applyFont="1" applyFill="1" applyAlignment="1">
      <alignment horizontal="center" vertical="center" wrapText="1"/>
    </xf>
    <xf numFmtId="0" fontId="26" fillId="7" borderId="0" xfId="0" applyFont="1" applyFill="1" applyAlignment="1">
      <alignment horizontal="left" vertical="center"/>
    </xf>
    <xf numFmtId="0" fontId="20" fillId="5" borderId="8" xfId="4" applyFill="1" applyBorder="1"/>
    <xf numFmtId="0" fontId="20" fillId="5" borderId="23" xfId="4" applyFill="1" applyBorder="1"/>
    <xf numFmtId="0" fontId="25" fillId="13" borderId="0" xfId="0" applyFont="1" applyFill="1" applyAlignment="1">
      <alignment horizontal="left" vertical="center"/>
    </xf>
    <xf numFmtId="9" fontId="25" fillId="13" borderId="0" xfId="0" applyNumberFormat="1" applyFont="1" applyFill="1" applyAlignment="1">
      <alignment horizontal="center"/>
    </xf>
    <xf numFmtId="0" fontId="25" fillId="13" borderId="0" xfId="0" applyFont="1" applyFill="1" applyAlignment="1">
      <alignment horizontal="right" vertical="center"/>
    </xf>
    <xf numFmtId="9" fontId="2" fillId="13" borderId="0" xfId="1" applyFont="1" applyFill="1" applyAlignment="1">
      <alignment horizontal="center" vertical="center"/>
    </xf>
    <xf numFmtId="0" fontId="24" fillId="9" borderId="0" xfId="2" applyFont="1" applyBorder="1" applyAlignment="1">
      <alignment horizontal="justify"/>
    </xf>
    <xf numFmtId="165" fontId="5" fillId="0" borderId="0" xfId="0" applyNumberFormat="1" applyFont="1" applyAlignment="1">
      <alignment horizontal="center" vertical="center" wrapText="1"/>
    </xf>
    <xf numFmtId="0" fontId="12" fillId="14" borderId="23" xfId="0" applyFont="1" applyFill="1" applyBorder="1"/>
    <xf numFmtId="0" fontId="12" fillId="14" borderId="23" xfId="0" applyFont="1" applyFill="1" applyBorder="1" applyAlignment="1">
      <alignment wrapText="1"/>
    </xf>
    <xf numFmtId="0" fontId="12" fillId="14" borderId="23" xfId="0" applyFont="1" applyFill="1" applyBorder="1" applyAlignment="1">
      <alignment horizontal="right" wrapText="1"/>
    </xf>
    <xf numFmtId="0" fontId="12" fillId="14" borderId="23" xfId="0" applyFont="1" applyFill="1" applyBorder="1" applyAlignment="1">
      <alignment vertical="center" wrapText="1"/>
    </xf>
    <xf numFmtId="0" fontId="25" fillId="14" borderId="27"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0" fillId="0" borderId="29" xfId="0" applyBorder="1"/>
    <xf numFmtId="0" fontId="25" fillId="14" borderId="23" xfId="0" applyFont="1" applyFill="1" applyBorder="1" applyAlignment="1">
      <alignment horizontal="center" vertical="center" wrapText="1"/>
    </xf>
    <xf numFmtId="0" fontId="12" fillId="0" borderId="23" xfId="0" applyFont="1" applyBorder="1" applyAlignment="1">
      <alignment vertical="center"/>
    </xf>
    <xf numFmtId="0" fontId="0" fillId="0" borderId="19" xfId="0" applyBorder="1"/>
    <xf numFmtId="0" fontId="0" fillId="14" borderId="27" xfId="0" applyFill="1" applyBorder="1"/>
    <xf numFmtId="0" fontId="0" fillId="14" borderId="8" xfId="0" applyFill="1" applyBorder="1"/>
    <xf numFmtId="9" fontId="0" fillId="13" borderId="8" xfId="0" applyNumberFormat="1" applyFill="1" applyBorder="1"/>
    <xf numFmtId="0" fontId="28" fillId="14" borderId="23" xfId="0" applyFont="1" applyFill="1" applyBorder="1" applyAlignment="1">
      <alignment horizontal="right" wrapText="1"/>
    </xf>
    <xf numFmtId="0" fontId="12" fillId="14" borderId="33" xfId="0" applyFont="1" applyFill="1" applyBorder="1"/>
    <xf numFmtId="4" fontId="0" fillId="14" borderId="23" xfId="0" applyNumberFormat="1" applyFill="1" applyBorder="1"/>
    <xf numFmtId="2" fontId="0" fillId="13" borderId="27" xfId="0" applyNumberFormat="1" applyFill="1" applyBorder="1"/>
    <xf numFmtId="2" fontId="0" fillId="14" borderId="27" xfId="0" applyNumberFormat="1" applyFill="1" applyBorder="1"/>
    <xf numFmtId="2" fontId="12" fillId="14" borderId="32" xfId="0" applyNumberFormat="1" applyFont="1" applyFill="1" applyBorder="1"/>
    <xf numFmtId="4" fontId="12" fillId="14" borderId="34" xfId="0" applyNumberFormat="1" applyFont="1" applyFill="1" applyBorder="1"/>
    <xf numFmtId="4" fontId="0" fillId="13" borderId="27" xfId="0" applyNumberFormat="1" applyFill="1" applyBorder="1"/>
    <xf numFmtId="4" fontId="0" fillId="14" borderId="27" xfId="0" applyNumberFormat="1" applyFill="1" applyBorder="1"/>
    <xf numFmtId="4" fontId="0" fillId="14" borderId="28" xfId="0" applyNumberFormat="1" applyFill="1" applyBorder="1"/>
    <xf numFmtId="4" fontId="0" fillId="13" borderId="31" xfId="0" applyNumberFormat="1" applyFill="1" applyBorder="1"/>
    <xf numFmtId="4" fontId="12" fillId="14" borderId="32" xfId="0" applyNumberFormat="1" applyFont="1" applyFill="1" applyBorder="1"/>
    <xf numFmtId="0" fontId="29" fillId="0" borderId="0" xfId="0" applyFont="1"/>
    <xf numFmtId="0" fontId="12" fillId="0" borderId="0" xfId="0" applyFont="1" applyAlignment="1">
      <alignment vertical="center" wrapText="1"/>
    </xf>
    <xf numFmtId="4" fontId="0" fillId="0" borderId="0" xfId="0" applyNumberFormat="1"/>
    <xf numFmtId="0" fontId="12" fillId="14" borderId="35" xfId="0" applyFont="1" applyFill="1" applyBorder="1" applyAlignment="1">
      <alignment horizontal="right" wrapText="1"/>
    </xf>
    <xf numFmtId="0" fontId="17" fillId="0" borderId="0" xfId="0" applyFont="1"/>
    <xf numFmtId="164" fontId="5" fillId="4" borderId="1" xfId="0" applyNumberFormat="1" applyFont="1" applyFill="1" applyBorder="1" applyAlignment="1">
      <alignment vertical="top" wrapText="1"/>
    </xf>
    <xf numFmtId="164" fontId="5" fillId="4" borderId="2" xfId="0" applyNumberFormat="1" applyFont="1" applyFill="1" applyBorder="1" applyAlignment="1">
      <alignment vertical="top" wrapText="1"/>
    </xf>
    <xf numFmtId="0" fontId="32" fillId="0" borderId="0" xfId="0" applyFont="1"/>
    <xf numFmtId="0" fontId="34" fillId="4" borderId="0" xfId="0" applyFont="1" applyFill="1"/>
    <xf numFmtId="0" fontId="35" fillId="4" borderId="0" xfId="0" applyFont="1" applyFill="1"/>
    <xf numFmtId="0" fontId="35" fillId="0" borderId="0" xfId="0" applyFont="1"/>
    <xf numFmtId="0" fontId="36" fillId="2" borderId="1" xfId="0" applyFont="1" applyFill="1" applyBorder="1" applyAlignment="1">
      <alignment horizontal="center" vertical="center" wrapText="1"/>
    </xf>
    <xf numFmtId="0" fontId="36" fillId="4" borderId="2" xfId="0" applyFont="1" applyFill="1" applyBorder="1" applyAlignment="1">
      <alignment horizontal="center" vertical="center" wrapText="1"/>
    </xf>
    <xf numFmtId="165" fontId="36" fillId="2" borderId="3" xfId="0" applyNumberFormat="1" applyFont="1" applyFill="1" applyBorder="1" applyAlignment="1">
      <alignment horizontal="center" vertical="center" wrapText="1"/>
    </xf>
    <xf numFmtId="165" fontId="36" fillId="4" borderId="6" xfId="0" applyNumberFormat="1" applyFont="1" applyFill="1" applyBorder="1" applyAlignment="1">
      <alignment horizontal="center" vertical="center" wrapText="1"/>
    </xf>
    <xf numFmtId="165" fontId="37" fillId="0" borderId="6" xfId="0" applyNumberFormat="1" applyFont="1" applyBorder="1" applyAlignment="1">
      <alignment horizontal="center" vertical="center" wrapText="1"/>
    </xf>
    <xf numFmtId="165" fontId="35" fillId="0" borderId="0" xfId="0" applyNumberFormat="1" applyFont="1"/>
    <xf numFmtId="0" fontId="38" fillId="2" borderId="3" xfId="0" applyFont="1" applyFill="1" applyBorder="1" applyAlignment="1">
      <alignment vertical="top" wrapText="1"/>
    </xf>
    <xf numFmtId="164" fontId="37" fillId="4" borderId="4" xfId="0" applyNumberFormat="1" applyFont="1" applyFill="1" applyBorder="1" applyAlignment="1">
      <alignment vertical="top" wrapText="1"/>
    </xf>
    <xf numFmtId="0" fontId="25" fillId="2" borderId="3" xfId="0" applyFont="1" applyFill="1" applyBorder="1" applyAlignment="1">
      <alignment horizontal="justify" wrapText="1"/>
    </xf>
    <xf numFmtId="164" fontId="36" fillId="4" borderId="4" xfId="0" applyNumberFormat="1" applyFont="1" applyFill="1" applyBorder="1" applyAlignment="1">
      <alignment vertical="top" wrapText="1"/>
    </xf>
    <xf numFmtId="0" fontId="25" fillId="2" borderId="3" xfId="0" applyFont="1" applyFill="1" applyBorder="1" applyAlignment="1">
      <alignment horizontal="left" wrapText="1"/>
    </xf>
    <xf numFmtId="164" fontId="37" fillId="0" borderId="4" xfId="0" applyNumberFormat="1" applyFont="1" applyBorder="1" applyAlignment="1">
      <alignment vertical="top" wrapText="1"/>
    </xf>
    <xf numFmtId="0" fontId="25" fillId="2" borderId="3" xfId="0" applyFont="1" applyFill="1" applyBorder="1" applyAlignment="1">
      <alignment wrapText="1"/>
    </xf>
    <xf numFmtId="0" fontId="35" fillId="7" borderId="0" xfId="0" applyFont="1" applyFill="1"/>
    <xf numFmtId="0" fontId="35" fillId="8" borderId="0" xfId="0" applyFont="1" applyFill="1"/>
    <xf numFmtId="0" fontId="26" fillId="2" borderId="3" xfId="0" applyFont="1" applyFill="1" applyBorder="1" applyAlignment="1">
      <alignment horizontal="right" wrapText="1"/>
    </xf>
    <xf numFmtId="164" fontId="40" fillId="4" borderId="4" xfId="0" applyNumberFormat="1" applyFont="1" applyFill="1" applyBorder="1" applyAlignment="1">
      <alignment vertical="top" wrapText="1"/>
    </xf>
    <xf numFmtId="0" fontId="34" fillId="7" borderId="0" xfId="0" applyFont="1" applyFill="1"/>
    <xf numFmtId="0" fontId="34" fillId="0" borderId="0" xfId="0" applyFont="1"/>
    <xf numFmtId="0" fontId="39" fillId="2" borderId="3" xfId="0" applyFont="1" applyFill="1" applyBorder="1" applyAlignment="1">
      <alignment horizontal="right" wrapText="1"/>
    </xf>
    <xf numFmtId="16" fontId="25" fillId="2" borderId="3" xfId="0" applyNumberFormat="1" applyFont="1" applyFill="1" applyBorder="1" applyAlignment="1">
      <alignment wrapText="1"/>
    </xf>
    <xf numFmtId="164" fontId="37" fillId="7" borderId="4" xfId="0" applyNumberFormat="1" applyFont="1" applyFill="1" applyBorder="1" applyAlignment="1">
      <alignment vertical="top" wrapText="1"/>
    </xf>
    <xf numFmtId="164" fontId="36" fillId="7" borderId="4" xfId="0" applyNumberFormat="1" applyFont="1" applyFill="1" applyBorder="1" applyAlignment="1">
      <alignment vertical="top" wrapText="1"/>
    </xf>
    <xf numFmtId="0" fontId="39" fillId="2" borderId="3" xfId="0" applyFont="1" applyFill="1" applyBorder="1" applyAlignment="1">
      <alignment wrapText="1"/>
    </xf>
    <xf numFmtId="0" fontId="41" fillId="2" borderId="3" xfId="0" applyFont="1" applyFill="1" applyBorder="1" applyAlignment="1">
      <alignment wrapText="1"/>
    </xf>
    <xf numFmtId="0" fontId="42" fillId="0" borderId="0" xfId="0" applyFont="1"/>
    <xf numFmtId="0" fontId="37" fillId="0" borderId="0" xfId="0" applyFont="1"/>
    <xf numFmtId="165" fontId="37" fillId="0" borderId="0" xfId="0" applyNumberFormat="1" applyFont="1"/>
    <xf numFmtId="0" fontId="37" fillId="7" borderId="0" xfId="0" applyFont="1" applyFill="1"/>
    <xf numFmtId="0" fontId="36" fillId="0" borderId="0" xfId="0" applyFont="1"/>
    <xf numFmtId="0" fontId="37" fillId="8" borderId="0" xfId="0" applyFont="1" applyFill="1"/>
    <xf numFmtId="164" fontId="37" fillId="4" borderId="36" xfId="0" applyNumberFormat="1" applyFont="1" applyFill="1" applyBorder="1" applyAlignment="1">
      <alignment vertical="top" wrapText="1"/>
    </xf>
    <xf numFmtId="164" fontId="37" fillId="0" borderId="36" xfId="0" applyNumberFormat="1" applyFont="1" applyBorder="1" applyAlignment="1">
      <alignment vertical="top" wrapText="1"/>
    </xf>
    <xf numFmtId="0" fontId="37" fillId="4" borderId="1" xfId="0" applyFont="1" applyFill="1" applyBorder="1"/>
    <xf numFmtId="0" fontId="37" fillId="0" borderId="1" xfId="0" applyFont="1" applyBorder="1"/>
    <xf numFmtId="164" fontId="37" fillId="0" borderId="1" xfId="0" applyNumberFormat="1" applyFont="1" applyBorder="1" applyAlignment="1">
      <alignment vertical="top" wrapText="1"/>
    </xf>
    <xf numFmtId="2" fontId="45" fillId="4" borderId="0" xfId="0" applyNumberFormat="1" applyFont="1" applyFill="1" applyAlignment="1">
      <alignment horizontal="center"/>
    </xf>
    <xf numFmtId="164" fontId="43" fillId="7" borderId="1" xfId="5" applyNumberFormat="1" applyFont="1" applyFill="1" applyBorder="1"/>
    <xf numFmtId="0" fontId="37" fillId="7" borderId="1" xfId="0" applyFont="1" applyFill="1" applyBorder="1"/>
    <xf numFmtId="0" fontId="5" fillId="3" borderId="0" xfId="0" applyFont="1" applyFill="1" applyAlignment="1">
      <alignment vertical="top" wrapText="1"/>
    </xf>
    <xf numFmtId="164" fontId="21" fillId="12" borderId="37" xfId="5" applyNumberFormat="1" applyBorder="1"/>
    <xf numFmtId="164" fontId="5" fillId="0" borderId="1" xfId="0" applyNumberFormat="1" applyFont="1" applyBorder="1" applyAlignment="1">
      <alignment vertical="top" wrapText="1"/>
    </xf>
    <xf numFmtId="164" fontId="5" fillId="0" borderId="1" xfId="0" applyNumberFormat="1" applyFont="1" applyBorder="1" applyAlignment="1">
      <alignment horizontal="center" vertical="center" wrapText="1"/>
    </xf>
    <xf numFmtId="0" fontId="18" fillId="9" borderId="0" xfId="2" applyBorder="1" applyAlignment="1">
      <alignment horizontal="left" wrapText="1"/>
    </xf>
    <xf numFmtId="0" fontId="18" fillId="9" borderId="12" xfId="2" applyBorder="1" applyAlignment="1">
      <alignment horizontal="left" wrapText="1"/>
    </xf>
    <xf numFmtId="0" fontId="7" fillId="0" borderId="0" xfId="0" applyFont="1" applyAlignment="1">
      <alignment horizontal="justify"/>
    </xf>
    <xf numFmtId="0" fontId="0" fillId="0" borderId="0" xfId="0"/>
    <xf numFmtId="0" fontId="24" fillId="9" borderId="0" xfId="2" applyFont="1" applyBorder="1" applyAlignment="1">
      <alignment horizontal="center"/>
    </xf>
    <xf numFmtId="0" fontId="24" fillId="9" borderId="22" xfId="2" applyFont="1" applyBorder="1" applyAlignment="1">
      <alignment horizontal="center"/>
    </xf>
    <xf numFmtId="0" fontId="2" fillId="0" borderId="8" xfId="0"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3" borderId="7" xfId="0" applyFont="1" applyFill="1" applyBorder="1" applyAlignment="1">
      <alignment vertical="top" wrapText="1"/>
    </xf>
    <xf numFmtId="0" fontId="5" fillId="3" borderId="6" xfId="0" applyFont="1" applyFill="1" applyBorder="1" applyAlignment="1">
      <alignment vertical="top" wrapText="1"/>
    </xf>
    <xf numFmtId="164" fontId="37" fillId="0" borderId="7" xfId="0" applyNumberFormat="1" applyFont="1" applyBorder="1" applyAlignment="1">
      <alignment horizontal="center" vertical="center" wrapText="1"/>
    </xf>
    <xf numFmtId="164" fontId="37" fillId="0" borderId="6" xfId="0" applyNumberFormat="1" applyFont="1" applyBorder="1" applyAlignment="1">
      <alignment horizontal="center" vertical="center" wrapText="1"/>
    </xf>
    <xf numFmtId="164" fontId="37" fillId="0" borderId="2" xfId="0" applyNumberFormat="1" applyFont="1" applyBorder="1" applyAlignment="1">
      <alignment horizontal="center" vertical="center" wrapText="1"/>
    </xf>
    <xf numFmtId="0" fontId="25" fillId="14" borderId="24" xfId="0" applyFont="1" applyFill="1" applyBorder="1" applyAlignment="1">
      <alignment horizontal="center" vertical="center"/>
    </xf>
    <xf numFmtId="0" fontId="25" fillId="14" borderId="26" xfId="0" applyFont="1" applyFill="1" applyBorder="1" applyAlignment="1">
      <alignment horizontal="center" vertical="center"/>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27" fillId="0" borderId="18"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25" fillId="14" borderId="25" xfId="0" applyFont="1" applyFill="1" applyBorder="1" applyAlignment="1">
      <alignment horizontal="center" vertical="center"/>
    </xf>
    <xf numFmtId="0" fontId="25" fillId="14" borderId="30" xfId="0" applyFont="1" applyFill="1" applyBorder="1" applyAlignment="1">
      <alignment horizontal="center" vertical="center"/>
    </xf>
    <xf numFmtId="0" fontId="25" fillId="14" borderId="8" xfId="0" applyFont="1" applyFill="1" applyBorder="1" applyAlignment="1">
      <alignment horizontal="center" vertical="center"/>
    </xf>
  </cellXfs>
  <cellStyles count="6">
    <cellStyle name="Aprēķināšana" xfId="4" builtinId="22"/>
    <cellStyle name="Labs" xfId="2" builtinId="26"/>
    <cellStyle name="Neitrāls" xfId="3" builtinId="28"/>
    <cellStyle name="Parasts" xfId="0" builtinId="0"/>
    <cellStyle name="Pārbaudes šūna" xfId="5" builtinId="23"/>
    <cellStyle name="Procenti"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8"/>
  <sheetViews>
    <sheetView zoomScale="95" workbookViewId="0">
      <selection activeCell="E10" sqref="E10"/>
    </sheetView>
  </sheetViews>
  <sheetFormatPr defaultRowHeight="14.4" x14ac:dyDescent="0.3"/>
  <cols>
    <col min="1" max="1" width="79.5546875" style="92" customWidth="1"/>
  </cols>
  <sheetData>
    <row r="1" spans="1:1" x14ac:dyDescent="0.3">
      <c r="A1" s="108" t="s">
        <v>109</v>
      </c>
    </row>
    <row r="2" spans="1:1" ht="28.8" x14ac:dyDescent="0.3">
      <c r="A2" s="108" t="s">
        <v>108</v>
      </c>
    </row>
    <row r="3" spans="1:1" ht="28.8" x14ac:dyDescent="0.3">
      <c r="A3" s="108" t="s">
        <v>110</v>
      </c>
    </row>
    <row r="4" spans="1:1" ht="57.6" x14ac:dyDescent="0.3">
      <c r="A4" s="108" t="s">
        <v>154</v>
      </c>
    </row>
    <row r="5" spans="1:1" ht="43.2" x14ac:dyDescent="0.3">
      <c r="A5" s="108" t="s">
        <v>132</v>
      </c>
    </row>
    <row r="6" spans="1:1" x14ac:dyDescent="0.3">
      <c r="A6" s="108" t="s">
        <v>155</v>
      </c>
    </row>
    <row r="7" spans="1:1" ht="43.2" x14ac:dyDescent="0.3">
      <c r="A7" s="108" t="s">
        <v>156</v>
      </c>
    </row>
    <row r="8" spans="1:1" ht="28.8" x14ac:dyDescent="0.3">
      <c r="A8" s="108" t="s">
        <v>157</v>
      </c>
    </row>
    <row r="9" spans="1:1" ht="43.2" x14ac:dyDescent="0.3">
      <c r="A9" s="108" t="s">
        <v>111</v>
      </c>
    </row>
    <row r="10" spans="1:1" ht="28.8" x14ac:dyDescent="0.3">
      <c r="A10" s="108" t="s">
        <v>133</v>
      </c>
    </row>
    <row r="11" spans="1:1" x14ac:dyDescent="0.3">
      <c r="A11" s="108"/>
    </row>
    <row r="12" spans="1:1" ht="43.2" x14ac:dyDescent="0.3">
      <c r="A12" s="108" t="s">
        <v>158</v>
      </c>
    </row>
    <row r="13" spans="1:1" x14ac:dyDescent="0.3">
      <c r="A13" s="108"/>
    </row>
    <row r="14" spans="1:1" x14ac:dyDescent="0.3">
      <c r="A14" s="108" t="s">
        <v>159</v>
      </c>
    </row>
    <row r="15" spans="1:1" ht="28.8" x14ac:dyDescent="0.3">
      <c r="A15" s="108" t="s">
        <v>112</v>
      </c>
    </row>
    <row r="16" spans="1:1" x14ac:dyDescent="0.3">
      <c r="A16" s="108" t="s">
        <v>160</v>
      </c>
    </row>
    <row r="17" spans="1:1" ht="28.8" x14ac:dyDescent="0.3">
      <c r="A17" s="108" t="s">
        <v>161</v>
      </c>
    </row>
    <row r="18" spans="1:1" x14ac:dyDescent="0.3">
      <c r="A18" s="108"/>
    </row>
    <row r="19" spans="1:1" x14ac:dyDescent="0.3">
      <c r="A19" s="109" t="s">
        <v>113</v>
      </c>
    </row>
    <row r="20" spans="1:1" x14ac:dyDescent="0.3">
      <c r="A20" s="108"/>
    </row>
    <row r="21" spans="1:1" ht="57.6" x14ac:dyDescent="0.3">
      <c r="A21" s="108" t="s">
        <v>162</v>
      </c>
    </row>
    <row r="22" spans="1:1" x14ac:dyDescent="0.3">
      <c r="A22" s="108"/>
    </row>
    <row r="23" spans="1:1" ht="28.8" x14ac:dyDescent="0.3">
      <c r="A23" s="108" t="s">
        <v>163</v>
      </c>
    </row>
    <row r="24" spans="1:1" ht="28.8" x14ac:dyDescent="0.3">
      <c r="A24" s="108" t="s">
        <v>164</v>
      </c>
    </row>
    <row r="25" spans="1:1" x14ac:dyDescent="0.3">
      <c r="A25" s="108"/>
    </row>
    <row r="26" spans="1:1" x14ac:dyDescent="0.3">
      <c r="A26" s="108" t="s">
        <v>165</v>
      </c>
    </row>
    <row r="27" spans="1:1" x14ac:dyDescent="0.3">
      <c r="A27" s="108"/>
    </row>
    <row r="28" spans="1:1" ht="28.8" x14ac:dyDescent="0.3">
      <c r="A28" s="108" t="s">
        <v>166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G57"/>
  <sheetViews>
    <sheetView view="pageBreakPreview" zoomScaleNormal="100" zoomScaleSheetLayoutView="100" workbookViewId="0">
      <pane xSplit="1" ySplit="2" topLeftCell="B11" activePane="bottomRight" state="frozen"/>
      <selection pane="topRight" activeCell="B1" sqref="B1"/>
      <selection pane="bottomLeft" activeCell="A2" sqref="A2"/>
      <selection pane="bottomRight" activeCell="F19" sqref="F19"/>
    </sheetView>
  </sheetViews>
  <sheetFormatPr defaultRowHeight="14.4" x14ac:dyDescent="0.3"/>
  <cols>
    <col min="1" max="1" width="86.44140625" customWidth="1"/>
    <col min="2" max="2" width="10" style="25" customWidth="1"/>
    <col min="3" max="3" width="7.88671875" style="7" customWidth="1"/>
    <col min="4" max="5" width="7.88671875" style="7" bestFit="1" customWidth="1"/>
    <col min="6" max="6" width="7.88671875" style="7" customWidth="1"/>
    <col min="7" max="7" width="10" customWidth="1"/>
    <col min="8" max="8" width="9.109375" customWidth="1"/>
  </cols>
  <sheetData>
    <row r="1" spans="1:7" s="51" customFormat="1" ht="17.399999999999999" thickBot="1" x14ac:dyDescent="0.35">
      <c r="A1" s="49" t="s">
        <v>107</v>
      </c>
      <c r="B1" s="50"/>
    </row>
    <row r="2" spans="1:7" ht="44.25" customHeight="1" thickBot="1" x14ac:dyDescent="0.35">
      <c r="A2" s="6" t="s">
        <v>10</v>
      </c>
      <c r="B2" s="26" t="s">
        <v>48</v>
      </c>
      <c r="C2" s="54" t="s">
        <v>167</v>
      </c>
      <c r="D2" s="54" t="s">
        <v>168</v>
      </c>
      <c r="E2" s="54" t="s">
        <v>169</v>
      </c>
      <c r="F2" s="229" t="s">
        <v>190</v>
      </c>
      <c r="G2" s="37" t="s">
        <v>42</v>
      </c>
    </row>
    <row r="3" spans="1:7" ht="15" thickBot="1" x14ac:dyDescent="0.35">
      <c r="A3" s="1" t="s">
        <v>11</v>
      </c>
      <c r="B3" s="240"/>
      <c r="C3" s="241"/>
      <c r="D3" s="241"/>
      <c r="E3" s="241"/>
      <c r="F3" s="226"/>
    </row>
    <row r="4" spans="1:7" ht="16.2" thickBot="1" x14ac:dyDescent="0.35">
      <c r="A4" s="2" t="s">
        <v>12</v>
      </c>
      <c r="B4" s="28"/>
      <c r="C4" s="8"/>
      <c r="D4" s="8"/>
      <c r="E4" s="8"/>
      <c r="F4" s="181"/>
    </row>
    <row r="5" spans="1:7" ht="32.4" thickTop="1" thickBot="1" x14ac:dyDescent="0.35">
      <c r="A5" s="2" t="s">
        <v>13</v>
      </c>
      <c r="B5" s="28"/>
      <c r="C5" s="8"/>
      <c r="D5" s="8"/>
      <c r="E5" s="8"/>
      <c r="F5" s="181"/>
      <c r="G5" s="227">
        <f>B5-EI_men!B6</f>
        <v>0</v>
      </c>
    </row>
    <row r="6" spans="1:7" ht="16.8" thickTop="1" thickBot="1" x14ac:dyDescent="0.35">
      <c r="A6" s="4">
        <f>EI_men!A7</f>
        <v>0</v>
      </c>
      <c r="B6" s="28">
        <f>SUM(C6:F6)</f>
        <v>0</v>
      </c>
      <c r="C6" s="9">
        <f>SUM(EI_men!C7:E7)</f>
        <v>0</v>
      </c>
      <c r="D6" s="9">
        <f>SUM(EI_men!F7:Q7)</f>
        <v>0</v>
      </c>
      <c r="E6" s="9">
        <f>SUM(EI_men!R7:AC7)</f>
        <v>0</v>
      </c>
      <c r="F6" s="228">
        <f>SUM(EI_men!AD7:AO7)</f>
        <v>0</v>
      </c>
      <c r="G6" s="227">
        <f>B6-EI_men!B7</f>
        <v>0</v>
      </c>
    </row>
    <row r="7" spans="1:7" ht="16.8" thickTop="1" thickBot="1" x14ac:dyDescent="0.35">
      <c r="A7" s="4">
        <f>EI_men!A8</f>
        <v>0</v>
      </c>
      <c r="B7" s="28">
        <f t="shared" ref="B7:B10" si="0">SUM(C7:F7)</f>
        <v>0</v>
      </c>
      <c r="C7" s="9">
        <f>SUM(EI_men!C8:E8)</f>
        <v>0</v>
      </c>
      <c r="D7" s="9">
        <f>SUM(EI_men!F8:Q8)</f>
        <v>0</v>
      </c>
      <c r="E7" s="9">
        <f>SUM(EI_men!R8:AC8)</f>
        <v>0</v>
      </c>
      <c r="F7" s="228">
        <f>SUM(EI_men!AD8:AO8)</f>
        <v>0</v>
      </c>
      <c r="G7" s="227">
        <f>B7-EI_men!B8</f>
        <v>0</v>
      </c>
    </row>
    <row r="8" spans="1:7" ht="16.8" thickTop="1" thickBot="1" x14ac:dyDescent="0.35">
      <c r="A8" s="4">
        <f>EI_men!A9</f>
        <v>0</v>
      </c>
      <c r="B8" s="28">
        <f t="shared" si="0"/>
        <v>0</v>
      </c>
      <c r="C8" s="9">
        <f>SUM(EI_men!C9:E9)</f>
        <v>0</v>
      </c>
      <c r="D8" s="9">
        <f>SUM(EI_men!F9:Q9)</f>
        <v>0</v>
      </c>
      <c r="E8" s="9">
        <f>SUM(EI_men!R9:AC9)</f>
        <v>0</v>
      </c>
      <c r="F8" s="228">
        <f>SUM(EI_men!AD9:AO9)</f>
        <v>0</v>
      </c>
      <c r="G8" s="227">
        <f>B8-EI_men!B9</f>
        <v>0</v>
      </c>
    </row>
    <row r="9" spans="1:7" ht="16.8" thickTop="1" thickBot="1" x14ac:dyDescent="0.35">
      <c r="A9" s="4">
        <f>EI_men!A10</f>
        <v>0</v>
      </c>
      <c r="B9" s="28">
        <f t="shared" si="0"/>
        <v>0</v>
      </c>
      <c r="C9" s="9">
        <f>SUM(EI_men!C10:E10)</f>
        <v>0</v>
      </c>
      <c r="D9" s="9">
        <f>SUM(EI_men!F10:Q10)</f>
        <v>0</v>
      </c>
      <c r="E9" s="9">
        <f>SUM(EI_men!R10:AC10)</f>
        <v>0</v>
      </c>
      <c r="F9" s="228">
        <f>SUM(EI_men!AD10:AO10)</f>
        <v>0</v>
      </c>
      <c r="G9" s="227">
        <f>B9-EI_men!B10</f>
        <v>0</v>
      </c>
    </row>
    <row r="10" spans="1:7" ht="16.8" thickTop="1" thickBot="1" x14ac:dyDescent="0.35">
      <c r="A10" s="4">
        <f>EI_men!A11</f>
        <v>0</v>
      </c>
      <c r="B10" s="28">
        <f t="shared" si="0"/>
        <v>0</v>
      </c>
      <c r="C10" s="9">
        <f>SUM(EI_men!C11:E11)</f>
        <v>0</v>
      </c>
      <c r="D10" s="9">
        <f>SUM(EI_men!F11:Q11)</f>
        <v>0</v>
      </c>
      <c r="E10" s="9">
        <f>SUM(EI_men!R11:AC11)</f>
        <v>0</v>
      </c>
      <c r="F10" s="228">
        <f>SUM(EI_men!AD11:AO11)</f>
        <v>0</v>
      </c>
      <c r="G10" s="227">
        <f>B10-EI_men!B11</f>
        <v>0</v>
      </c>
    </row>
    <row r="11" spans="1:7" ht="48" thickTop="1" thickBot="1" x14ac:dyDescent="0.35">
      <c r="A11" s="4" t="s">
        <v>14</v>
      </c>
      <c r="B11" s="28"/>
      <c r="C11" s="9"/>
      <c r="D11" s="9"/>
      <c r="E11" s="9"/>
      <c r="F11" s="228"/>
      <c r="G11" s="227"/>
    </row>
    <row r="12" spans="1:7" s="39" customFormat="1" ht="16.8" thickTop="1" thickBot="1" x14ac:dyDescent="0.35">
      <c r="A12" s="3" t="str">
        <f>EI_men!A13</f>
        <v>1.2.1. Ceļa / transporta izdevumi</v>
      </c>
      <c r="B12" s="28">
        <f>SUM(C12:F12)</f>
        <v>0</v>
      </c>
      <c r="C12" s="9">
        <f>SUM(EI_men!C13:E13)</f>
        <v>0</v>
      </c>
      <c r="D12" s="9">
        <f>SUM(EI_men!F13:Q13)</f>
        <v>0</v>
      </c>
      <c r="E12" s="9">
        <f>SUM(EI_men!R13:AC53)</f>
        <v>0</v>
      </c>
      <c r="F12" s="228">
        <f>SUM(EI_men!AD13:AO13)</f>
        <v>0</v>
      </c>
      <c r="G12" s="227">
        <f>B12-EI_men!B13</f>
        <v>0</v>
      </c>
    </row>
    <row r="13" spans="1:7" ht="16.8" thickTop="1" thickBot="1" x14ac:dyDescent="0.35">
      <c r="A13" s="3" t="str">
        <f>EI_men!A14</f>
        <v>1.2.2. Dienas nauda</v>
      </c>
      <c r="B13" s="28">
        <f t="shared" ref="B13:B16" si="1">SUM(C13:F13)</f>
        <v>0</v>
      </c>
      <c r="C13" s="9">
        <f>SUM(EI_men!C14:E14)</f>
        <v>0</v>
      </c>
      <c r="D13" s="9">
        <f>SUM(EI_men!F14:Q14)</f>
        <v>0</v>
      </c>
      <c r="E13" s="9">
        <f>SUM(EI_men!R14:AC14)</f>
        <v>0</v>
      </c>
      <c r="F13" s="228">
        <f>SUM(EI_men!AD14:AO14)</f>
        <v>0</v>
      </c>
      <c r="G13" s="227">
        <f>B13-EI_men!B14</f>
        <v>0</v>
      </c>
    </row>
    <row r="14" spans="1:7" ht="16.8" thickTop="1" thickBot="1" x14ac:dyDescent="0.35">
      <c r="A14" s="3" t="str">
        <f>EI_men!A15</f>
        <v>1.2.3. Viesnīcas (naktsmītnes) izdevumi, ieskaitot brokastis</v>
      </c>
      <c r="B14" s="28">
        <f t="shared" si="1"/>
        <v>0</v>
      </c>
      <c r="C14" s="9">
        <f>SUM(EI_men!C15:E15)</f>
        <v>0</v>
      </c>
      <c r="D14" s="9">
        <f>SUM(EI_men!F15:Q15)</f>
        <v>0</v>
      </c>
      <c r="E14" s="9">
        <f>SUM(EI_men!R15:AC15)</f>
        <v>0</v>
      </c>
      <c r="F14" s="228">
        <f>SUM(EI_men!AD15:AO15)</f>
        <v>0</v>
      </c>
      <c r="G14" s="227">
        <f>B14-EI_men!B15</f>
        <v>0</v>
      </c>
    </row>
    <row r="15" spans="1:7" ht="16.8" thickTop="1" thickBot="1" x14ac:dyDescent="0.35">
      <c r="A15" s="3" t="str">
        <f>EI_men!A16</f>
        <v>1.2.4. Bagāžas pārvadāšanas izdevumi</v>
      </c>
      <c r="B15" s="28">
        <f t="shared" si="1"/>
        <v>0</v>
      </c>
      <c r="C15" s="9">
        <f>SUM(EI_men!C16:E16)</f>
        <v>0</v>
      </c>
      <c r="D15" s="9">
        <f>SUM(EI_men!F16:Q16)</f>
        <v>0</v>
      </c>
      <c r="E15" s="9">
        <f>SUM(EI_men!R16:AC16)</f>
        <v>0</v>
      </c>
      <c r="F15" s="228">
        <f>SUM(EI_men!AD16:AO16)</f>
        <v>0</v>
      </c>
      <c r="G15" s="227">
        <f>B15-EI_men!B16</f>
        <v>0</v>
      </c>
    </row>
    <row r="16" spans="1:7" s="19" customFormat="1" ht="17.399999999999999" thickTop="1" thickBot="1" x14ac:dyDescent="0.4">
      <c r="A16" s="30" t="s">
        <v>41</v>
      </c>
      <c r="B16" s="28">
        <f t="shared" si="1"/>
        <v>0</v>
      </c>
      <c r="C16" s="53">
        <f>SUM(C6:C15)</f>
        <v>0</v>
      </c>
      <c r="D16" s="53">
        <f t="shared" ref="D16:F16" si="2">SUM(D6:D15)</f>
        <v>0</v>
      </c>
      <c r="E16" s="53">
        <f t="shared" si="2"/>
        <v>0</v>
      </c>
      <c r="F16" s="53">
        <f t="shared" si="2"/>
        <v>0</v>
      </c>
      <c r="G16" s="227">
        <f>B16-EI_men!B17</f>
        <v>0</v>
      </c>
    </row>
    <row r="17" spans="1:7" ht="16.8" thickTop="1" thickBot="1" x14ac:dyDescent="0.35">
      <c r="A17" s="4" t="s">
        <v>15</v>
      </c>
      <c r="B17" s="28"/>
      <c r="C17" s="9"/>
      <c r="D17" s="9"/>
      <c r="E17" s="9"/>
      <c r="F17" s="228"/>
      <c r="G17" s="227">
        <f>B17-EI_men!B18</f>
        <v>0</v>
      </c>
    </row>
    <row r="18" spans="1:7" ht="16.8" thickTop="1" thickBot="1" x14ac:dyDescent="0.35">
      <c r="A18" s="4" t="str">
        <f>EI_men!A19</f>
        <v>2.1. Komunālo pakalpojumu izmaksas</v>
      </c>
      <c r="B18" s="28">
        <f>SUM(C18:F18)</f>
        <v>0</v>
      </c>
      <c r="C18" s="9">
        <f>SUM(EI_men!C19:E19)</f>
        <v>0</v>
      </c>
      <c r="D18" s="9">
        <f>SUM(EI_men!F19:Q19)</f>
        <v>0</v>
      </c>
      <c r="E18" s="9">
        <f>SUM(EI_men!R19:AC19)</f>
        <v>0</v>
      </c>
      <c r="F18" s="228">
        <f>SUM(EI_men!AD19:AO19)</f>
        <v>0</v>
      </c>
      <c r="G18" s="227">
        <f>B18-EI_men!B19</f>
        <v>0</v>
      </c>
    </row>
    <row r="19" spans="1:7" ht="16.8" thickTop="1" thickBot="1" x14ac:dyDescent="0.35">
      <c r="A19" s="4" t="str">
        <f>EI_men!A20</f>
        <v>2.2. Sakaru pakalpojumu izmaksas</v>
      </c>
      <c r="B19" s="28">
        <f t="shared" ref="B19:B20" si="3">SUM(C19:F19)</f>
        <v>0</v>
      </c>
      <c r="C19" s="9">
        <f>SUM(EI_men!C20:E20)</f>
        <v>0</v>
      </c>
      <c r="D19" s="9">
        <f>SUM(EI_men!F20:Q20)</f>
        <v>0</v>
      </c>
      <c r="E19" s="9">
        <f>SUM(EI_men!R20:AC20)</f>
        <v>0</v>
      </c>
      <c r="F19" s="228">
        <f>SUM(EI_men!AD20:AO20)</f>
        <v>0</v>
      </c>
      <c r="G19" s="227">
        <f>B19-EI_men!B20</f>
        <v>0</v>
      </c>
    </row>
    <row r="20" spans="1:7" s="19" customFormat="1" ht="17.399999999999999" thickTop="1" thickBot="1" x14ac:dyDescent="0.4">
      <c r="A20" s="30" t="s">
        <v>40</v>
      </c>
      <c r="B20" s="28">
        <f t="shared" si="3"/>
        <v>0</v>
      </c>
      <c r="C20" s="53">
        <f>SUM(C18:C19)</f>
        <v>0</v>
      </c>
      <c r="D20" s="53">
        <f t="shared" ref="D20:F20" si="4">SUM(D18:D19)</f>
        <v>0</v>
      </c>
      <c r="E20" s="53">
        <f t="shared" si="4"/>
        <v>0</v>
      </c>
      <c r="F20" s="53">
        <f t="shared" si="4"/>
        <v>0</v>
      </c>
      <c r="G20" s="227">
        <f>B20-EI_men!B21</f>
        <v>0</v>
      </c>
    </row>
    <row r="21" spans="1:7" ht="16.8" thickTop="1" thickBot="1" x14ac:dyDescent="0.35">
      <c r="A21" s="2" t="s">
        <v>16</v>
      </c>
      <c r="B21" s="28"/>
      <c r="C21" s="9"/>
      <c r="D21" s="9"/>
      <c r="E21" s="9"/>
      <c r="F21" s="228"/>
      <c r="G21" s="227">
        <f>B21-EI_men!B22</f>
        <v>0</v>
      </c>
    </row>
    <row r="22" spans="1:7" ht="16.8" thickTop="1" thickBot="1" x14ac:dyDescent="0.35">
      <c r="A22" s="2" t="str">
        <f>EI_men!A23</f>
        <v>3.1. Telpu nomas izmaksas</v>
      </c>
      <c r="B22" s="28">
        <f>SUM(C22:F22)</f>
        <v>0</v>
      </c>
      <c r="C22" s="9">
        <f>SUM(EI_men!C23:E23)</f>
        <v>0</v>
      </c>
      <c r="D22" s="9">
        <f>SUM(EI_men!F23:Q23)</f>
        <v>0</v>
      </c>
      <c r="E22" s="9">
        <f>SUM(EI_men!R23:AC23)</f>
        <v>0</v>
      </c>
      <c r="F22" s="228">
        <f>SUM(EI_men!AD23:AO23)</f>
        <v>0</v>
      </c>
      <c r="G22" s="227">
        <f>B22-EI_men!B23</f>
        <v>0</v>
      </c>
    </row>
    <row r="23" spans="1:7" ht="16.8" thickTop="1" thickBot="1" x14ac:dyDescent="0.35">
      <c r="A23" s="2" t="str">
        <f>EI_men!A24</f>
        <v>3.2. Instrumentu nomas izmaksas</v>
      </c>
      <c r="B23" s="28">
        <f t="shared" ref="B23:B26" si="5">SUM(C23:F23)</f>
        <v>0</v>
      </c>
      <c r="C23" s="9">
        <f>SUM(EI_men!C24:E24)</f>
        <v>0</v>
      </c>
      <c r="D23" s="9">
        <f>SUM(EI_men!F24:Q24)</f>
        <v>0</v>
      </c>
      <c r="E23" s="9">
        <f>SUM(EI_men!R24:AC24)</f>
        <v>0</v>
      </c>
      <c r="F23" s="228">
        <f>SUM(EI_men!AD24:AO24)</f>
        <v>0</v>
      </c>
      <c r="G23" s="227">
        <f>B23-EI_men!B24</f>
        <v>0</v>
      </c>
    </row>
    <row r="24" spans="1:7" ht="16.8" thickTop="1" thickBot="1" x14ac:dyDescent="0.35">
      <c r="A24" s="2" t="str">
        <f>EI_men!A25</f>
        <v>3.3. Iekārtu nomas izmaksas</v>
      </c>
      <c r="B24" s="28">
        <f t="shared" si="5"/>
        <v>0</v>
      </c>
      <c r="C24" s="9">
        <f>SUM(EI_men!C25:E25)</f>
        <v>0</v>
      </c>
      <c r="D24" s="9">
        <f>SUM(EI_men!F25:Q25)</f>
        <v>0</v>
      </c>
      <c r="E24" s="9">
        <f>SUM(EI_men!R25:AC25)</f>
        <v>0</v>
      </c>
      <c r="F24" s="228">
        <f>SUM(EI_men!AD25:AO25)</f>
        <v>0</v>
      </c>
      <c r="G24" s="227">
        <f>B24-EI_men!B25</f>
        <v>0</v>
      </c>
    </row>
    <row r="25" spans="1:7" ht="16.8" thickTop="1" thickBot="1" x14ac:dyDescent="0.35">
      <c r="A25" s="2" t="str">
        <f>EI_men!A26</f>
        <v>3.4. Aprīkojuma nomas izmaksas</v>
      </c>
      <c r="B25" s="28">
        <f t="shared" si="5"/>
        <v>0</v>
      </c>
      <c r="C25" s="9">
        <f>SUM(EI_men!C26:E26)</f>
        <v>0</v>
      </c>
      <c r="D25" s="9">
        <f>SUM(EI_men!F26:Q26)</f>
        <v>0</v>
      </c>
      <c r="E25" s="9">
        <f>SUM(EI_men!R26:AC26)</f>
        <v>0</v>
      </c>
      <c r="F25" s="228">
        <f>SUM(EI_men!AD26:AO26)</f>
        <v>0</v>
      </c>
      <c r="G25" s="227">
        <f>B25-EI_men!B26</f>
        <v>0</v>
      </c>
    </row>
    <row r="26" spans="1:7" s="19" customFormat="1" ht="17.399999999999999" thickTop="1" thickBot="1" x14ac:dyDescent="0.4">
      <c r="A26" s="30" t="s">
        <v>39</v>
      </c>
      <c r="B26" s="28">
        <f t="shared" si="5"/>
        <v>0</v>
      </c>
      <c r="C26" s="53">
        <f>SUM(C22:C25)</f>
        <v>0</v>
      </c>
      <c r="D26" s="53">
        <f t="shared" ref="D26:F26" si="6">SUM(D22:D25)</f>
        <v>0</v>
      </c>
      <c r="E26" s="53">
        <f t="shared" si="6"/>
        <v>0</v>
      </c>
      <c r="F26" s="53">
        <f t="shared" si="6"/>
        <v>0</v>
      </c>
      <c r="G26" s="227">
        <f>B26-EI_men!B27</f>
        <v>0</v>
      </c>
    </row>
    <row r="27" spans="1:7" ht="16.8" thickTop="1" thickBot="1" x14ac:dyDescent="0.35">
      <c r="A27" s="2" t="s">
        <v>17</v>
      </c>
      <c r="B27" s="28"/>
      <c r="C27" s="9"/>
      <c r="D27" s="9"/>
      <c r="E27" s="9"/>
      <c r="F27" s="228"/>
      <c r="G27" s="227">
        <f>B27-EI_men!B28</f>
        <v>0</v>
      </c>
    </row>
    <row r="28" spans="1:7" ht="16.8" thickTop="1" thickBot="1" x14ac:dyDescent="0.35">
      <c r="A28" s="3" t="str">
        <f>EI_men!A29</f>
        <v>4.1. Konferences dalības maksa</v>
      </c>
      <c r="B28" s="28">
        <f>SUM(C28:F28)</f>
        <v>0</v>
      </c>
      <c r="C28" s="9">
        <f>SUM(EI_men!C29:E29)</f>
        <v>0</v>
      </c>
      <c r="D28" s="9">
        <f>SUM(EI_men!F29:Q29)</f>
        <v>0</v>
      </c>
      <c r="E28" s="9">
        <f>SUM(EI_men!R29:AC29)</f>
        <v>0</v>
      </c>
      <c r="F28" s="228">
        <f>SUM(EI_men!AD29:AO29)</f>
        <v>0</v>
      </c>
      <c r="G28" s="227">
        <f>B28-EI_men!B29</f>
        <v>0</v>
      </c>
    </row>
    <row r="29" spans="1:7" ht="16.8" thickTop="1" thickBot="1" x14ac:dyDescent="0.35">
      <c r="A29" s="3" t="str">
        <f>EI_men!A30</f>
        <v>4.2. Ārpakalpojums</v>
      </c>
      <c r="B29" s="28">
        <f t="shared" ref="B29:B30" si="7">SUM(C29:F29)</f>
        <v>0</v>
      </c>
      <c r="C29" s="9">
        <f>SUM(EI_men!C30:E30)</f>
        <v>0</v>
      </c>
      <c r="D29" s="9">
        <f>SUM(EI_men!F30:Q30)</f>
        <v>0</v>
      </c>
      <c r="E29" s="9">
        <f>SUM(EI_men!R30:AC30)</f>
        <v>0</v>
      </c>
      <c r="F29" s="228">
        <f>SUM(EI_men!AD30:AO30)</f>
        <v>0</v>
      </c>
      <c r="G29" s="227">
        <f>B29-EI_men!B30</f>
        <v>0</v>
      </c>
    </row>
    <row r="30" spans="1:7" s="19" customFormat="1" ht="17.399999999999999" thickTop="1" thickBot="1" x14ac:dyDescent="0.4">
      <c r="A30" s="29" t="s">
        <v>18</v>
      </c>
      <c r="B30" s="28">
        <f t="shared" si="7"/>
        <v>0</v>
      </c>
      <c r="C30" s="53">
        <f>SUM(C28:C29)</f>
        <v>0</v>
      </c>
      <c r="D30" s="53">
        <f t="shared" ref="D30:F30" si="8">SUM(D28:D29)</f>
        <v>0</v>
      </c>
      <c r="E30" s="53">
        <f t="shared" si="8"/>
        <v>0</v>
      </c>
      <c r="F30" s="53">
        <f t="shared" si="8"/>
        <v>0</v>
      </c>
      <c r="G30" s="227">
        <f>B30-EI_men!B31</f>
        <v>0</v>
      </c>
    </row>
    <row r="31" spans="1:7" ht="32.4" thickTop="1" thickBot="1" x14ac:dyDescent="0.35">
      <c r="A31" s="4" t="s">
        <v>19</v>
      </c>
      <c r="B31" s="28"/>
      <c r="C31" s="9"/>
      <c r="D31" s="9"/>
      <c r="E31" s="9"/>
      <c r="F31" s="228"/>
      <c r="G31" s="227">
        <f>B31-EI_men!B32</f>
        <v>0</v>
      </c>
    </row>
    <row r="32" spans="1:7" ht="16.8" thickTop="1" thickBot="1" x14ac:dyDescent="0.35">
      <c r="A32" s="24" t="str">
        <f>EI_men!A33</f>
        <v>5.1. Materiālu izmaksas</v>
      </c>
      <c r="B32" s="28">
        <f>SUM(C32:F32)</f>
        <v>0</v>
      </c>
      <c r="C32" s="9">
        <f>SUM(EI_men!C33:E33)</f>
        <v>0</v>
      </c>
      <c r="D32" s="9">
        <f>SUM(EI_men!F33:Q33)</f>
        <v>0</v>
      </c>
      <c r="E32" s="9">
        <f>SUM(EI_men!R33:AC33)</f>
        <v>0</v>
      </c>
      <c r="F32" s="228">
        <f>SUM(EI_men!AD33:AO33)</f>
        <v>0</v>
      </c>
      <c r="G32" s="227">
        <f>B32-EI_men!B33</f>
        <v>0</v>
      </c>
    </row>
    <row r="33" spans="1:7" ht="16.8" thickTop="1" thickBot="1" x14ac:dyDescent="0.35">
      <c r="A33" s="24" t="str">
        <f>EI_men!A34</f>
        <v>5.2. Zinātniskās literatūras izmaksas</v>
      </c>
      <c r="B33" s="28">
        <f t="shared" ref="B33:B35" si="9">SUM(C33:F33)</f>
        <v>0</v>
      </c>
      <c r="C33" s="9">
        <f>SUM(EI_men!C34:E34)</f>
        <v>0</v>
      </c>
      <c r="D33" s="9">
        <f>SUM(EI_men!F34:Q34)</f>
        <v>0</v>
      </c>
      <c r="E33" s="9">
        <f>SUM(EI_men!R34:AC34)</f>
        <v>0</v>
      </c>
      <c r="F33" s="228">
        <f>SUM(EI_men!AD34:AO34)</f>
        <v>0</v>
      </c>
      <c r="G33" s="227">
        <f>B33-EI_men!B34</f>
        <v>0</v>
      </c>
    </row>
    <row r="34" spans="1:7" ht="16.8" thickTop="1" thickBot="1" x14ac:dyDescent="0.35">
      <c r="A34" s="24" t="str">
        <f>EI_men!A35</f>
        <v>5.3. Mazvērtīgā inventāra izmaksas</v>
      </c>
      <c r="B34" s="28">
        <f t="shared" si="9"/>
        <v>0</v>
      </c>
      <c r="C34" s="9">
        <f>SUM(EI_men!C35:E35)</f>
        <v>0</v>
      </c>
      <c r="D34" s="9">
        <f>SUM(EI_men!F35:Q35)</f>
        <v>0</v>
      </c>
      <c r="E34" s="9">
        <f>SUM(EI_men!R35:AC35)</f>
        <v>0</v>
      </c>
      <c r="F34" s="228">
        <f>SUM(EI_men!AD35:AO35)</f>
        <v>0</v>
      </c>
      <c r="G34" s="227">
        <f>B34-EI_men!B35</f>
        <v>0</v>
      </c>
    </row>
    <row r="35" spans="1:7" s="19" customFormat="1" ht="17.399999999999999" thickTop="1" thickBot="1" x14ac:dyDescent="0.4">
      <c r="A35" s="29" t="s">
        <v>20</v>
      </c>
      <c r="B35" s="28">
        <f t="shared" si="9"/>
        <v>0</v>
      </c>
      <c r="C35" s="53">
        <f>SUM(C32:C34)</f>
        <v>0</v>
      </c>
      <c r="D35" s="53">
        <f t="shared" ref="D35:F35" si="10">SUM(D32:D34)</f>
        <v>0</v>
      </c>
      <c r="E35" s="53">
        <f t="shared" si="10"/>
        <v>0</v>
      </c>
      <c r="F35" s="53">
        <f t="shared" si="10"/>
        <v>0</v>
      </c>
      <c r="G35" s="227">
        <f>B35-EI_men!B36</f>
        <v>0</v>
      </c>
    </row>
    <row r="36" spans="1:7" ht="32.4" thickTop="1" thickBot="1" x14ac:dyDescent="0.35">
      <c r="A36" s="3" t="s">
        <v>21</v>
      </c>
      <c r="B36" s="28"/>
      <c r="C36" s="9"/>
      <c r="D36" s="9"/>
      <c r="E36" s="9"/>
      <c r="F36" s="228"/>
      <c r="G36" s="227">
        <f>B36-EI_men!B37</f>
        <v>0</v>
      </c>
    </row>
    <row r="37" spans="1:7" ht="16.8" thickTop="1" thickBot="1" x14ac:dyDescent="0.35">
      <c r="A37" s="3" t="str">
        <f>EI_men!A38</f>
        <v>6.1. Telpu amortizācijas izmaksas</v>
      </c>
      <c r="B37" s="28">
        <f>SUM(C37:F37)</f>
        <v>0</v>
      </c>
      <c r="C37" s="9">
        <f>SUM(EI_men!C38:E38)</f>
        <v>0</v>
      </c>
      <c r="D37" s="9">
        <f>SUM(EI_men!F38:Q38)</f>
        <v>0</v>
      </c>
      <c r="E37" s="9">
        <f>SUM(EI_men!R38:AC38)</f>
        <v>0</v>
      </c>
      <c r="F37" s="228">
        <f>SUM(EI_men!AD38:AO38)</f>
        <v>0</v>
      </c>
      <c r="G37" s="227">
        <f>B37-EI_men!B38</f>
        <v>0</v>
      </c>
    </row>
    <row r="38" spans="1:7" ht="16.8" thickTop="1" thickBot="1" x14ac:dyDescent="0.35">
      <c r="A38" s="3" t="str">
        <f>EI_men!A39</f>
        <v>6.2. Instrumentu amortizācijas izmaksas</v>
      </c>
      <c r="B38" s="28">
        <f t="shared" ref="B38:B42" si="11">SUM(C38:F38)</f>
        <v>0</v>
      </c>
      <c r="C38" s="9">
        <f>SUM(EI_men!C39:E39)</f>
        <v>0</v>
      </c>
      <c r="D38" s="9">
        <f>SUM(EI_men!F39:Q39)</f>
        <v>0</v>
      </c>
      <c r="E38" s="9">
        <f>SUM(EI_men!R39:AC39)</f>
        <v>0</v>
      </c>
      <c r="F38" s="228">
        <f>SUM(EI_men!AD39:AO39)</f>
        <v>0</v>
      </c>
      <c r="G38" s="227">
        <f>B38-EI_men!B39</f>
        <v>0</v>
      </c>
    </row>
    <row r="39" spans="1:7" ht="16.8" thickTop="1" thickBot="1" x14ac:dyDescent="0.35">
      <c r="A39" s="3" t="str">
        <f>EI_men!A40</f>
        <v>6.3. Iekārtu amortizācijas izmaksas</v>
      </c>
      <c r="B39" s="28">
        <f t="shared" si="11"/>
        <v>0</v>
      </c>
      <c r="C39" s="9">
        <f>SUM(EI_men!C40:E40)</f>
        <v>0</v>
      </c>
      <c r="D39" s="9">
        <f>SUM(EI_men!F40:Q40)</f>
        <v>0</v>
      </c>
      <c r="E39" s="9">
        <f>SUM(EI_men!R40:AC40)</f>
        <v>0</v>
      </c>
      <c r="F39" s="228">
        <f>SUM(EI_men!AD40:AO40)</f>
        <v>0</v>
      </c>
      <c r="G39" s="227">
        <f>B39-EI_men!B40</f>
        <v>0</v>
      </c>
    </row>
    <row r="40" spans="1:7" ht="16.8" thickTop="1" thickBot="1" x14ac:dyDescent="0.35">
      <c r="A40" s="3" t="str">
        <f>EI_men!A41</f>
        <v>6.4. Aprīkojuma amortizācijas izmaksas</v>
      </c>
      <c r="B40" s="28">
        <f t="shared" si="11"/>
        <v>0</v>
      </c>
      <c r="C40" s="9">
        <f>SUM(EI_men!C41:E41)</f>
        <v>0</v>
      </c>
      <c r="D40" s="9">
        <f>SUM(EI_men!F41:Q41)</f>
        <v>0</v>
      </c>
      <c r="E40" s="9">
        <f>SUM(EI_men!R41:AC41)</f>
        <v>0</v>
      </c>
      <c r="F40" s="228">
        <f>SUM(EI_men!AD41:AO41)</f>
        <v>0</v>
      </c>
      <c r="G40" s="227">
        <f>B40-EI_men!B41</f>
        <v>0</v>
      </c>
    </row>
    <row r="41" spans="1:7" ht="16.8" thickTop="1" thickBot="1" x14ac:dyDescent="0.35">
      <c r="A41" s="3" t="str">
        <f>EI_men!A42</f>
        <v>6.5. Patentu un licenču amortizācijas izmaksas</v>
      </c>
      <c r="B41" s="28">
        <f t="shared" si="11"/>
        <v>0</v>
      </c>
      <c r="C41" s="9">
        <f>SUM(EI_men!C42:E42)</f>
        <v>0</v>
      </c>
      <c r="D41" s="9">
        <f>SUM(EI_men!F42:Q42)</f>
        <v>0</v>
      </c>
      <c r="E41" s="9">
        <f>SUM(EI_men!R42:AC42)</f>
        <v>0</v>
      </c>
      <c r="F41" s="228">
        <f>SUM(EI_men!AD42:AO42)</f>
        <v>0</v>
      </c>
      <c r="G41" s="227">
        <f>B41-EI_men!B42</f>
        <v>0</v>
      </c>
    </row>
    <row r="42" spans="1:7" s="19" customFormat="1" ht="17.399999999999999" thickTop="1" thickBot="1" x14ac:dyDescent="0.4">
      <c r="A42" s="29" t="s">
        <v>22</v>
      </c>
      <c r="B42" s="28">
        <f t="shared" si="11"/>
        <v>0</v>
      </c>
      <c r="C42" s="53">
        <f>SUM(C37:C41)</f>
        <v>0</v>
      </c>
      <c r="D42" s="53">
        <f t="shared" ref="D42:F42" si="12">SUM(D37:D41)</f>
        <v>0</v>
      </c>
      <c r="E42" s="53">
        <f t="shared" si="12"/>
        <v>0</v>
      </c>
      <c r="F42" s="53">
        <f t="shared" si="12"/>
        <v>0</v>
      </c>
      <c r="G42" s="227">
        <f>B42-EI_men!B43</f>
        <v>0</v>
      </c>
    </row>
    <row r="43" spans="1:7"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8"/>
      <c r="C43" s="9"/>
      <c r="D43" s="9"/>
      <c r="E43" s="9"/>
      <c r="F43" s="228"/>
      <c r="G43" s="227">
        <f>B43-EI_men!B44</f>
        <v>0</v>
      </c>
    </row>
    <row r="44" spans="1:7" s="19" customFormat="1" ht="16.8" thickTop="1" thickBot="1" x14ac:dyDescent="0.35">
      <c r="A44" s="3" t="str">
        <f>EI_men!A45</f>
        <v xml:space="preserve">7.1. </v>
      </c>
      <c r="B44" s="28">
        <f>SUM(C44:F44)</f>
        <v>0</v>
      </c>
      <c r="C44" s="9">
        <f>SUM(EI_men!C45:E45)</f>
        <v>0</v>
      </c>
      <c r="D44" s="9">
        <f>SUM(EI_men!F45:Q45)</f>
        <v>0</v>
      </c>
      <c r="E44" s="9">
        <f>SUM(EI_men!R45:AC45)</f>
        <v>0</v>
      </c>
      <c r="F44" s="228">
        <f>SUM(EI_men!AD45:AO45)</f>
        <v>0</v>
      </c>
      <c r="G44" s="227">
        <f>B44-EI_men!B45</f>
        <v>0</v>
      </c>
    </row>
    <row r="45" spans="1:7" s="19" customFormat="1" ht="16.8" thickTop="1" thickBot="1" x14ac:dyDescent="0.35">
      <c r="A45" s="3" t="str">
        <f>EI_men!A46</f>
        <v xml:space="preserve">7.2. </v>
      </c>
      <c r="B45" s="28">
        <f t="shared" ref="B45:B47" si="13">SUM(C45:F45)</f>
        <v>0</v>
      </c>
      <c r="C45" s="9">
        <f>SUM(EI_men!C46:E46)</f>
        <v>0</v>
      </c>
      <c r="D45" s="9">
        <f>SUM(EI_men!F46:Q46)</f>
        <v>0</v>
      </c>
      <c r="E45" s="9">
        <f>SUM(EI_men!R46:AC46)</f>
        <v>0</v>
      </c>
      <c r="F45" s="228">
        <f>SUM(EI_men!AD46:AO46)</f>
        <v>0</v>
      </c>
      <c r="G45" s="227">
        <f>B45-EI_men!B46</f>
        <v>0</v>
      </c>
    </row>
    <row r="46" spans="1:7" s="19" customFormat="1" ht="17.399999999999999" thickTop="1" thickBot="1" x14ac:dyDescent="0.4">
      <c r="A46" s="29" t="s">
        <v>101</v>
      </c>
      <c r="B46" s="28">
        <f t="shared" si="13"/>
        <v>0</v>
      </c>
      <c r="C46" s="53">
        <f>SUM(C44:C45)</f>
        <v>0</v>
      </c>
      <c r="D46" s="53">
        <f t="shared" ref="D46:F46" si="14">SUM(D44:D45)</f>
        <v>0</v>
      </c>
      <c r="E46" s="53">
        <f t="shared" si="14"/>
        <v>0</v>
      </c>
      <c r="F46" s="53">
        <f t="shared" si="14"/>
        <v>0</v>
      </c>
      <c r="G46" s="227">
        <f>B46-EI_men!B47</f>
        <v>0</v>
      </c>
    </row>
    <row r="47" spans="1:7" s="19" customFormat="1" ht="17.399999999999999" thickTop="1" thickBot="1" x14ac:dyDescent="0.4">
      <c r="A47" s="31" t="s">
        <v>23</v>
      </c>
      <c r="B47" s="28">
        <f t="shared" si="13"/>
        <v>0</v>
      </c>
      <c r="C47" s="53">
        <f>SUM(C16+C20+C26+C30+C35+C42+C46)</f>
        <v>0</v>
      </c>
      <c r="D47" s="53">
        <f t="shared" ref="D47:F47" si="15">SUM(D16+D20+D26+D30+D35+D42+D46)</f>
        <v>0</v>
      </c>
      <c r="E47" s="53">
        <f t="shared" si="15"/>
        <v>0</v>
      </c>
      <c r="F47" s="53">
        <f t="shared" si="15"/>
        <v>0</v>
      </c>
      <c r="G47" s="227">
        <f>B47-EI_men!B48</f>
        <v>0</v>
      </c>
    </row>
    <row r="48" spans="1:7" ht="16.8" thickTop="1" thickBot="1" x14ac:dyDescent="0.35">
      <c r="A48" s="5"/>
      <c r="B48" s="28"/>
      <c r="C48" s="9"/>
      <c r="D48" s="9"/>
      <c r="E48" s="9"/>
      <c r="F48" s="228"/>
      <c r="G48" s="227">
        <f>B48-EI_men!B49</f>
        <v>0</v>
      </c>
    </row>
    <row r="49" spans="1:7" s="19" customFormat="1" ht="16.8" thickTop="1" thickBot="1" x14ac:dyDescent="0.35">
      <c r="A49" s="3" t="str">
        <f>RP_men!A50</f>
        <v>8. Pētniecības projekta vadības izmaksas (valsts atbalsts)</v>
      </c>
      <c r="B49" s="28"/>
      <c r="C49" s="9"/>
      <c r="D49" s="9"/>
      <c r="E49" s="9"/>
      <c r="F49" s="228"/>
      <c r="G49" s="227">
        <f>B49-EI_men!B50</f>
        <v>0</v>
      </c>
    </row>
    <row r="50" spans="1:7" ht="16.8" thickTop="1" thickBot="1" x14ac:dyDescent="0.35">
      <c r="A50" s="3" t="str">
        <f>RP_men!A51</f>
        <v>8.1. Personāla izmaksas</v>
      </c>
      <c r="B50" s="28">
        <f>SUM(C50:F50)</f>
        <v>0</v>
      </c>
      <c r="C50" s="9">
        <f>SUM(EI_men!C51:E51)</f>
        <v>0</v>
      </c>
      <c r="D50" s="9">
        <f>SUM(EI_men!F51:Q51)</f>
        <v>0</v>
      </c>
      <c r="E50" s="9">
        <f>SUM(EI_men!R51:AC51)</f>
        <v>0</v>
      </c>
      <c r="F50" s="228">
        <f>SUM(EI_men!AD51:AO51)</f>
        <v>0</v>
      </c>
      <c r="G50" s="227">
        <f>B50-EI_men!B51</f>
        <v>0</v>
      </c>
    </row>
    <row r="51" spans="1:7" ht="16.8" thickTop="1" thickBot="1" x14ac:dyDescent="0.35">
      <c r="A51" s="3" t="str">
        <f>RP_men!A52</f>
        <v>8.2. Kancelejas preces, biroja piederumi un biroja aprīkojuma noma vai iegāde</v>
      </c>
      <c r="B51" s="28">
        <f t="shared" ref="B51:B53" si="16">SUM(C51:F51)</f>
        <v>0</v>
      </c>
      <c r="C51" s="9">
        <f>SUM(EI_men!C52:E52)</f>
        <v>0</v>
      </c>
      <c r="D51" s="9">
        <f>SUM(EI_men!F52:Q52)</f>
        <v>0</v>
      </c>
      <c r="E51" s="9">
        <f>SUM(EI_men!R52:AC52)</f>
        <v>0</v>
      </c>
      <c r="F51" s="228">
        <f>SUM(EI_men!AD52:AO52)</f>
        <v>0</v>
      </c>
      <c r="G51" s="227">
        <f>B51-EI_men!B52</f>
        <v>0</v>
      </c>
    </row>
    <row r="52" spans="1:7" ht="16.8" thickTop="1" thickBot="1" x14ac:dyDescent="0.35">
      <c r="A52" s="3" t="str">
        <f>RP_men!A53</f>
        <v>8.3. Apdrošināšanas izmaksas</v>
      </c>
      <c r="B52" s="28">
        <f t="shared" si="16"/>
        <v>0</v>
      </c>
      <c r="C52" s="9">
        <f>SUM(EI_men!C53:E53)</f>
        <v>0</v>
      </c>
      <c r="D52" s="9">
        <f>SUM(EI_men!F53:Q53)</f>
        <v>0</v>
      </c>
      <c r="E52" s="9">
        <f>SUM(EI_men!R53:AC53)</f>
        <v>0</v>
      </c>
      <c r="F52" s="228">
        <f>SUM(EI_men!AD53:AO53)</f>
        <v>0</v>
      </c>
      <c r="G52" s="227">
        <f>B52-EI_men!B53</f>
        <v>0</v>
      </c>
    </row>
    <row r="53" spans="1:7" s="19" customFormat="1" ht="17.399999999999999" thickTop="1" thickBot="1" x14ac:dyDescent="0.4">
      <c r="A53" s="29" t="str">
        <f>RP_men!A54</f>
        <v>Kopā (8.)</v>
      </c>
      <c r="B53" s="28">
        <f t="shared" si="16"/>
        <v>0</v>
      </c>
      <c r="C53" s="53">
        <f>SUM(C50:C52)</f>
        <v>0</v>
      </c>
      <c r="D53" s="53">
        <f t="shared" ref="D53:F53" si="17">SUM(D50:D52)</f>
        <v>0</v>
      </c>
      <c r="E53" s="53">
        <f t="shared" si="17"/>
        <v>0</v>
      </c>
      <c r="F53" s="53">
        <f t="shared" si="17"/>
        <v>0</v>
      </c>
      <c r="G53" s="227">
        <f>B53-EI_men!B54</f>
        <v>0</v>
      </c>
    </row>
    <row r="54" spans="1:7" s="19" customFormat="1" ht="16.8" thickTop="1" thickBot="1" x14ac:dyDescent="0.35">
      <c r="A54" s="32" t="str">
        <f>RP_men!A55</f>
        <v>Kopējās izmaksas</v>
      </c>
      <c r="B54" s="28">
        <f>SUM(C54:F54)</f>
        <v>0</v>
      </c>
      <c r="C54" s="53">
        <f>C53+C47</f>
        <v>0</v>
      </c>
      <c r="D54" s="53">
        <f t="shared" ref="D54:F54" si="18">D53+D47</f>
        <v>0</v>
      </c>
      <c r="E54" s="53">
        <f t="shared" si="18"/>
        <v>0</v>
      </c>
      <c r="F54" s="53">
        <f t="shared" si="18"/>
        <v>0</v>
      </c>
      <c r="G54" s="227">
        <f>B54-EI_men!B55</f>
        <v>0</v>
      </c>
    </row>
    <row r="55" spans="1:7" s="33" customFormat="1" ht="16.2" hidden="1" thickBot="1" x14ac:dyDescent="0.35">
      <c r="A55" s="32">
        <f>RP_men!A77</f>
        <v>0</v>
      </c>
      <c r="B55" s="36" t="s">
        <v>42</v>
      </c>
      <c r="C55" s="34"/>
      <c r="D55" s="34"/>
      <c r="E55" s="35" t="e">
        <f>#REF!-SUM(RP_men!#REF!)</f>
        <v>#REF!</v>
      </c>
      <c r="F55" s="35"/>
    </row>
    <row r="56" spans="1:7" ht="15.6" thickTop="1" thickBot="1" x14ac:dyDescent="0.35">
      <c r="B56" s="89">
        <f>B54-EI_men!B55</f>
        <v>0</v>
      </c>
    </row>
    <row r="57" spans="1:7" ht="15" thickTop="1" x14ac:dyDescent="0.3"/>
  </sheetData>
  <mergeCells count="1">
    <mergeCell ref="B3:E3"/>
  </mergeCells>
  <conditionalFormatting sqref="G2:G54 B55:XFD55">
    <cfRule type="cellIs" dxfId="5" priority="2" operator="notEqual">
      <formula>0</formula>
    </cfRule>
  </conditionalFormatting>
  <pageMargins left="0.70866141732283472" right="0.70866141732283472" top="0.74803149606299213" bottom="0.74803149606299213" header="0.31496062992125984" footer="0.31496062992125984"/>
  <pageSetup paperSize="9" scale="68"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21"/>
  <sheetViews>
    <sheetView topLeftCell="A2" zoomScale="70" zoomScaleNormal="70" zoomScaleSheetLayoutView="100" workbookViewId="0">
      <selection activeCell="L13" sqref="L13"/>
    </sheetView>
  </sheetViews>
  <sheetFormatPr defaultRowHeight="14.4" x14ac:dyDescent="0.3"/>
  <cols>
    <col min="1" max="1" width="74" customWidth="1"/>
    <col min="2" max="2" width="3.33203125" hidden="1" customWidth="1"/>
    <col min="3" max="3" width="11.77734375" hidden="1" customWidth="1"/>
    <col min="4" max="4" width="11.6640625" hidden="1" customWidth="1"/>
    <col min="5" max="5" width="13.6640625" bestFit="1" customWidth="1"/>
    <col min="6" max="6" width="9.6640625" bestFit="1" customWidth="1"/>
    <col min="7" max="7" width="10.88671875" bestFit="1" customWidth="1"/>
    <col min="8" max="8" width="13" customWidth="1"/>
    <col min="9" max="9" width="10.33203125" customWidth="1"/>
    <col min="10" max="10" width="10.5546875" customWidth="1"/>
    <col min="11" max="11" width="13.109375" customWidth="1"/>
    <col min="12" max="12" width="11.5546875" customWidth="1"/>
  </cols>
  <sheetData>
    <row r="1" spans="1:12" ht="75" customHeight="1" x14ac:dyDescent="0.3">
      <c r="A1" s="177" t="s">
        <v>146</v>
      </c>
      <c r="B1" s="245" t="s">
        <v>130</v>
      </c>
      <c r="C1" s="252"/>
      <c r="D1" s="253"/>
      <c r="E1" s="245" t="s">
        <v>114</v>
      </c>
      <c r="F1" s="252"/>
      <c r="G1" s="246"/>
      <c r="H1" s="245" t="s">
        <v>115</v>
      </c>
      <c r="I1" s="252"/>
      <c r="J1" s="246"/>
      <c r="K1" s="245" t="s">
        <v>36</v>
      </c>
      <c r="L1" s="246"/>
    </row>
    <row r="2" spans="1:12" ht="218.4" x14ac:dyDescent="0.3">
      <c r="A2" s="159" t="s">
        <v>142</v>
      </c>
      <c r="B2" s="155" t="s">
        <v>116</v>
      </c>
      <c r="C2" s="125" t="s">
        <v>117</v>
      </c>
      <c r="D2" s="158" t="s">
        <v>118</v>
      </c>
      <c r="E2" s="155" t="s">
        <v>116</v>
      </c>
      <c r="F2" s="125" t="s">
        <v>117</v>
      </c>
      <c r="G2" s="156" t="s">
        <v>118</v>
      </c>
      <c r="H2" s="155" t="s">
        <v>116</v>
      </c>
      <c r="I2" s="125" t="s">
        <v>117</v>
      </c>
      <c r="J2" s="156" t="s">
        <v>118</v>
      </c>
      <c r="K2" s="155" t="s">
        <v>116</v>
      </c>
      <c r="L2" s="156" t="s">
        <v>118</v>
      </c>
    </row>
    <row r="3" spans="1:12" x14ac:dyDescent="0.3">
      <c r="A3" s="151" t="s">
        <v>12</v>
      </c>
      <c r="B3" s="167">
        <v>0</v>
      </c>
      <c r="C3" s="163">
        <v>0.7</v>
      </c>
      <c r="D3" s="166">
        <f>ROUND(B3*C$3,2)</f>
        <v>0</v>
      </c>
      <c r="E3" s="171">
        <f>SUM(RP_men!B7:B11)</f>
        <v>0</v>
      </c>
      <c r="F3" s="163">
        <v>0.7</v>
      </c>
      <c r="G3" s="173">
        <f>ROUND(E3*F$3,2)</f>
        <v>0</v>
      </c>
      <c r="H3" s="171">
        <f>SUM(EI_men!B7:B11)</f>
        <v>0</v>
      </c>
      <c r="I3" s="163">
        <v>0.6</v>
      </c>
      <c r="J3" s="173">
        <f>ROUND(H3*I$3,2)</f>
        <v>0</v>
      </c>
      <c r="K3" s="172">
        <f>ROUND(B3+E3+H3,2)</f>
        <v>0</v>
      </c>
      <c r="L3" s="173">
        <f>ROUND(D3+G3+J3,2)</f>
        <v>0</v>
      </c>
    </row>
    <row r="4" spans="1:12" ht="43.2" x14ac:dyDescent="0.3">
      <c r="A4" s="152" t="s">
        <v>70</v>
      </c>
      <c r="B4" s="167">
        <v>0</v>
      </c>
      <c r="C4" s="15"/>
      <c r="D4" s="166">
        <f>ROUND(B4*C$3,2)</f>
        <v>0</v>
      </c>
      <c r="E4" s="171">
        <f>SUM(RP_men!B13:B16)</f>
        <v>0</v>
      </c>
      <c r="F4" s="15"/>
      <c r="G4" s="173">
        <f>ROUND(E4*F$3,2)</f>
        <v>0</v>
      </c>
      <c r="H4" s="171">
        <f>SUM(EI_men!B13:B16)</f>
        <v>0</v>
      </c>
      <c r="I4" s="15"/>
      <c r="J4" s="173">
        <f>ROUND(H4*I$3,2)</f>
        <v>0</v>
      </c>
      <c r="K4" s="172">
        <f>ROUND(B4+E4+H4,2)</f>
        <v>0</v>
      </c>
      <c r="L4" s="173">
        <f>ROUND(D4+G4+J4,2)</f>
        <v>0</v>
      </c>
    </row>
    <row r="5" spans="1:12" x14ac:dyDescent="0.3">
      <c r="A5" s="153" t="s">
        <v>139</v>
      </c>
      <c r="B5" s="168">
        <f>ROUND(SUM(B3:B4),2)</f>
        <v>0</v>
      </c>
      <c r="C5" s="162"/>
      <c r="D5" s="166">
        <f>ROUND(SUM(D3:D4),2)</f>
        <v>0</v>
      </c>
      <c r="E5" s="172">
        <f>ROUND(SUM(E3:E4),2)</f>
        <v>0</v>
      </c>
      <c r="F5" s="162"/>
      <c r="G5" s="173">
        <f>ROUND(SUM(G3:G4),2)</f>
        <v>0</v>
      </c>
      <c r="H5" s="172">
        <f>ROUND(SUM(H3:H4),2)</f>
        <v>0</v>
      </c>
      <c r="I5" s="161"/>
      <c r="J5" s="173">
        <f>ROUND(SUM(J3:J4),2)</f>
        <v>0</v>
      </c>
      <c r="K5" s="172">
        <f>ROUND(SUM(K3:K4),2)</f>
        <v>0</v>
      </c>
      <c r="L5" s="172">
        <f>ROUND(SUM(L3:L4),2)</f>
        <v>0</v>
      </c>
    </row>
    <row r="6" spans="1:12" x14ac:dyDescent="0.3">
      <c r="A6" s="152" t="s">
        <v>30</v>
      </c>
      <c r="B6" s="167">
        <v>0</v>
      </c>
      <c r="C6" s="15"/>
      <c r="D6" s="166">
        <f>ROUND(B6*C$3,2)</f>
        <v>0</v>
      </c>
      <c r="E6" s="171">
        <f>RP_men!B21</f>
        <v>0</v>
      </c>
      <c r="F6" s="15"/>
      <c r="G6" s="173">
        <f>ROUND(E6*F$3,2)</f>
        <v>0</v>
      </c>
      <c r="H6" s="171">
        <f>EI_men!B21</f>
        <v>0</v>
      </c>
      <c r="I6" s="15"/>
      <c r="J6" s="173">
        <f>ROUND(H6*I$3,2)</f>
        <v>0</v>
      </c>
      <c r="K6" s="172">
        <f>ROUND(B6+E6+H6,2)</f>
        <v>0</v>
      </c>
      <c r="L6" s="173">
        <f>ROUND(D6+G6+J6,2)</f>
        <v>0</v>
      </c>
    </row>
    <row r="7" spans="1:12" x14ac:dyDescent="0.3">
      <c r="A7" s="152" t="s">
        <v>140</v>
      </c>
      <c r="B7" s="167">
        <v>0</v>
      </c>
      <c r="C7" s="15"/>
      <c r="D7" s="166">
        <f t="shared" ref="D7:D11" si="0">ROUND(B7*C$3,2)</f>
        <v>0</v>
      </c>
      <c r="E7" s="171">
        <f>RP_men!B27</f>
        <v>0</v>
      </c>
      <c r="F7" s="15"/>
      <c r="G7" s="173">
        <f t="shared" ref="G7:G11" si="1">ROUND(E7*F$3,2)</f>
        <v>0</v>
      </c>
      <c r="H7" s="171">
        <f>EI_men!B27</f>
        <v>0</v>
      </c>
      <c r="I7" s="15"/>
      <c r="J7" s="173">
        <f t="shared" ref="J7:J11" si="2">ROUND(H7*I$3,2)</f>
        <v>0</v>
      </c>
      <c r="K7" s="172">
        <f t="shared" ref="K7:K11" si="3">ROUND(B7+E7+H7,2)</f>
        <v>0</v>
      </c>
      <c r="L7" s="173">
        <f t="shared" ref="L7:L11" si="4">ROUND(D7+G7+J7,2)</f>
        <v>0</v>
      </c>
    </row>
    <row r="8" spans="1:12" x14ac:dyDescent="0.3">
      <c r="A8" s="152" t="s">
        <v>141</v>
      </c>
      <c r="B8" s="167">
        <v>0</v>
      </c>
      <c r="C8" s="15"/>
      <c r="D8" s="166">
        <f t="shared" si="0"/>
        <v>0</v>
      </c>
      <c r="E8" s="171">
        <f>RP_men!B31</f>
        <v>0</v>
      </c>
      <c r="F8" s="15"/>
      <c r="G8" s="173">
        <f t="shared" si="1"/>
        <v>0</v>
      </c>
      <c r="H8" s="171">
        <f>EI_men!B31</f>
        <v>0</v>
      </c>
      <c r="I8" s="15"/>
      <c r="J8" s="173">
        <f t="shared" si="2"/>
        <v>0</v>
      </c>
      <c r="K8" s="172">
        <f t="shared" si="3"/>
        <v>0</v>
      </c>
      <c r="L8" s="173">
        <f t="shared" si="4"/>
        <v>0</v>
      </c>
    </row>
    <row r="9" spans="1:12" ht="28.8" x14ac:dyDescent="0.3">
      <c r="A9" s="152" t="s">
        <v>19</v>
      </c>
      <c r="B9" s="167">
        <v>0</v>
      </c>
      <c r="C9" s="15"/>
      <c r="D9" s="166">
        <f t="shared" si="0"/>
        <v>0</v>
      </c>
      <c r="E9" s="171">
        <f>RP_men!B36</f>
        <v>0</v>
      </c>
      <c r="F9" s="15"/>
      <c r="G9" s="173">
        <f t="shared" si="1"/>
        <v>0</v>
      </c>
      <c r="H9" s="171">
        <f>EI_men!B36</f>
        <v>0</v>
      </c>
      <c r="I9" s="15"/>
      <c r="J9" s="173">
        <f t="shared" si="2"/>
        <v>0</v>
      </c>
      <c r="K9" s="172">
        <f t="shared" si="3"/>
        <v>0</v>
      </c>
      <c r="L9" s="173">
        <f t="shared" si="4"/>
        <v>0</v>
      </c>
    </row>
    <row r="10" spans="1:12" ht="28.8" x14ac:dyDescent="0.3">
      <c r="A10" s="152" t="s">
        <v>21</v>
      </c>
      <c r="B10" s="167">
        <v>0</v>
      </c>
      <c r="C10" s="15"/>
      <c r="D10" s="166">
        <f t="shared" si="0"/>
        <v>0</v>
      </c>
      <c r="E10" s="171">
        <f>RP_men!B43</f>
        <v>0</v>
      </c>
      <c r="F10" s="15"/>
      <c r="G10" s="173">
        <f t="shared" si="1"/>
        <v>0</v>
      </c>
      <c r="H10" s="171">
        <f>EI_men!B43</f>
        <v>0</v>
      </c>
      <c r="I10" s="15"/>
      <c r="J10" s="173">
        <f t="shared" si="2"/>
        <v>0</v>
      </c>
      <c r="K10" s="172">
        <f t="shared" si="3"/>
        <v>0</v>
      </c>
      <c r="L10" s="173">
        <f t="shared" si="4"/>
        <v>0</v>
      </c>
    </row>
    <row r="11" spans="1:12" ht="43.8" thickBot="1" x14ac:dyDescent="0.35">
      <c r="A11" s="154" t="s">
        <v>92</v>
      </c>
      <c r="B11" s="167">
        <v>0</v>
      </c>
      <c r="C11" s="160"/>
      <c r="D11" s="166">
        <f t="shared" si="0"/>
        <v>0</v>
      </c>
      <c r="E11" s="171">
        <f>RP_men!B47</f>
        <v>0</v>
      </c>
      <c r="F11" s="157"/>
      <c r="G11" s="173">
        <f t="shared" si="1"/>
        <v>0</v>
      </c>
      <c r="H11" s="174">
        <f>EI_men!B47</f>
        <v>0</v>
      </c>
      <c r="I11" s="160"/>
      <c r="J11" s="173">
        <f t="shared" si="2"/>
        <v>0</v>
      </c>
      <c r="K11" s="172">
        <f t="shared" si="3"/>
        <v>0</v>
      </c>
      <c r="L11" s="173">
        <f t="shared" si="4"/>
        <v>0</v>
      </c>
    </row>
    <row r="12" spans="1:12" ht="18.600000000000001" thickBot="1" x14ac:dyDescent="0.4">
      <c r="A12" s="164" t="s">
        <v>9</v>
      </c>
      <c r="B12" s="169">
        <f>ROUNDDOWN(SUM(B5:B11),2)</f>
        <v>0</v>
      </c>
      <c r="C12" s="165"/>
      <c r="D12" s="170">
        <f>ROUNDDOWN(SUM(D5:D11),2)</f>
        <v>0</v>
      </c>
      <c r="E12" s="170">
        <f>ROUNDDOWN(SUM(E5:E11),2)</f>
        <v>0</v>
      </c>
      <c r="F12" s="165"/>
      <c r="G12" s="170">
        <f>ROUNDDOWN(SUM(G5:G11),2)</f>
        <v>0</v>
      </c>
      <c r="H12" s="175">
        <f>ROUNDDOWN(SUM(H5:H11),2)</f>
        <v>0</v>
      </c>
      <c r="I12" s="165"/>
      <c r="J12" s="170">
        <f>ROUNDDOWN(SUM(J5:J11),2)</f>
        <v>0</v>
      </c>
      <c r="K12" s="175">
        <f>ROUNDDOWN(SUM(K5:K11),2)</f>
        <v>0</v>
      </c>
      <c r="L12" s="175">
        <f>ROUNDDOWN(SUM(L5:L11),2)</f>
        <v>0</v>
      </c>
    </row>
    <row r="13" spans="1:12" x14ac:dyDescent="0.3">
      <c r="A13" s="179" t="s">
        <v>145</v>
      </c>
      <c r="E13" s="178">
        <f>E12-RP_men!B55</f>
        <v>0</v>
      </c>
      <c r="H13" s="178">
        <f>H12-EI_men!B55</f>
        <v>0</v>
      </c>
      <c r="K13" s="178">
        <f>K12-Kopsavilkums!L4</f>
        <v>0</v>
      </c>
      <c r="L13" s="178">
        <f>L12-Kopsavilkums!M4</f>
        <v>0</v>
      </c>
    </row>
    <row r="14" spans="1:12" x14ac:dyDescent="0.3">
      <c r="A14" s="176" t="s">
        <v>143</v>
      </c>
    </row>
    <row r="16" spans="1:12" ht="15.6" x14ac:dyDescent="0.3">
      <c r="A16" s="247" t="s">
        <v>123</v>
      </c>
      <c r="B16" s="250" t="s">
        <v>124</v>
      </c>
      <c r="C16" s="113" t="s">
        <v>125</v>
      </c>
      <c r="D16" s="114">
        <v>0.7</v>
      </c>
      <c r="E16" s="113"/>
      <c r="F16" s="113" t="s">
        <v>125</v>
      </c>
      <c r="G16" s="114">
        <v>0.7</v>
      </c>
      <c r="H16" s="113"/>
      <c r="I16" s="113" t="s">
        <v>125</v>
      </c>
      <c r="J16" s="115">
        <v>0.45</v>
      </c>
    </row>
    <row r="17" spans="1:10" ht="15.6" x14ac:dyDescent="0.3">
      <c r="A17" s="248"/>
      <c r="B17" s="251"/>
      <c r="C17" s="116" t="s">
        <v>126</v>
      </c>
      <c r="D17" s="117">
        <v>0.8</v>
      </c>
      <c r="E17" s="116"/>
      <c r="F17" s="116" t="s">
        <v>126</v>
      </c>
      <c r="G17" s="117">
        <v>0.8</v>
      </c>
      <c r="H17" s="116"/>
      <c r="I17" s="116" t="s">
        <v>126</v>
      </c>
      <c r="J17" s="118">
        <v>0.6</v>
      </c>
    </row>
    <row r="18" spans="1:10" ht="15.6" x14ac:dyDescent="0.3">
      <c r="A18" s="248"/>
      <c r="B18" s="250" t="s">
        <v>127</v>
      </c>
      <c r="C18" s="113" t="s">
        <v>125</v>
      </c>
      <c r="D18" s="114">
        <v>0.6</v>
      </c>
      <c r="E18" s="113"/>
      <c r="F18" s="113" t="s">
        <v>125</v>
      </c>
      <c r="G18" s="114">
        <v>0.6</v>
      </c>
      <c r="H18" s="113"/>
      <c r="I18" s="113" t="s">
        <v>125</v>
      </c>
      <c r="J18" s="115">
        <v>0.35</v>
      </c>
    </row>
    <row r="19" spans="1:10" ht="15.6" x14ac:dyDescent="0.3">
      <c r="A19" s="248"/>
      <c r="B19" s="251"/>
      <c r="C19" s="116" t="s">
        <v>126</v>
      </c>
      <c r="D19" s="117">
        <v>0.75</v>
      </c>
      <c r="E19" s="116"/>
      <c r="F19" s="116" t="s">
        <v>126</v>
      </c>
      <c r="G19" s="117">
        <v>0.75</v>
      </c>
      <c r="H19" s="116"/>
      <c r="I19" s="116" t="s">
        <v>126</v>
      </c>
      <c r="J19" s="118">
        <v>0.5</v>
      </c>
    </row>
    <row r="20" spans="1:10" ht="15.6" x14ac:dyDescent="0.3">
      <c r="A20" s="248"/>
      <c r="B20" s="250" t="s">
        <v>128</v>
      </c>
      <c r="C20" s="113" t="s">
        <v>125</v>
      </c>
      <c r="D20" s="114">
        <v>0.5</v>
      </c>
      <c r="E20" s="113"/>
      <c r="F20" s="113" t="s">
        <v>125</v>
      </c>
      <c r="G20" s="114">
        <v>0.5</v>
      </c>
      <c r="H20" s="113"/>
      <c r="I20" s="113" t="s">
        <v>125</v>
      </c>
      <c r="J20" s="115">
        <v>0.25</v>
      </c>
    </row>
    <row r="21" spans="1:10" ht="15.6" x14ac:dyDescent="0.3">
      <c r="A21" s="249"/>
      <c r="B21" s="251"/>
      <c r="C21" s="116" t="s">
        <v>126</v>
      </c>
      <c r="D21" s="117">
        <v>0.65</v>
      </c>
      <c r="E21" s="116"/>
      <c r="F21" s="116" t="s">
        <v>126</v>
      </c>
      <c r="G21" s="117">
        <v>0.65</v>
      </c>
      <c r="H21" s="116"/>
      <c r="I21" s="116" t="s">
        <v>126</v>
      </c>
      <c r="J21" s="118">
        <v>0.4</v>
      </c>
    </row>
  </sheetData>
  <mergeCells count="8">
    <mergeCell ref="K1:L1"/>
    <mergeCell ref="A16:A21"/>
    <mergeCell ref="B16:B17"/>
    <mergeCell ref="B18:B19"/>
    <mergeCell ref="B20:B21"/>
    <mergeCell ref="B1:D1"/>
    <mergeCell ref="E1:G1"/>
    <mergeCell ref="H1:J1"/>
  </mergeCells>
  <conditionalFormatting sqref="E13:H13">
    <cfRule type="cellIs" dxfId="4" priority="3" operator="lessThan">
      <formula>0</formula>
    </cfRule>
    <cfRule type="cellIs" dxfId="3" priority="4" operator="greaterThan">
      <formula>0</formula>
    </cfRule>
  </conditionalFormatting>
  <conditionalFormatting sqref="K13:L13">
    <cfRule type="cellIs" dxfId="2" priority="1" operator="lessThan">
      <formula>0</formula>
    </cfRule>
    <cfRule type="cellIs" dxfId="1" priority="2" operator="greaterThan">
      <formula>0</formula>
    </cfRule>
  </conditionalFormatting>
  <dataValidations count="3">
    <dataValidation type="list" allowBlank="1" showInputMessage="1" showErrorMessage="1" sqref="C3" xr:uid="{00000000-0002-0000-0A00-000000000000}">
      <formula1>$D$16:$D$21</formula1>
    </dataValidation>
    <dataValidation type="list" allowBlank="1" showInputMessage="1" showErrorMessage="1" sqref="F3" xr:uid="{00000000-0002-0000-0A00-000001000000}">
      <formula1>$G$16:$G$21</formula1>
    </dataValidation>
    <dataValidation type="list" allowBlank="1" showInputMessage="1" showErrorMessage="1" sqref="I3" xr:uid="{00000000-0002-0000-0A00-000002000000}">
      <formula1>$J$16:$J$21</formula1>
    </dataValidation>
  </dataValidations>
  <pageMargins left="0.7" right="0.7" top="0.75" bottom="0.75" header="0.3" footer="0.3"/>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21"/>
  <sheetViews>
    <sheetView zoomScaleNormal="100" zoomScaleSheetLayoutView="100" workbookViewId="0">
      <selection activeCell="E14" sqref="E14"/>
    </sheetView>
  </sheetViews>
  <sheetFormatPr defaultRowHeight="14.4" x14ac:dyDescent="0.3"/>
  <cols>
    <col min="1" max="1" width="74.109375" customWidth="1"/>
    <col min="2" max="2" width="17.6640625" hidden="1" customWidth="1"/>
    <col min="3" max="3" width="11.109375" hidden="1" customWidth="1"/>
    <col min="4" max="4" width="15.6640625" hidden="1" customWidth="1"/>
    <col min="5" max="5" width="13.6640625" bestFit="1" customWidth="1"/>
    <col min="6" max="6" width="9.6640625" bestFit="1" customWidth="1"/>
    <col min="7" max="7" width="10.88671875" bestFit="1" customWidth="1"/>
    <col min="8" max="8" width="13.6640625" customWidth="1"/>
    <col min="9" max="9" width="10.33203125" customWidth="1"/>
    <col min="10" max="10" width="10.5546875" customWidth="1"/>
    <col min="11" max="11" width="11.88671875" customWidth="1"/>
    <col min="12" max="12" width="11.5546875" customWidth="1"/>
  </cols>
  <sheetData>
    <row r="1" spans="1:12" ht="75" customHeight="1" x14ac:dyDescent="0.3">
      <c r="A1" s="177" t="s">
        <v>147</v>
      </c>
      <c r="B1" s="245" t="s">
        <v>130</v>
      </c>
      <c r="C1" s="252"/>
      <c r="D1" s="253"/>
      <c r="E1" s="245" t="s">
        <v>114</v>
      </c>
      <c r="F1" s="252"/>
      <c r="G1" s="246"/>
      <c r="H1" s="245" t="s">
        <v>115</v>
      </c>
      <c r="I1" s="252"/>
      <c r="J1" s="246"/>
      <c r="K1" s="245" t="s">
        <v>36</v>
      </c>
      <c r="L1" s="246"/>
    </row>
    <row r="2" spans="1:12" ht="46.8" x14ac:dyDescent="0.3">
      <c r="A2" s="159" t="s">
        <v>142</v>
      </c>
      <c r="B2" s="155" t="s">
        <v>116</v>
      </c>
      <c r="C2" s="125" t="s">
        <v>117</v>
      </c>
      <c r="D2" s="158" t="s">
        <v>118</v>
      </c>
      <c r="E2" s="155" t="s">
        <v>116</v>
      </c>
      <c r="F2" s="125" t="s">
        <v>117</v>
      </c>
      <c r="G2" s="156" t="s">
        <v>118</v>
      </c>
      <c r="H2" s="155" t="s">
        <v>116</v>
      </c>
      <c r="I2" s="125" t="s">
        <v>117</v>
      </c>
      <c r="J2" s="156" t="s">
        <v>118</v>
      </c>
      <c r="K2" s="155" t="s">
        <v>116</v>
      </c>
      <c r="L2" s="156" t="s">
        <v>118</v>
      </c>
    </row>
    <row r="3" spans="1:12" x14ac:dyDescent="0.3">
      <c r="A3" s="151" t="s">
        <v>12</v>
      </c>
      <c r="B3" s="167">
        <v>0</v>
      </c>
      <c r="C3" s="163">
        <v>0.7</v>
      </c>
      <c r="D3" s="166">
        <f>ROUND(B3*C$3,2)</f>
        <v>0</v>
      </c>
      <c r="E3" s="171">
        <v>0</v>
      </c>
      <c r="F3" s="163">
        <v>0.7</v>
      </c>
      <c r="G3" s="173">
        <f>ROUND(E3*F$3,2)</f>
        <v>0</v>
      </c>
      <c r="H3" s="171">
        <v>0</v>
      </c>
      <c r="I3" s="163">
        <v>0.6</v>
      </c>
      <c r="J3" s="173">
        <f>ROUND(H3*I$3,2)</f>
        <v>0</v>
      </c>
      <c r="K3" s="172">
        <f>ROUND(B3+E3+H3,2)</f>
        <v>0</v>
      </c>
      <c r="L3" s="173">
        <f>ROUND(D3+G3+J3,2)</f>
        <v>0</v>
      </c>
    </row>
    <row r="4" spans="1:12" ht="43.2" x14ac:dyDescent="0.3">
      <c r="A4" s="152" t="s">
        <v>70</v>
      </c>
      <c r="B4" s="167">
        <v>0</v>
      </c>
      <c r="C4" s="15"/>
      <c r="D4" s="166">
        <f>ROUND(B4*C$3,2)</f>
        <v>0</v>
      </c>
      <c r="E4" s="171">
        <v>0</v>
      </c>
      <c r="F4" s="15"/>
      <c r="G4" s="173">
        <f>ROUND(E4*F$3,2)</f>
        <v>0</v>
      </c>
      <c r="H4" s="171">
        <v>0</v>
      </c>
      <c r="I4" s="15"/>
      <c r="J4" s="173">
        <f>ROUND(H4*I$3,2)</f>
        <v>0</v>
      </c>
      <c r="K4" s="172">
        <f>ROUND(B4+E4+H4,2)</f>
        <v>0</v>
      </c>
      <c r="L4" s="173">
        <f>ROUND(D4+G4+J4,2)</f>
        <v>0</v>
      </c>
    </row>
    <row r="5" spans="1:12" x14ac:dyDescent="0.3">
      <c r="A5" s="153" t="s">
        <v>139</v>
      </c>
      <c r="B5" s="168">
        <f>ROUND(SUM(B3:B4),2)</f>
        <v>0</v>
      </c>
      <c r="C5" s="162"/>
      <c r="D5" s="166">
        <f>ROUND(SUM(D3:D4),2)</f>
        <v>0</v>
      </c>
      <c r="E5" s="172">
        <f>ROUND(SUM(E3:E4),2)</f>
        <v>0</v>
      </c>
      <c r="F5" s="162"/>
      <c r="G5" s="173">
        <f>ROUND(SUM(G3:G4),2)</f>
        <v>0</v>
      </c>
      <c r="H5" s="172">
        <f>ROUND(SUM(H3:H4),2)</f>
        <v>0</v>
      </c>
      <c r="I5" s="161"/>
      <c r="J5" s="173">
        <f>ROUND(SUM(J3:J4),2)</f>
        <v>0</v>
      </c>
      <c r="K5" s="172">
        <f>ROUND(SUM(K3:K4),2)</f>
        <v>0</v>
      </c>
      <c r="L5" s="172">
        <f>ROUND(SUM(L3:L4),2)</f>
        <v>0</v>
      </c>
    </row>
    <row r="6" spans="1:12" x14ac:dyDescent="0.3">
      <c r="A6" s="152" t="s">
        <v>30</v>
      </c>
      <c r="B6" s="167">
        <v>0</v>
      </c>
      <c r="C6" s="15"/>
      <c r="D6" s="166">
        <f>ROUND(B6*C$3,2)</f>
        <v>0</v>
      </c>
      <c r="E6" s="171">
        <v>0</v>
      </c>
      <c r="F6" s="15"/>
      <c r="G6" s="173">
        <f>ROUND(E6*F$3,2)</f>
        <v>0</v>
      </c>
      <c r="H6" s="171">
        <v>0</v>
      </c>
      <c r="I6" s="15"/>
      <c r="J6" s="173">
        <f>ROUND(H6*I$3,2)</f>
        <v>0</v>
      </c>
      <c r="K6" s="172">
        <f>ROUND(B6+E6+H6,2)</f>
        <v>0</v>
      </c>
      <c r="L6" s="173">
        <f>ROUND(D6+G6+J6,2)</f>
        <v>0</v>
      </c>
    </row>
    <row r="7" spans="1:12" x14ac:dyDescent="0.3">
      <c r="A7" s="152" t="s">
        <v>140</v>
      </c>
      <c r="B7" s="167">
        <v>0</v>
      </c>
      <c r="C7" s="15"/>
      <c r="D7" s="166">
        <f t="shared" ref="D7:D11" si="0">ROUND(B7*C$3,2)</f>
        <v>0</v>
      </c>
      <c r="E7" s="171">
        <v>0</v>
      </c>
      <c r="F7" s="15"/>
      <c r="G7" s="173">
        <f t="shared" ref="G7:G11" si="1">ROUND(E7*F$3,2)</f>
        <v>0</v>
      </c>
      <c r="H7" s="171">
        <v>0</v>
      </c>
      <c r="I7" s="15"/>
      <c r="J7" s="173">
        <f t="shared" ref="J7:J11" si="2">ROUND(H7*I$3,2)</f>
        <v>0</v>
      </c>
      <c r="K7" s="172">
        <f t="shared" ref="K7:K11" si="3">ROUND(B7+E7+H7,2)</f>
        <v>0</v>
      </c>
      <c r="L7" s="173">
        <f t="shared" ref="L7:L11" si="4">ROUND(D7+G7+J7,2)</f>
        <v>0</v>
      </c>
    </row>
    <row r="8" spans="1:12" x14ac:dyDescent="0.3">
      <c r="A8" s="152" t="s">
        <v>141</v>
      </c>
      <c r="B8" s="167">
        <v>0</v>
      </c>
      <c r="C8" s="15"/>
      <c r="D8" s="166">
        <f t="shared" si="0"/>
        <v>0</v>
      </c>
      <c r="E8" s="171">
        <v>0</v>
      </c>
      <c r="F8" s="15"/>
      <c r="G8" s="173">
        <f t="shared" si="1"/>
        <v>0</v>
      </c>
      <c r="H8" s="171">
        <v>0</v>
      </c>
      <c r="I8" s="15"/>
      <c r="J8" s="173">
        <f t="shared" si="2"/>
        <v>0</v>
      </c>
      <c r="K8" s="172">
        <f t="shared" si="3"/>
        <v>0</v>
      </c>
      <c r="L8" s="173">
        <f t="shared" si="4"/>
        <v>0</v>
      </c>
    </row>
    <row r="9" spans="1:12" ht="28.8" x14ac:dyDescent="0.3">
      <c r="A9" s="152" t="s">
        <v>19</v>
      </c>
      <c r="B9" s="167">
        <v>0</v>
      </c>
      <c r="C9" s="15"/>
      <c r="D9" s="166">
        <f t="shared" si="0"/>
        <v>0</v>
      </c>
      <c r="E9" s="171">
        <v>0</v>
      </c>
      <c r="F9" s="15"/>
      <c r="G9" s="173">
        <f t="shared" si="1"/>
        <v>0</v>
      </c>
      <c r="H9" s="171">
        <v>0</v>
      </c>
      <c r="I9" s="15"/>
      <c r="J9" s="173">
        <f t="shared" si="2"/>
        <v>0</v>
      </c>
      <c r="K9" s="172">
        <f t="shared" si="3"/>
        <v>0</v>
      </c>
      <c r="L9" s="173">
        <f t="shared" si="4"/>
        <v>0</v>
      </c>
    </row>
    <row r="10" spans="1:12" ht="28.8" x14ac:dyDescent="0.3">
      <c r="A10" s="152" t="s">
        <v>21</v>
      </c>
      <c r="B10" s="167">
        <v>0</v>
      </c>
      <c r="C10" s="15"/>
      <c r="D10" s="166">
        <f t="shared" si="0"/>
        <v>0</v>
      </c>
      <c r="E10" s="171">
        <v>0</v>
      </c>
      <c r="F10" s="15"/>
      <c r="G10" s="173">
        <f t="shared" si="1"/>
        <v>0</v>
      </c>
      <c r="H10" s="171">
        <v>0</v>
      </c>
      <c r="I10" s="15"/>
      <c r="J10" s="173">
        <f t="shared" si="2"/>
        <v>0</v>
      </c>
      <c r="K10" s="172">
        <f t="shared" si="3"/>
        <v>0</v>
      </c>
      <c r="L10" s="173">
        <f t="shared" si="4"/>
        <v>0</v>
      </c>
    </row>
    <row r="11" spans="1:12" ht="43.8" thickBot="1" x14ac:dyDescent="0.35">
      <c r="A11" s="154" t="s">
        <v>92</v>
      </c>
      <c r="B11" s="167">
        <v>0</v>
      </c>
      <c r="C11" s="160"/>
      <c r="D11" s="166">
        <f t="shared" si="0"/>
        <v>0</v>
      </c>
      <c r="E11" s="171">
        <v>0</v>
      </c>
      <c r="F11" s="157"/>
      <c r="G11" s="173">
        <f t="shared" si="1"/>
        <v>0</v>
      </c>
      <c r="H11" s="174">
        <v>0</v>
      </c>
      <c r="I11" s="160"/>
      <c r="J11" s="173">
        <f t="shared" si="2"/>
        <v>0</v>
      </c>
      <c r="K11" s="172">
        <f t="shared" si="3"/>
        <v>0</v>
      </c>
      <c r="L11" s="173">
        <f t="shared" si="4"/>
        <v>0</v>
      </c>
    </row>
    <row r="12" spans="1:12" ht="18.600000000000001" thickBot="1" x14ac:dyDescent="0.4">
      <c r="A12" s="164" t="s">
        <v>9</v>
      </c>
      <c r="B12" s="169">
        <f>ROUNDDOWN(SUM(B5:B11),2)</f>
        <v>0</v>
      </c>
      <c r="C12" s="165"/>
      <c r="D12" s="170">
        <f>ROUNDDOWN(SUM(D5:D11),2)</f>
        <v>0</v>
      </c>
      <c r="E12" s="170">
        <f>ROUNDDOWN(SUM(E5:E11),2)</f>
        <v>0</v>
      </c>
      <c r="F12" s="165"/>
      <c r="G12" s="170">
        <f>ROUNDDOWN(SUM(G5:G11),2)</f>
        <v>0</v>
      </c>
      <c r="H12" s="175">
        <f>ROUNDDOWN(SUM(H5:H11),2)</f>
        <v>0</v>
      </c>
      <c r="I12" s="165"/>
      <c r="J12" s="170">
        <f>ROUNDDOWN(SUM(J5:J11),2)</f>
        <v>0</v>
      </c>
      <c r="K12" s="175">
        <f>ROUNDDOWN(SUM(K5:K11),2)</f>
        <v>0</v>
      </c>
      <c r="L12" s="175">
        <f>ROUNDDOWN(SUM(L5:L11),2)</f>
        <v>0</v>
      </c>
    </row>
    <row r="14" spans="1:12" x14ac:dyDescent="0.3">
      <c r="A14" s="176" t="s">
        <v>143</v>
      </c>
    </row>
    <row r="16" spans="1:12" ht="15.6" x14ac:dyDescent="0.3">
      <c r="A16" s="247" t="s">
        <v>123</v>
      </c>
      <c r="B16" s="250" t="s">
        <v>124</v>
      </c>
      <c r="C16" s="113" t="s">
        <v>125</v>
      </c>
      <c r="D16" s="114">
        <v>0.7</v>
      </c>
      <c r="E16" s="113"/>
      <c r="F16" s="113" t="s">
        <v>125</v>
      </c>
      <c r="G16" s="114">
        <v>0.7</v>
      </c>
      <c r="H16" s="113"/>
      <c r="I16" s="113" t="s">
        <v>125</v>
      </c>
      <c r="J16" s="115">
        <v>0.45</v>
      </c>
    </row>
    <row r="17" spans="1:10" ht="15.6" x14ac:dyDescent="0.3">
      <c r="A17" s="248"/>
      <c r="B17" s="251"/>
      <c r="C17" s="116" t="s">
        <v>126</v>
      </c>
      <c r="D17" s="117">
        <v>0.8</v>
      </c>
      <c r="E17" s="116"/>
      <c r="F17" s="116" t="s">
        <v>126</v>
      </c>
      <c r="G17" s="117">
        <v>0.8</v>
      </c>
      <c r="H17" s="116"/>
      <c r="I17" s="116" t="s">
        <v>126</v>
      </c>
      <c r="J17" s="118">
        <v>0.6</v>
      </c>
    </row>
    <row r="18" spans="1:10" ht="15.6" x14ac:dyDescent="0.3">
      <c r="A18" s="248"/>
      <c r="B18" s="250" t="s">
        <v>127</v>
      </c>
      <c r="C18" s="113" t="s">
        <v>125</v>
      </c>
      <c r="D18" s="114">
        <v>0.6</v>
      </c>
      <c r="E18" s="113"/>
      <c r="F18" s="113" t="s">
        <v>125</v>
      </c>
      <c r="G18" s="114">
        <v>0.6</v>
      </c>
      <c r="H18" s="113"/>
      <c r="I18" s="113" t="s">
        <v>125</v>
      </c>
      <c r="J18" s="115">
        <v>0.35</v>
      </c>
    </row>
    <row r="19" spans="1:10" ht="15.6" x14ac:dyDescent="0.3">
      <c r="A19" s="248"/>
      <c r="B19" s="251"/>
      <c r="C19" s="116" t="s">
        <v>126</v>
      </c>
      <c r="D19" s="117">
        <v>0.75</v>
      </c>
      <c r="E19" s="116"/>
      <c r="F19" s="116" t="s">
        <v>126</v>
      </c>
      <c r="G19" s="117">
        <v>0.75</v>
      </c>
      <c r="H19" s="116"/>
      <c r="I19" s="116" t="s">
        <v>126</v>
      </c>
      <c r="J19" s="118">
        <v>0.5</v>
      </c>
    </row>
    <row r="20" spans="1:10" ht="15.6" x14ac:dyDescent="0.3">
      <c r="A20" s="248"/>
      <c r="B20" s="250" t="s">
        <v>128</v>
      </c>
      <c r="C20" s="113" t="s">
        <v>125</v>
      </c>
      <c r="D20" s="114">
        <v>0.5</v>
      </c>
      <c r="E20" s="113"/>
      <c r="F20" s="113" t="s">
        <v>125</v>
      </c>
      <c r="G20" s="114">
        <v>0.5</v>
      </c>
      <c r="H20" s="113"/>
      <c r="I20" s="113" t="s">
        <v>125</v>
      </c>
      <c r="J20" s="115">
        <v>0.25</v>
      </c>
    </row>
    <row r="21" spans="1:10" ht="15.6" x14ac:dyDescent="0.3">
      <c r="A21" s="249"/>
      <c r="B21" s="251"/>
      <c r="C21" s="116" t="s">
        <v>126</v>
      </c>
      <c r="D21" s="117">
        <v>0.65</v>
      </c>
      <c r="E21" s="116"/>
      <c r="F21" s="116" t="s">
        <v>126</v>
      </c>
      <c r="G21" s="117">
        <v>0.65</v>
      </c>
      <c r="H21" s="116"/>
      <c r="I21" s="116" t="s">
        <v>126</v>
      </c>
      <c r="J21" s="118">
        <v>0.4</v>
      </c>
    </row>
  </sheetData>
  <mergeCells count="8">
    <mergeCell ref="B1:D1"/>
    <mergeCell ref="E1:G1"/>
    <mergeCell ref="H1:J1"/>
    <mergeCell ref="K1:L1"/>
    <mergeCell ref="A16:A21"/>
    <mergeCell ref="B16:B17"/>
    <mergeCell ref="B18:B19"/>
    <mergeCell ref="B20:B21"/>
  </mergeCells>
  <dataValidations count="3">
    <dataValidation type="list" allowBlank="1" showInputMessage="1" showErrorMessage="1" sqref="I3" xr:uid="{00000000-0002-0000-0C00-000000000000}">
      <formula1>$J$16:$J$21</formula1>
    </dataValidation>
    <dataValidation type="list" allowBlank="1" showInputMessage="1" showErrorMessage="1" sqref="F3" xr:uid="{00000000-0002-0000-0C00-000001000000}">
      <formula1>$G$16:$G$21</formula1>
    </dataValidation>
    <dataValidation type="list" allowBlank="1" showInputMessage="1" showErrorMessage="1" sqref="C3" xr:uid="{00000000-0002-0000-0C00-000002000000}">
      <formula1>$D$16:$D$21</formula1>
    </dataValidation>
  </dataValidations>
  <pageMargins left="0.7" right="0.7" top="0.75" bottom="0.75" header="0.3" footer="0.3"/>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17"/>
  <sheetViews>
    <sheetView zoomScale="70" zoomScaleNormal="70" zoomScaleSheetLayoutView="85" workbookViewId="0">
      <selection activeCell="M20" sqref="M20"/>
    </sheetView>
  </sheetViews>
  <sheetFormatPr defaultColWidth="9.109375" defaultRowHeight="15.6" x14ac:dyDescent="0.3"/>
  <cols>
    <col min="1" max="1" width="17.6640625" style="110" bestFit="1" customWidth="1"/>
    <col min="2" max="2" width="27" style="110" customWidth="1"/>
    <col min="3" max="5" width="14.33203125" style="110" customWidth="1"/>
    <col min="6" max="6" width="13.6640625" style="110" bestFit="1" customWidth="1"/>
    <col min="7" max="7" width="12.33203125" style="110" bestFit="1" customWidth="1"/>
    <col min="8" max="8" width="11.33203125" style="110" bestFit="1" customWidth="1"/>
    <col min="9" max="9" width="13.6640625" style="110" bestFit="1" customWidth="1"/>
    <col min="10" max="10" width="12.33203125" style="110" bestFit="1" customWidth="1"/>
    <col min="11" max="11" width="12.88671875" style="110" customWidth="1"/>
    <col min="12" max="12" width="13.6640625" style="110" bestFit="1" customWidth="1"/>
    <col min="13" max="13" width="12.77734375" style="110" customWidth="1"/>
    <col min="14" max="17" width="9.109375" style="119"/>
    <col min="18" max="259" width="9.109375" style="110"/>
    <col min="260" max="260" width="20.6640625" style="110" customWidth="1"/>
    <col min="261" max="261" width="40.6640625" style="110" customWidth="1"/>
    <col min="262" max="269" width="15.6640625" style="110" customWidth="1"/>
    <col min="270" max="515" width="9.109375" style="110"/>
    <col min="516" max="516" width="20.6640625" style="110" customWidth="1"/>
    <col min="517" max="517" width="40.6640625" style="110" customWidth="1"/>
    <col min="518" max="525" width="15.6640625" style="110" customWidth="1"/>
    <col min="526" max="771" width="9.109375" style="110"/>
    <col min="772" max="772" width="20.6640625" style="110" customWidth="1"/>
    <col min="773" max="773" width="40.6640625" style="110" customWidth="1"/>
    <col min="774" max="781" width="15.6640625" style="110" customWidth="1"/>
    <col min="782" max="1027" width="9.109375" style="110"/>
    <col min="1028" max="1028" width="20.6640625" style="110" customWidth="1"/>
    <col min="1029" max="1029" width="40.6640625" style="110" customWidth="1"/>
    <col min="1030" max="1037" width="15.6640625" style="110" customWidth="1"/>
    <col min="1038" max="1283" width="9.109375" style="110"/>
    <col min="1284" max="1284" width="20.6640625" style="110" customWidth="1"/>
    <col min="1285" max="1285" width="40.6640625" style="110" customWidth="1"/>
    <col min="1286" max="1293" width="15.6640625" style="110" customWidth="1"/>
    <col min="1294" max="1539" width="9.109375" style="110"/>
    <col min="1540" max="1540" width="20.6640625" style="110" customWidth="1"/>
    <col min="1541" max="1541" width="40.6640625" style="110" customWidth="1"/>
    <col min="1542" max="1549" width="15.6640625" style="110" customWidth="1"/>
    <col min="1550" max="1795" width="9.109375" style="110"/>
    <col min="1796" max="1796" width="20.6640625" style="110" customWidth="1"/>
    <col min="1797" max="1797" width="40.6640625" style="110" customWidth="1"/>
    <col min="1798" max="1805" width="15.6640625" style="110" customWidth="1"/>
    <col min="1806" max="2051" width="9.109375" style="110"/>
    <col min="2052" max="2052" width="20.6640625" style="110" customWidth="1"/>
    <col min="2053" max="2053" width="40.6640625" style="110" customWidth="1"/>
    <col min="2054" max="2061" width="15.6640625" style="110" customWidth="1"/>
    <col min="2062" max="2307" width="9.109375" style="110"/>
    <col min="2308" max="2308" width="20.6640625" style="110" customWidth="1"/>
    <col min="2309" max="2309" width="40.6640625" style="110" customWidth="1"/>
    <col min="2310" max="2317" width="15.6640625" style="110" customWidth="1"/>
    <col min="2318" max="2563" width="9.109375" style="110"/>
    <col min="2564" max="2564" width="20.6640625" style="110" customWidth="1"/>
    <col min="2565" max="2565" width="40.6640625" style="110" customWidth="1"/>
    <col min="2566" max="2573" width="15.6640625" style="110" customWidth="1"/>
    <col min="2574" max="2819" width="9.109375" style="110"/>
    <col min="2820" max="2820" width="20.6640625" style="110" customWidth="1"/>
    <col min="2821" max="2821" width="40.6640625" style="110" customWidth="1"/>
    <col min="2822" max="2829" width="15.6640625" style="110" customWidth="1"/>
    <col min="2830" max="3075" width="9.109375" style="110"/>
    <col min="3076" max="3076" width="20.6640625" style="110" customWidth="1"/>
    <col min="3077" max="3077" width="40.6640625" style="110" customWidth="1"/>
    <col min="3078" max="3085" width="15.6640625" style="110" customWidth="1"/>
    <col min="3086" max="3331" width="9.109375" style="110"/>
    <col min="3332" max="3332" width="20.6640625" style="110" customWidth="1"/>
    <col min="3333" max="3333" width="40.6640625" style="110" customWidth="1"/>
    <col min="3334" max="3341" width="15.6640625" style="110" customWidth="1"/>
    <col min="3342" max="3587" width="9.109375" style="110"/>
    <col min="3588" max="3588" width="20.6640625" style="110" customWidth="1"/>
    <col min="3589" max="3589" width="40.6640625" style="110" customWidth="1"/>
    <col min="3590" max="3597" width="15.6640625" style="110" customWidth="1"/>
    <col min="3598" max="3843" width="9.109375" style="110"/>
    <col min="3844" max="3844" width="20.6640625" style="110" customWidth="1"/>
    <col min="3845" max="3845" width="40.6640625" style="110" customWidth="1"/>
    <col min="3846" max="3853" width="15.6640625" style="110" customWidth="1"/>
    <col min="3854" max="4099" width="9.109375" style="110"/>
    <col min="4100" max="4100" width="20.6640625" style="110" customWidth="1"/>
    <col min="4101" max="4101" width="40.6640625" style="110" customWidth="1"/>
    <col min="4102" max="4109" width="15.6640625" style="110" customWidth="1"/>
    <col min="4110" max="4355" width="9.109375" style="110"/>
    <col min="4356" max="4356" width="20.6640625" style="110" customWidth="1"/>
    <col min="4357" max="4357" width="40.6640625" style="110" customWidth="1"/>
    <col min="4358" max="4365" width="15.6640625" style="110" customWidth="1"/>
    <col min="4366" max="4611" width="9.109375" style="110"/>
    <col min="4612" max="4612" width="20.6640625" style="110" customWidth="1"/>
    <col min="4613" max="4613" width="40.6640625" style="110" customWidth="1"/>
    <col min="4614" max="4621" width="15.6640625" style="110" customWidth="1"/>
    <col min="4622" max="4867" width="9.109375" style="110"/>
    <col min="4868" max="4868" width="20.6640625" style="110" customWidth="1"/>
    <col min="4869" max="4869" width="40.6640625" style="110" customWidth="1"/>
    <col min="4870" max="4877" width="15.6640625" style="110" customWidth="1"/>
    <col min="4878" max="5123" width="9.109375" style="110"/>
    <col min="5124" max="5124" width="20.6640625" style="110" customWidth="1"/>
    <col min="5125" max="5125" width="40.6640625" style="110" customWidth="1"/>
    <col min="5126" max="5133" width="15.6640625" style="110" customWidth="1"/>
    <col min="5134" max="5379" width="9.109375" style="110"/>
    <col min="5380" max="5380" width="20.6640625" style="110" customWidth="1"/>
    <col min="5381" max="5381" width="40.6640625" style="110" customWidth="1"/>
    <col min="5382" max="5389" width="15.6640625" style="110" customWidth="1"/>
    <col min="5390" max="5635" width="9.109375" style="110"/>
    <col min="5636" max="5636" width="20.6640625" style="110" customWidth="1"/>
    <col min="5637" max="5637" width="40.6640625" style="110" customWidth="1"/>
    <col min="5638" max="5645" width="15.6640625" style="110" customWidth="1"/>
    <col min="5646" max="5891" width="9.109375" style="110"/>
    <col min="5892" max="5892" width="20.6640625" style="110" customWidth="1"/>
    <col min="5893" max="5893" width="40.6640625" style="110" customWidth="1"/>
    <col min="5894" max="5901" width="15.6640625" style="110" customWidth="1"/>
    <col min="5902" max="6147" width="9.109375" style="110"/>
    <col min="6148" max="6148" width="20.6640625" style="110" customWidth="1"/>
    <col min="6149" max="6149" width="40.6640625" style="110" customWidth="1"/>
    <col min="6150" max="6157" width="15.6640625" style="110" customWidth="1"/>
    <col min="6158" max="6403" width="9.109375" style="110"/>
    <col min="6404" max="6404" width="20.6640625" style="110" customWidth="1"/>
    <col min="6405" max="6405" width="40.6640625" style="110" customWidth="1"/>
    <col min="6406" max="6413" width="15.6640625" style="110" customWidth="1"/>
    <col min="6414" max="6659" width="9.109375" style="110"/>
    <col min="6660" max="6660" width="20.6640625" style="110" customWidth="1"/>
    <col min="6661" max="6661" width="40.6640625" style="110" customWidth="1"/>
    <col min="6662" max="6669" width="15.6640625" style="110" customWidth="1"/>
    <col min="6670" max="6915" width="9.109375" style="110"/>
    <col min="6916" max="6916" width="20.6640625" style="110" customWidth="1"/>
    <col min="6917" max="6917" width="40.6640625" style="110" customWidth="1"/>
    <col min="6918" max="6925" width="15.6640625" style="110" customWidth="1"/>
    <col min="6926" max="7171" width="9.109375" style="110"/>
    <col min="7172" max="7172" width="20.6640625" style="110" customWidth="1"/>
    <col min="7173" max="7173" width="40.6640625" style="110" customWidth="1"/>
    <col min="7174" max="7181" width="15.6640625" style="110" customWidth="1"/>
    <col min="7182" max="7427" width="9.109375" style="110"/>
    <col min="7428" max="7428" width="20.6640625" style="110" customWidth="1"/>
    <col min="7429" max="7429" width="40.6640625" style="110" customWidth="1"/>
    <col min="7430" max="7437" width="15.6640625" style="110" customWidth="1"/>
    <col min="7438" max="7683" width="9.109375" style="110"/>
    <col min="7684" max="7684" width="20.6640625" style="110" customWidth="1"/>
    <col min="7685" max="7685" width="40.6640625" style="110" customWidth="1"/>
    <col min="7686" max="7693" width="15.6640625" style="110" customWidth="1"/>
    <col min="7694" max="7939" width="9.109375" style="110"/>
    <col min="7940" max="7940" width="20.6640625" style="110" customWidth="1"/>
    <col min="7941" max="7941" width="40.6640625" style="110" customWidth="1"/>
    <col min="7942" max="7949" width="15.6640625" style="110" customWidth="1"/>
    <col min="7950" max="8195" width="9.109375" style="110"/>
    <col min="8196" max="8196" width="20.6640625" style="110" customWidth="1"/>
    <col min="8197" max="8197" width="40.6640625" style="110" customWidth="1"/>
    <col min="8198" max="8205" width="15.6640625" style="110" customWidth="1"/>
    <col min="8206" max="8451" width="9.109375" style="110"/>
    <col min="8452" max="8452" width="20.6640625" style="110" customWidth="1"/>
    <col min="8453" max="8453" width="40.6640625" style="110" customWidth="1"/>
    <col min="8454" max="8461" width="15.6640625" style="110" customWidth="1"/>
    <col min="8462" max="8707" width="9.109375" style="110"/>
    <col min="8708" max="8708" width="20.6640625" style="110" customWidth="1"/>
    <col min="8709" max="8709" width="40.6640625" style="110" customWidth="1"/>
    <col min="8710" max="8717" width="15.6640625" style="110" customWidth="1"/>
    <col min="8718" max="8963" width="9.109375" style="110"/>
    <col min="8964" max="8964" width="20.6640625" style="110" customWidth="1"/>
    <col min="8965" max="8965" width="40.6640625" style="110" customWidth="1"/>
    <col min="8966" max="8973" width="15.6640625" style="110" customWidth="1"/>
    <col min="8974" max="9219" width="9.109375" style="110"/>
    <col min="9220" max="9220" width="20.6640625" style="110" customWidth="1"/>
    <col min="9221" max="9221" width="40.6640625" style="110" customWidth="1"/>
    <col min="9222" max="9229" width="15.6640625" style="110" customWidth="1"/>
    <col min="9230" max="9475" width="9.109375" style="110"/>
    <col min="9476" max="9476" width="20.6640625" style="110" customWidth="1"/>
    <col min="9477" max="9477" width="40.6640625" style="110" customWidth="1"/>
    <col min="9478" max="9485" width="15.6640625" style="110" customWidth="1"/>
    <col min="9486" max="9731" width="9.109375" style="110"/>
    <col min="9732" max="9732" width="20.6640625" style="110" customWidth="1"/>
    <col min="9733" max="9733" width="40.6640625" style="110" customWidth="1"/>
    <col min="9734" max="9741" width="15.6640625" style="110" customWidth="1"/>
    <col min="9742" max="9987" width="9.109375" style="110"/>
    <col min="9988" max="9988" width="20.6640625" style="110" customWidth="1"/>
    <col min="9989" max="9989" width="40.6640625" style="110" customWidth="1"/>
    <col min="9990" max="9997" width="15.6640625" style="110" customWidth="1"/>
    <col min="9998" max="10243" width="9.109375" style="110"/>
    <col min="10244" max="10244" width="20.6640625" style="110" customWidth="1"/>
    <col min="10245" max="10245" width="40.6640625" style="110" customWidth="1"/>
    <col min="10246" max="10253" width="15.6640625" style="110" customWidth="1"/>
    <col min="10254" max="10499" width="9.109375" style="110"/>
    <col min="10500" max="10500" width="20.6640625" style="110" customWidth="1"/>
    <col min="10501" max="10501" width="40.6640625" style="110" customWidth="1"/>
    <col min="10502" max="10509" width="15.6640625" style="110" customWidth="1"/>
    <col min="10510" max="10755" width="9.109375" style="110"/>
    <col min="10756" max="10756" width="20.6640625" style="110" customWidth="1"/>
    <col min="10757" max="10757" width="40.6640625" style="110" customWidth="1"/>
    <col min="10758" max="10765" width="15.6640625" style="110" customWidth="1"/>
    <col min="10766" max="11011" width="9.109375" style="110"/>
    <col min="11012" max="11012" width="20.6640625" style="110" customWidth="1"/>
    <col min="11013" max="11013" width="40.6640625" style="110" customWidth="1"/>
    <col min="11014" max="11021" width="15.6640625" style="110" customWidth="1"/>
    <col min="11022" max="11267" width="9.109375" style="110"/>
    <col min="11268" max="11268" width="20.6640625" style="110" customWidth="1"/>
    <col min="11269" max="11269" width="40.6640625" style="110" customWidth="1"/>
    <col min="11270" max="11277" width="15.6640625" style="110" customWidth="1"/>
    <col min="11278" max="11523" width="9.109375" style="110"/>
    <col min="11524" max="11524" width="20.6640625" style="110" customWidth="1"/>
    <col min="11525" max="11525" width="40.6640625" style="110" customWidth="1"/>
    <col min="11526" max="11533" width="15.6640625" style="110" customWidth="1"/>
    <col min="11534" max="11779" width="9.109375" style="110"/>
    <col min="11780" max="11780" width="20.6640625" style="110" customWidth="1"/>
    <col min="11781" max="11781" width="40.6640625" style="110" customWidth="1"/>
    <col min="11782" max="11789" width="15.6640625" style="110" customWidth="1"/>
    <col min="11790" max="12035" width="9.109375" style="110"/>
    <col min="12036" max="12036" width="20.6640625" style="110" customWidth="1"/>
    <col min="12037" max="12037" width="40.6640625" style="110" customWidth="1"/>
    <col min="12038" max="12045" width="15.6640625" style="110" customWidth="1"/>
    <col min="12046" max="12291" width="9.109375" style="110"/>
    <col min="12292" max="12292" width="20.6640625" style="110" customWidth="1"/>
    <col min="12293" max="12293" width="40.6640625" style="110" customWidth="1"/>
    <col min="12294" max="12301" width="15.6640625" style="110" customWidth="1"/>
    <col min="12302" max="12547" width="9.109375" style="110"/>
    <col min="12548" max="12548" width="20.6640625" style="110" customWidth="1"/>
    <col min="12549" max="12549" width="40.6640625" style="110" customWidth="1"/>
    <col min="12550" max="12557" width="15.6640625" style="110" customWidth="1"/>
    <col min="12558" max="12803" width="9.109375" style="110"/>
    <col min="12804" max="12804" width="20.6640625" style="110" customWidth="1"/>
    <col min="12805" max="12805" width="40.6640625" style="110" customWidth="1"/>
    <col min="12806" max="12813" width="15.6640625" style="110" customWidth="1"/>
    <col min="12814" max="13059" width="9.109375" style="110"/>
    <col min="13060" max="13060" width="20.6640625" style="110" customWidth="1"/>
    <col min="13061" max="13061" width="40.6640625" style="110" customWidth="1"/>
    <col min="13062" max="13069" width="15.6640625" style="110" customWidth="1"/>
    <col min="13070" max="13315" width="9.109375" style="110"/>
    <col min="13316" max="13316" width="20.6640625" style="110" customWidth="1"/>
    <col min="13317" max="13317" width="40.6640625" style="110" customWidth="1"/>
    <col min="13318" max="13325" width="15.6640625" style="110" customWidth="1"/>
    <col min="13326" max="13571" width="9.109375" style="110"/>
    <col min="13572" max="13572" width="20.6640625" style="110" customWidth="1"/>
    <col min="13573" max="13573" width="40.6640625" style="110" customWidth="1"/>
    <col min="13574" max="13581" width="15.6640625" style="110" customWidth="1"/>
    <col min="13582" max="13827" width="9.109375" style="110"/>
    <col min="13828" max="13828" width="20.6640625" style="110" customWidth="1"/>
    <col min="13829" max="13829" width="40.6640625" style="110" customWidth="1"/>
    <col min="13830" max="13837" width="15.6640625" style="110" customWidth="1"/>
    <col min="13838" max="14083" width="9.109375" style="110"/>
    <col min="14084" max="14084" width="20.6640625" style="110" customWidth="1"/>
    <col min="14085" max="14085" width="40.6640625" style="110" customWidth="1"/>
    <col min="14086" max="14093" width="15.6640625" style="110" customWidth="1"/>
    <col min="14094" max="14339" width="9.109375" style="110"/>
    <col min="14340" max="14340" width="20.6640625" style="110" customWidth="1"/>
    <col min="14341" max="14341" width="40.6640625" style="110" customWidth="1"/>
    <col min="14342" max="14349" width="15.6640625" style="110" customWidth="1"/>
    <col min="14350" max="14595" width="9.109375" style="110"/>
    <col min="14596" max="14596" width="20.6640625" style="110" customWidth="1"/>
    <col min="14597" max="14597" width="40.6640625" style="110" customWidth="1"/>
    <col min="14598" max="14605" width="15.6640625" style="110" customWidth="1"/>
    <col min="14606" max="14851" width="9.109375" style="110"/>
    <col min="14852" max="14852" width="20.6640625" style="110" customWidth="1"/>
    <col min="14853" max="14853" width="40.6640625" style="110" customWidth="1"/>
    <col min="14854" max="14861" width="15.6640625" style="110" customWidth="1"/>
    <col min="14862" max="15107" width="9.109375" style="110"/>
    <col min="15108" max="15108" width="20.6640625" style="110" customWidth="1"/>
    <col min="15109" max="15109" width="40.6640625" style="110" customWidth="1"/>
    <col min="15110" max="15117" width="15.6640625" style="110" customWidth="1"/>
    <col min="15118" max="15363" width="9.109375" style="110"/>
    <col min="15364" max="15364" width="20.6640625" style="110" customWidth="1"/>
    <col min="15365" max="15365" width="40.6640625" style="110" customWidth="1"/>
    <col min="15366" max="15373" width="15.6640625" style="110" customWidth="1"/>
    <col min="15374" max="15619" width="9.109375" style="110"/>
    <col min="15620" max="15620" width="20.6640625" style="110" customWidth="1"/>
    <col min="15621" max="15621" width="40.6640625" style="110" customWidth="1"/>
    <col min="15622" max="15629" width="15.6640625" style="110" customWidth="1"/>
    <col min="15630" max="15875" width="9.109375" style="110"/>
    <col min="15876" max="15876" width="20.6640625" style="110" customWidth="1"/>
    <col min="15877" max="15877" width="40.6640625" style="110" customWidth="1"/>
    <col min="15878" max="15885" width="15.6640625" style="110" customWidth="1"/>
    <col min="15886" max="16131" width="9.109375" style="110"/>
    <col min="16132" max="16132" width="20.6640625" style="110" customWidth="1"/>
    <col min="16133" max="16133" width="40.6640625" style="110" customWidth="1"/>
    <col min="16134" max="16141" width="15.6640625" style="110" customWidth="1"/>
    <col min="16142" max="16384" width="9.109375" style="110"/>
  </cols>
  <sheetData>
    <row r="1" spans="1:17" ht="16.8" x14ac:dyDescent="0.3">
      <c r="A1" s="49" t="s">
        <v>144</v>
      </c>
    </row>
    <row r="2" spans="1:17" s="130" customFormat="1" x14ac:dyDescent="0.3">
      <c r="A2" s="128"/>
      <c r="B2" s="129"/>
      <c r="C2" s="254" t="s">
        <v>130</v>
      </c>
      <c r="D2" s="254"/>
      <c r="E2" s="254"/>
      <c r="F2" s="254" t="s">
        <v>114</v>
      </c>
      <c r="G2" s="254"/>
      <c r="H2" s="254"/>
      <c r="I2" s="254" t="s">
        <v>115</v>
      </c>
      <c r="J2" s="254"/>
      <c r="K2" s="254"/>
      <c r="L2" s="254" t="s">
        <v>36</v>
      </c>
      <c r="M2" s="254"/>
      <c r="N2" s="140"/>
      <c r="O2" s="140"/>
      <c r="P2" s="140"/>
      <c r="Q2" s="140"/>
    </row>
    <row r="3" spans="1:17" s="133" customFormat="1" ht="46.8" x14ac:dyDescent="0.3">
      <c r="A3" s="131"/>
      <c r="B3" s="132" t="s">
        <v>129</v>
      </c>
      <c r="C3" s="125" t="s">
        <v>116</v>
      </c>
      <c r="D3" s="125" t="s">
        <v>117</v>
      </c>
      <c r="E3" s="125" t="s">
        <v>118</v>
      </c>
      <c r="F3" s="125" t="s">
        <v>116</v>
      </c>
      <c r="G3" s="125" t="s">
        <v>117</v>
      </c>
      <c r="H3" s="125" t="s">
        <v>118</v>
      </c>
      <c r="I3" s="125" t="s">
        <v>116</v>
      </c>
      <c r="J3" s="125" t="s">
        <v>117</v>
      </c>
      <c r="K3" s="125" t="s">
        <v>118</v>
      </c>
      <c r="L3" s="125" t="s">
        <v>116</v>
      </c>
      <c r="M3" s="125" t="s">
        <v>118</v>
      </c>
      <c r="N3" s="141"/>
      <c r="O3" s="141"/>
      <c r="P3" s="141"/>
      <c r="Q3" s="141"/>
    </row>
    <row r="4" spans="1:17" x14ac:dyDescent="0.3">
      <c r="A4" s="124" t="s">
        <v>119</v>
      </c>
      <c r="B4" s="137"/>
      <c r="C4" s="120">
        <f>'Pētījuma īstenotāja budžets'!B12</f>
        <v>0</v>
      </c>
      <c r="D4" s="121"/>
      <c r="E4" s="126">
        <f>ROUND(C4*D4,2)</f>
        <v>0</v>
      </c>
      <c r="F4" s="120">
        <f>'Pētījuma īstenotāja budžets'!E12</f>
        <v>0</v>
      </c>
      <c r="G4" s="121">
        <f>'Pētījuma īstenotāja budžets'!F3</f>
        <v>0.7</v>
      </c>
      <c r="H4" s="126">
        <f>ROUND(F4*G4,2)</f>
        <v>0</v>
      </c>
      <c r="I4" s="120">
        <f>'Pētījuma īstenotāja budžets'!H12</f>
        <v>0</v>
      </c>
      <c r="J4" s="138">
        <f>'Pētījuma īstenotāja budžets'!I3</f>
        <v>0.6</v>
      </c>
      <c r="K4" s="126">
        <f>ROUND(I4*J4,2)</f>
        <v>0</v>
      </c>
      <c r="L4" s="126">
        <f>ROUND(F4+I4+C4,2)</f>
        <v>0</v>
      </c>
      <c r="M4" s="126">
        <f>ROUND(H4+K4+E4,2)</f>
        <v>0</v>
      </c>
    </row>
    <row r="5" spans="1:17" x14ac:dyDescent="0.3">
      <c r="A5" s="124" t="s">
        <v>120</v>
      </c>
      <c r="B5" s="137"/>
      <c r="C5" s="120">
        <f>'Sadarbības partnera budžets'!B12</f>
        <v>0</v>
      </c>
      <c r="D5" s="121"/>
      <c r="E5" s="126">
        <f t="shared" ref="E5:E7" si="0">ROUND(C5*D5,2)</f>
        <v>0</v>
      </c>
      <c r="F5" s="120">
        <f>'Sadarbības partnera budžets'!E12</f>
        <v>0</v>
      </c>
      <c r="G5" s="121"/>
      <c r="H5" s="126">
        <f t="shared" ref="H5:H7" si="1">ROUND(F5*G5,2)</f>
        <v>0</v>
      </c>
      <c r="I5" s="120">
        <f>'Sadarbības partnera budžets'!H12</f>
        <v>0</v>
      </c>
      <c r="J5" s="138"/>
      <c r="K5" s="126">
        <f t="shared" ref="K5:K7" si="2">ROUND(I5*J5,2)</f>
        <v>0</v>
      </c>
      <c r="L5" s="126">
        <f t="shared" ref="L5:L7" si="3">ROUND(F5+I5+C5,2)</f>
        <v>0</v>
      </c>
      <c r="M5" s="126">
        <f t="shared" ref="M5:M7" si="4">ROUND(H5+K5+E5,2)</f>
        <v>0</v>
      </c>
    </row>
    <row r="6" spans="1:17" x14ac:dyDescent="0.3">
      <c r="A6" s="124" t="s">
        <v>121</v>
      </c>
      <c r="B6" s="137"/>
      <c r="C6" s="120"/>
      <c r="D6" s="121"/>
      <c r="E6" s="126">
        <f t="shared" si="0"/>
        <v>0</v>
      </c>
      <c r="F6" s="120"/>
      <c r="G6" s="121"/>
      <c r="H6" s="126">
        <f t="shared" si="1"/>
        <v>0</v>
      </c>
      <c r="I6" s="120"/>
      <c r="J6" s="138"/>
      <c r="K6" s="126">
        <f t="shared" si="2"/>
        <v>0</v>
      </c>
      <c r="L6" s="126">
        <f t="shared" si="3"/>
        <v>0</v>
      </c>
      <c r="M6" s="126">
        <f t="shared" si="4"/>
        <v>0</v>
      </c>
    </row>
    <row r="7" spans="1:17" ht="16.2" thickBot="1" x14ac:dyDescent="0.35">
      <c r="A7" s="124" t="s">
        <v>122</v>
      </c>
      <c r="B7" s="137"/>
      <c r="C7" s="122"/>
      <c r="D7" s="123"/>
      <c r="E7" s="126">
        <f t="shared" si="0"/>
        <v>0</v>
      </c>
      <c r="F7" s="122"/>
      <c r="G7" s="123"/>
      <c r="H7" s="126">
        <f t="shared" si="1"/>
        <v>0</v>
      </c>
      <c r="I7" s="122"/>
      <c r="J7" s="139"/>
      <c r="K7" s="126">
        <f t="shared" si="2"/>
        <v>0</v>
      </c>
      <c r="L7" s="126">
        <f t="shared" si="3"/>
        <v>0</v>
      </c>
      <c r="M7" s="126">
        <f t="shared" si="4"/>
        <v>0</v>
      </c>
    </row>
    <row r="8" spans="1:17" s="134" customFormat="1" ht="16.2" thickTop="1" x14ac:dyDescent="0.3">
      <c r="C8" s="127">
        <f>ROUNDDOWN(SUM(C4:C7),2)</f>
        <v>0</v>
      </c>
      <c r="D8" s="135"/>
      <c r="E8" s="127">
        <f>ROUNDDOWN(SUM(E4:E7),2)</f>
        <v>0</v>
      </c>
      <c r="F8" s="127">
        <f>ROUNDDOWN(SUM(F4:F7),2)</f>
        <v>0</v>
      </c>
      <c r="G8" s="135"/>
      <c r="H8" s="127">
        <f>ROUNDDOWN(SUM(H4:H7),2)</f>
        <v>0</v>
      </c>
      <c r="I8" s="127">
        <f>ROUNDDOWN(SUM(I4:I7),2)</f>
        <v>0</v>
      </c>
      <c r="J8" s="136"/>
      <c r="K8" s="127">
        <f>ROUNDDOWN(SUM(K4:K7),2)</f>
        <v>0</v>
      </c>
      <c r="L8" s="127">
        <f>ROUNDDOWN(SUM(L4:L7),2)</f>
        <v>0</v>
      </c>
      <c r="M8" s="127">
        <f>ROUNDDOWN(SUM(M4:M7),2)</f>
        <v>0</v>
      </c>
      <c r="N8" s="142"/>
      <c r="O8" s="142"/>
      <c r="P8" s="142"/>
      <c r="Q8" s="142"/>
    </row>
    <row r="9" spans="1:17" x14ac:dyDescent="0.3">
      <c r="G9" s="111"/>
      <c r="J9" s="112"/>
    </row>
    <row r="10" spans="1:17" x14ac:dyDescent="0.3">
      <c r="F10" s="145"/>
      <c r="G10" s="146"/>
      <c r="H10" s="145"/>
      <c r="I10" s="145"/>
      <c r="J10" s="147" t="s">
        <v>131</v>
      </c>
      <c r="K10" s="148" t="e">
        <f>ROUND(K8/M8,4)</f>
        <v>#DIV/0!</v>
      </c>
    </row>
    <row r="11" spans="1:17" x14ac:dyDescent="0.3">
      <c r="G11" s="111"/>
      <c r="J11" s="112"/>
    </row>
    <row r="12" spans="1:17" x14ac:dyDescent="0.3">
      <c r="A12" s="247" t="s">
        <v>123</v>
      </c>
      <c r="B12" s="250" t="s">
        <v>124</v>
      </c>
      <c r="C12" s="113" t="s">
        <v>125</v>
      </c>
      <c r="D12" s="114">
        <v>0.7</v>
      </c>
      <c r="E12" s="113"/>
      <c r="F12" s="113" t="s">
        <v>125</v>
      </c>
      <c r="G12" s="114">
        <v>0.7</v>
      </c>
      <c r="H12" s="113"/>
      <c r="I12" s="113" t="s">
        <v>125</v>
      </c>
      <c r="J12" s="115">
        <v>0.45</v>
      </c>
    </row>
    <row r="13" spans="1:17" x14ac:dyDescent="0.3">
      <c r="A13" s="248"/>
      <c r="B13" s="251"/>
      <c r="C13" s="116" t="s">
        <v>126</v>
      </c>
      <c r="D13" s="117">
        <v>0.8</v>
      </c>
      <c r="E13" s="116"/>
      <c r="F13" s="116" t="s">
        <v>126</v>
      </c>
      <c r="G13" s="117">
        <v>0.8</v>
      </c>
      <c r="H13" s="116"/>
      <c r="I13" s="116" t="s">
        <v>126</v>
      </c>
      <c r="J13" s="118">
        <v>0.6</v>
      </c>
    </row>
    <row r="14" spans="1:17" x14ac:dyDescent="0.3">
      <c r="A14" s="248"/>
      <c r="B14" s="250" t="s">
        <v>127</v>
      </c>
      <c r="C14" s="113" t="s">
        <v>125</v>
      </c>
      <c r="D14" s="114">
        <v>0.6</v>
      </c>
      <c r="E14" s="113"/>
      <c r="F14" s="113" t="s">
        <v>125</v>
      </c>
      <c r="G14" s="114">
        <v>0.6</v>
      </c>
      <c r="H14" s="113"/>
      <c r="I14" s="113" t="s">
        <v>125</v>
      </c>
      <c r="J14" s="115">
        <v>0.35</v>
      </c>
    </row>
    <row r="15" spans="1:17" x14ac:dyDescent="0.3">
      <c r="A15" s="248"/>
      <c r="B15" s="251"/>
      <c r="C15" s="116" t="s">
        <v>126</v>
      </c>
      <c r="D15" s="117">
        <v>0.75</v>
      </c>
      <c r="E15" s="116"/>
      <c r="F15" s="116" t="s">
        <v>126</v>
      </c>
      <c r="G15" s="117">
        <v>0.75</v>
      </c>
      <c r="H15" s="116"/>
      <c r="I15" s="116" t="s">
        <v>126</v>
      </c>
      <c r="J15" s="118">
        <v>0.5</v>
      </c>
    </row>
    <row r="16" spans="1:17" x14ac:dyDescent="0.3">
      <c r="A16" s="248"/>
      <c r="B16" s="250" t="s">
        <v>128</v>
      </c>
      <c r="C16" s="113" t="s">
        <v>125</v>
      </c>
      <c r="D16" s="114">
        <v>0.5</v>
      </c>
      <c r="E16" s="113"/>
      <c r="F16" s="113" t="s">
        <v>125</v>
      </c>
      <c r="G16" s="114">
        <v>0.5</v>
      </c>
      <c r="H16" s="113"/>
      <c r="I16" s="113" t="s">
        <v>125</v>
      </c>
      <c r="J16" s="115">
        <v>0.25</v>
      </c>
    </row>
    <row r="17" spans="1:10" x14ac:dyDescent="0.3">
      <c r="A17" s="249"/>
      <c r="B17" s="251"/>
      <c r="C17" s="116" t="s">
        <v>126</v>
      </c>
      <c r="D17" s="117">
        <v>0.65</v>
      </c>
      <c r="E17" s="116"/>
      <c r="F17" s="116" t="s">
        <v>126</v>
      </c>
      <c r="G17" s="117">
        <v>0.65</v>
      </c>
      <c r="H17" s="116"/>
      <c r="I17" s="116" t="s">
        <v>126</v>
      </c>
      <c r="J17" s="118">
        <v>0.4</v>
      </c>
    </row>
  </sheetData>
  <mergeCells count="8">
    <mergeCell ref="F2:H2"/>
    <mergeCell ref="I2:K2"/>
    <mergeCell ref="L2:M2"/>
    <mergeCell ref="A12:A17"/>
    <mergeCell ref="C2:E2"/>
    <mergeCell ref="B12:B13"/>
    <mergeCell ref="B14:B15"/>
    <mergeCell ref="B16:B17"/>
  </mergeCells>
  <conditionalFormatting sqref="K10">
    <cfRule type="cellIs" dxfId="0" priority="1" operator="lessThan">
      <formula>"0.25"</formula>
    </cfRule>
  </conditionalFormatting>
  <dataValidations count="2">
    <dataValidation type="list" showErrorMessage="1" sqref="J4:J7 JF4:JF7 TB4:TB7 ACX4:ACX7 AMT4:AMT7 AWP4:AWP7 BGL4:BGL7 BQH4:BQH7 CAD4:CAD7 CJZ4:CJZ7 CTV4:CTV7 DDR4:DDR7 DNN4:DNN7 DXJ4:DXJ7 EHF4:EHF7 ERB4:ERB7 FAX4:FAX7 FKT4:FKT7 FUP4:FUP7 GEL4:GEL7 GOH4:GOH7 GYD4:GYD7 HHZ4:HHZ7 HRV4:HRV7 IBR4:IBR7 ILN4:ILN7 IVJ4:IVJ7 JFF4:JFF7 JPB4:JPB7 JYX4:JYX7 KIT4:KIT7 KSP4:KSP7 LCL4:LCL7 LMH4:LMH7 LWD4:LWD7 MFZ4:MFZ7 MPV4:MPV7 MZR4:MZR7 NJN4:NJN7 NTJ4:NTJ7 ODF4:ODF7 ONB4:ONB7 OWX4:OWX7 PGT4:PGT7 PQP4:PQP7 QAL4:QAL7 QKH4:QKH7 QUD4:QUD7 RDZ4:RDZ7 RNV4:RNV7 RXR4:RXR7 SHN4:SHN7 SRJ4:SRJ7 TBF4:TBF7 TLB4:TLB7 TUX4:TUX7 UET4:UET7 UOP4:UOP7 UYL4:UYL7 VIH4:VIH7 VSD4:VSD7 WBZ4:WBZ7 WLV4:WLV7 WVR4:WVR7 J65541:J65544 JF65541:JF65544 TB65541:TB65544 ACX65541:ACX65544 AMT65541:AMT65544 AWP65541:AWP65544 BGL65541:BGL65544 BQH65541:BQH65544 CAD65541:CAD65544 CJZ65541:CJZ65544 CTV65541:CTV65544 DDR65541:DDR65544 DNN65541:DNN65544 DXJ65541:DXJ65544 EHF65541:EHF65544 ERB65541:ERB65544 FAX65541:FAX65544 FKT65541:FKT65544 FUP65541:FUP65544 GEL65541:GEL65544 GOH65541:GOH65544 GYD65541:GYD65544 HHZ65541:HHZ65544 HRV65541:HRV65544 IBR65541:IBR65544 ILN65541:ILN65544 IVJ65541:IVJ65544 JFF65541:JFF65544 JPB65541:JPB65544 JYX65541:JYX65544 KIT65541:KIT65544 KSP65541:KSP65544 LCL65541:LCL65544 LMH65541:LMH65544 LWD65541:LWD65544 MFZ65541:MFZ65544 MPV65541:MPV65544 MZR65541:MZR65544 NJN65541:NJN65544 NTJ65541:NTJ65544 ODF65541:ODF65544 ONB65541:ONB65544 OWX65541:OWX65544 PGT65541:PGT65544 PQP65541:PQP65544 QAL65541:QAL65544 QKH65541:QKH65544 QUD65541:QUD65544 RDZ65541:RDZ65544 RNV65541:RNV65544 RXR65541:RXR65544 SHN65541:SHN65544 SRJ65541:SRJ65544 TBF65541:TBF65544 TLB65541:TLB65544 TUX65541:TUX65544 UET65541:UET65544 UOP65541:UOP65544 UYL65541:UYL65544 VIH65541:VIH65544 VSD65541:VSD65544 WBZ65541:WBZ65544 WLV65541:WLV65544 WVR65541:WVR65544 J131077:J131080 JF131077:JF131080 TB131077:TB131080 ACX131077:ACX131080 AMT131077:AMT131080 AWP131077:AWP131080 BGL131077:BGL131080 BQH131077:BQH131080 CAD131077:CAD131080 CJZ131077:CJZ131080 CTV131077:CTV131080 DDR131077:DDR131080 DNN131077:DNN131080 DXJ131077:DXJ131080 EHF131077:EHF131080 ERB131077:ERB131080 FAX131077:FAX131080 FKT131077:FKT131080 FUP131077:FUP131080 GEL131077:GEL131080 GOH131077:GOH131080 GYD131077:GYD131080 HHZ131077:HHZ131080 HRV131077:HRV131080 IBR131077:IBR131080 ILN131077:ILN131080 IVJ131077:IVJ131080 JFF131077:JFF131080 JPB131077:JPB131080 JYX131077:JYX131080 KIT131077:KIT131080 KSP131077:KSP131080 LCL131077:LCL131080 LMH131077:LMH131080 LWD131077:LWD131080 MFZ131077:MFZ131080 MPV131077:MPV131080 MZR131077:MZR131080 NJN131077:NJN131080 NTJ131077:NTJ131080 ODF131077:ODF131080 ONB131077:ONB131080 OWX131077:OWX131080 PGT131077:PGT131080 PQP131077:PQP131080 QAL131077:QAL131080 QKH131077:QKH131080 QUD131077:QUD131080 RDZ131077:RDZ131080 RNV131077:RNV131080 RXR131077:RXR131080 SHN131077:SHN131080 SRJ131077:SRJ131080 TBF131077:TBF131080 TLB131077:TLB131080 TUX131077:TUX131080 UET131077:UET131080 UOP131077:UOP131080 UYL131077:UYL131080 VIH131077:VIH131080 VSD131077:VSD131080 WBZ131077:WBZ131080 WLV131077:WLV131080 WVR131077:WVR131080 J196613:J196616 JF196613:JF196616 TB196613:TB196616 ACX196613:ACX196616 AMT196613:AMT196616 AWP196613:AWP196616 BGL196613:BGL196616 BQH196613:BQH196616 CAD196613:CAD196616 CJZ196613:CJZ196616 CTV196613:CTV196616 DDR196613:DDR196616 DNN196613:DNN196616 DXJ196613:DXJ196616 EHF196613:EHF196616 ERB196613:ERB196616 FAX196613:FAX196616 FKT196613:FKT196616 FUP196613:FUP196616 GEL196613:GEL196616 GOH196613:GOH196616 GYD196613:GYD196616 HHZ196613:HHZ196616 HRV196613:HRV196616 IBR196613:IBR196616 ILN196613:ILN196616 IVJ196613:IVJ196616 JFF196613:JFF196616 JPB196613:JPB196616 JYX196613:JYX196616 KIT196613:KIT196616 KSP196613:KSP196616 LCL196613:LCL196616 LMH196613:LMH196616 LWD196613:LWD196616 MFZ196613:MFZ196616 MPV196613:MPV196616 MZR196613:MZR196616 NJN196613:NJN196616 NTJ196613:NTJ196616 ODF196613:ODF196616 ONB196613:ONB196616 OWX196613:OWX196616 PGT196613:PGT196616 PQP196613:PQP196616 QAL196613:QAL196616 QKH196613:QKH196616 QUD196613:QUD196616 RDZ196613:RDZ196616 RNV196613:RNV196616 RXR196613:RXR196616 SHN196613:SHN196616 SRJ196613:SRJ196616 TBF196613:TBF196616 TLB196613:TLB196616 TUX196613:TUX196616 UET196613:UET196616 UOP196613:UOP196616 UYL196613:UYL196616 VIH196613:VIH196616 VSD196613:VSD196616 WBZ196613:WBZ196616 WLV196613:WLV196616 WVR196613:WVR196616 J262149:J262152 JF262149:JF262152 TB262149:TB262152 ACX262149:ACX262152 AMT262149:AMT262152 AWP262149:AWP262152 BGL262149:BGL262152 BQH262149:BQH262152 CAD262149:CAD262152 CJZ262149:CJZ262152 CTV262149:CTV262152 DDR262149:DDR262152 DNN262149:DNN262152 DXJ262149:DXJ262152 EHF262149:EHF262152 ERB262149:ERB262152 FAX262149:FAX262152 FKT262149:FKT262152 FUP262149:FUP262152 GEL262149:GEL262152 GOH262149:GOH262152 GYD262149:GYD262152 HHZ262149:HHZ262152 HRV262149:HRV262152 IBR262149:IBR262152 ILN262149:ILN262152 IVJ262149:IVJ262152 JFF262149:JFF262152 JPB262149:JPB262152 JYX262149:JYX262152 KIT262149:KIT262152 KSP262149:KSP262152 LCL262149:LCL262152 LMH262149:LMH262152 LWD262149:LWD262152 MFZ262149:MFZ262152 MPV262149:MPV262152 MZR262149:MZR262152 NJN262149:NJN262152 NTJ262149:NTJ262152 ODF262149:ODF262152 ONB262149:ONB262152 OWX262149:OWX262152 PGT262149:PGT262152 PQP262149:PQP262152 QAL262149:QAL262152 QKH262149:QKH262152 QUD262149:QUD262152 RDZ262149:RDZ262152 RNV262149:RNV262152 RXR262149:RXR262152 SHN262149:SHN262152 SRJ262149:SRJ262152 TBF262149:TBF262152 TLB262149:TLB262152 TUX262149:TUX262152 UET262149:UET262152 UOP262149:UOP262152 UYL262149:UYL262152 VIH262149:VIH262152 VSD262149:VSD262152 WBZ262149:WBZ262152 WLV262149:WLV262152 WVR262149:WVR262152 J327685:J327688 JF327685:JF327688 TB327685:TB327688 ACX327685:ACX327688 AMT327685:AMT327688 AWP327685:AWP327688 BGL327685:BGL327688 BQH327685:BQH327688 CAD327685:CAD327688 CJZ327685:CJZ327688 CTV327685:CTV327688 DDR327685:DDR327688 DNN327685:DNN327688 DXJ327685:DXJ327688 EHF327685:EHF327688 ERB327685:ERB327688 FAX327685:FAX327688 FKT327685:FKT327688 FUP327685:FUP327688 GEL327685:GEL327688 GOH327685:GOH327688 GYD327685:GYD327688 HHZ327685:HHZ327688 HRV327685:HRV327688 IBR327685:IBR327688 ILN327685:ILN327688 IVJ327685:IVJ327688 JFF327685:JFF327688 JPB327685:JPB327688 JYX327685:JYX327688 KIT327685:KIT327688 KSP327685:KSP327688 LCL327685:LCL327688 LMH327685:LMH327688 LWD327685:LWD327688 MFZ327685:MFZ327688 MPV327685:MPV327688 MZR327685:MZR327688 NJN327685:NJN327688 NTJ327685:NTJ327688 ODF327685:ODF327688 ONB327685:ONB327688 OWX327685:OWX327688 PGT327685:PGT327688 PQP327685:PQP327688 QAL327685:QAL327688 QKH327685:QKH327688 QUD327685:QUD327688 RDZ327685:RDZ327688 RNV327685:RNV327688 RXR327685:RXR327688 SHN327685:SHN327688 SRJ327685:SRJ327688 TBF327685:TBF327688 TLB327685:TLB327688 TUX327685:TUX327688 UET327685:UET327688 UOP327685:UOP327688 UYL327685:UYL327688 VIH327685:VIH327688 VSD327685:VSD327688 WBZ327685:WBZ327688 WLV327685:WLV327688 WVR327685:WVR327688 J393221:J393224 JF393221:JF393224 TB393221:TB393224 ACX393221:ACX393224 AMT393221:AMT393224 AWP393221:AWP393224 BGL393221:BGL393224 BQH393221:BQH393224 CAD393221:CAD393224 CJZ393221:CJZ393224 CTV393221:CTV393224 DDR393221:DDR393224 DNN393221:DNN393224 DXJ393221:DXJ393224 EHF393221:EHF393224 ERB393221:ERB393224 FAX393221:FAX393224 FKT393221:FKT393224 FUP393221:FUP393224 GEL393221:GEL393224 GOH393221:GOH393224 GYD393221:GYD393224 HHZ393221:HHZ393224 HRV393221:HRV393224 IBR393221:IBR393224 ILN393221:ILN393224 IVJ393221:IVJ393224 JFF393221:JFF393224 JPB393221:JPB393224 JYX393221:JYX393224 KIT393221:KIT393224 KSP393221:KSP393224 LCL393221:LCL393224 LMH393221:LMH393224 LWD393221:LWD393224 MFZ393221:MFZ393224 MPV393221:MPV393224 MZR393221:MZR393224 NJN393221:NJN393224 NTJ393221:NTJ393224 ODF393221:ODF393224 ONB393221:ONB393224 OWX393221:OWX393224 PGT393221:PGT393224 PQP393221:PQP393224 QAL393221:QAL393224 QKH393221:QKH393224 QUD393221:QUD393224 RDZ393221:RDZ393224 RNV393221:RNV393224 RXR393221:RXR393224 SHN393221:SHN393224 SRJ393221:SRJ393224 TBF393221:TBF393224 TLB393221:TLB393224 TUX393221:TUX393224 UET393221:UET393224 UOP393221:UOP393224 UYL393221:UYL393224 VIH393221:VIH393224 VSD393221:VSD393224 WBZ393221:WBZ393224 WLV393221:WLV393224 WVR393221:WVR393224 J458757:J458760 JF458757:JF458760 TB458757:TB458760 ACX458757:ACX458760 AMT458757:AMT458760 AWP458757:AWP458760 BGL458757:BGL458760 BQH458757:BQH458760 CAD458757:CAD458760 CJZ458757:CJZ458760 CTV458757:CTV458760 DDR458757:DDR458760 DNN458757:DNN458760 DXJ458757:DXJ458760 EHF458757:EHF458760 ERB458757:ERB458760 FAX458757:FAX458760 FKT458757:FKT458760 FUP458757:FUP458760 GEL458757:GEL458760 GOH458757:GOH458760 GYD458757:GYD458760 HHZ458757:HHZ458760 HRV458757:HRV458760 IBR458757:IBR458760 ILN458757:ILN458760 IVJ458757:IVJ458760 JFF458757:JFF458760 JPB458757:JPB458760 JYX458757:JYX458760 KIT458757:KIT458760 KSP458757:KSP458760 LCL458757:LCL458760 LMH458757:LMH458760 LWD458757:LWD458760 MFZ458757:MFZ458760 MPV458757:MPV458760 MZR458757:MZR458760 NJN458757:NJN458760 NTJ458757:NTJ458760 ODF458757:ODF458760 ONB458757:ONB458760 OWX458757:OWX458760 PGT458757:PGT458760 PQP458757:PQP458760 QAL458757:QAL458760 QKH458757:QKH458760 QUD458757:QUD458760 RDZ458757:RDZ458760 RNV458757:RNV458760 RXR458757:RXR458760 SHN458757:SHN458760 SRJ458757:SRJ458760 TBF458757:TBF458760 TLB458757:TLB458760 TUX458757:TUX458760 UET458757:UET458760 UOP458757:UOP458760 UYL458757:UYL458760 VIH458757:VIH458760 VSD458757:VSD458760 WBZ458757:WBZ458760 WLV458757:WLV458760 WVR458757:WVR458760 J524293:J524296 JF524293:JF524296 TB524293:TB524296 ACX524293:ACX524296 AMT524293:AMT524296 AWP524293:AWP524296 BGL524293:BGL524296 BQH524293:BQH524296 CAD524293:CAD524296 CJZ524293:CJZ524296 CTV524293:CTV524296 DDR524293:DDR524296 DNN524293:DNN524296 DXJ524293:DXJ524296 EHF524293:EHF524296 ERB524293:ERB524296 FAX524293:FAX524296 FKT524293:FKT524296 FUP524293:FUP524296 GEL524293:GEL524296 GOH524293:GOH524296 GYD524293:GYD524296 HHZ524293:HHZ524296 HRV524293:HRV524296 IBR524293:IBR524296 ILN524293:ILN524296 IVJ524293:IVJ524296 JFF524293:JFF524296 JPB524293:JPB524296 JYX524293:JYX524296 KIT524293:KIT524296 KSP524293:KSP524296 LCL524293:LCL524296 LMH524293:LMH524296 LWD524293:LWD524296 MFZ524293:MFZ524296 MPV524293:MPV524296 MZR524293:MZR524296 NJN524293:NJN524296 NTJ524293:NTJ524296 ODF524293:ODF524296 ONB524293:ONB524296 OWX524293:OWX524296 PGT524293:PGT524296 PQP524293:PQP524296 QAL524293:QAL524296 QKH524293:QKH524296 QUD524293:QUD524296 RDZ524293:RDZ524296 RNV524293:RNV524296 RXR524293:RXR524296 SHN524293:SHN524296 SRJ524293:SRJ524296 TBF524293:TBF524296 TLB524293:TLB524296 TUX524293:TUX524296 UET524293:UET524296 UOP524293:UOP524296 UYL524293:UYL524296 VIH524293:VIH524296 VSD524293:VSD524296 WBZ524293:WBZ524296 WLV524293:WLV524296 WVR524293:WVR524296 J589829:J589832 JF589829:JF589832 TB589829:TB589832 ACX589829:ACX589832 AMT589829:AMT589832 AWP589829:AWP589832 BGL589829:BGL589832 BQH589829:BQH589832 CAD589829:CAD589832 CJZ589829:CJZ589832 CTV589829:CTV589832 DDR589829:DDR589832 DNN589829:DNN589832 DXJ589829:DXJ589832 EHF589829:EHF589832 ERB589829:ERB589832 FAX589829:FAX589832 FKT589829:FKT589832 FUP589829:FUP589832 GEL589829:GEL589832 GOH589829:GOH589832 GYD589829:GYD589832 HHZ589829:HHZ589832 HRV589829:HRV589832 IBR589829:IBR589832 ILN589829:ILN589832 IVJ589829:IVJ589832 JFF589829:JFF589832 JPB589829:JPB589832 JYX589829:JYX589832 KIT589829:KIT589832 KSP589829:KSP589832 LCL589829:LCL589832 LMH589829:LMH589832 LWD589829:LWD589832 MFZ589829:MFZ589832 MPV589829:MPV589832 MZR589829:MZR589832 NJN589829:NJN589832 NTJ589829:NTJ589832 ODF589829:ODF589832 ONB589829:ONB589832 OWX589829:OWX589832 PGT589829:PGT589832 PQP589829:PQP589832 QAL589829:QAL589832 QKH589829:QKH589832 QUD589829:QUD589832 RDZ589829:RDZ589832 RNV589829:RNV589832 RXR589829:RXR589832 SHN589829:SHN589832 SRJ589829:SRJ589832 TBF589829:TBF589832 TLB589829:TLB589832 TUX589829:TUX589832 UET589829:UET589832 UOP589829:UOP589832 UYL589829:UYL589832 VIH589829:VIH589832 VSD589829:VSD589832 WBZ589829:WBZ589832 WLV589829:WLV589832 WVR589829:WVR589832 J655365:J655368 JF655365:JF655368 TB655365:TB655368 ACX655365:ACX655368 AMT655365:AMT655368 AWP655365:AWP655368 BGL655365:BGL655368 BQH655365:BQH655368 CAD655365:CAD655368 CJZ655365:CJZ655368 CTV655365:CTV655368 DDR655365:DDR655368 DNN655365:DNN655368 DXJ655365:DXJ655368 EHF655365:EHF655368 ERB655365:ERB655368 FAX655365:FAX655368 FKT655365:FKT655368 FUP655365:FUP655368 GEL655365:GEL655368 GOH655365:GOH655368 GYD655365:GYD655368 HHZ655365:HHZ655368 HRV655365:HRV655368 IBR655365:IBR655368 ILN655365:ILN655368 IVJ655365:IVJ655368 JFF655365:JFF655368 JPB655365:JPB655368 JYX655365:JYX655368 KIT655365:KIT655368 KSP655365:KSP655368 LCL655365:LCL655368 LMH655365:LMH655368 LWD655365:LWD655368 MFZ655365:MFZ655368 MPV655365:MPV655368 MZR655365:MZR655368 NJN655365:NJN655368 NTJ655365:NTJ655368 ODF655365:ODF655368 ONB655365:ONB655368 OWX655365:OWX655368 PGT655365:PGT655368 PQP655365:PQP655368 QAL655365:QAL655368 QKH655365:QKH655368 QUD655365:QUD655368 RDZ655365:RDZ655368 RNV655365:RNV655368 RXR655365:RXR655368 SHN655365:SHN655368 SRJ655365:SRJ655368 TBF655365:TBF655368 TLB655365:TLB655368 TUX655365:TUX655368 UET655365:UET655368 UOP655365:UOP655368 UYL655365:UYL655368 VIH655365:VIH655368 VSD655365:VSD655368 WBZ655365:WBZ655368 WLV655365:WLV655368 WVR655365:WVR655368 J720901:J720904 JF720901:JF720904 TB720901:TB720904 ACX720901:ACX720904 AMT720901:AMT720904 AWP720901:AWP720904 BGL720901:BGL720904 BQH720901:BQH720904 CAD720901:CAD720904 CJZ720901:CJZ720904 CTV720901:CTV720904 DDR720901:DDR720904 DNN720901:DNN720904 DXJ720901:DXJ720904 EHF720901:EHF720904 ERB720901:ERB720904 FAX720901:FAX720904 FKT720901:FKT720904 FUP720901:FUP720904 GEL720901:GEL720904 GOH720901:GOH720904 GYD720901:GYD720904 HHZ720901:HHZ720904 HRV720901:HRV720904 IBR720901:IBR720904 ILN720901:ILN720904 IVJ720901:IVJ720904 JFF720901:JFF720904 JPB720901:JPB720904 JYX720901:JYX720904 KIT720901:KIT720904 KSP720901:KSP720904 LCL720901:LCL720904 LMH720901:LMH720904 LWD720901:LWD720904 MFZ720901:MFZ720904 MPV720901:MPV720904 MZR720901:MZR720904 NJN720901:NJN720904 NTJ720901:NTJ720904 ODF720901:ODF720904 ONB720901:ONB720904 OWX720901:OWX720904 PGT720901:PGT720904 PQP720901:PQP720904 QAL720901:QAL720904 QKH720901:QKH720904 QUD720901:QUD720904 RDZ720901:RDZ720904 RNV720901:RNV720904 RXR720901:RXR720904 SHN720901:SHN720904 SRJ720901:SRJ720904 TBF720901:TBF720904 TLB720901:TLB720904 TUX720901:TUX720904 UET720901:UET720904 UOP720901:UOP720904 UYL720901:UYL720904 VIH720901:VIH720904 VSD720901:VSD720904 WBZ720901:WBZ720904 WLV720901:WLV720904 WVR720901:WVR720904 J786437:J786440 JF786437:JF786440 TB786437:TB786440 ACX786437:ACX786440 AMT786437:AMT786440 AWP786437:AWP786440 BGL786437:BGL786440 BQH786437:BQH786440 CAD786437:CAD786440 CJZ786437:CJZ786440 CTV786437:CTV786440 DDR786437:DDR786440 DNN786437:DNN786440 DXJ786437:DXJ786440 EHF786437:EHF786440 ERB786437:ERB786440 FAX786437:FAX786440 FKT786437:FKT786440 FUP786437:FUP786440 GEL786437:GEL786440 GOH786437:GOH786440 GYD786437:GYD786440 HHZ786437:HHZ786440 HRV786437:HRV786440 IBR786437:IBR786440 ILN786437:ILN786440 IVJ786437:IVJ786440 JFF786437:JFF786440 JPB786437:JPB786440 JYX786437:JYX786440 KIT786437:KIT786440 KSP786437:KSP786440 LCL786437:LCL786440 LMH786437:LMH786440 LWD786437:LWD786440 MFZ786437:MFZ786440 MPV786437:MPV786440 MZR786437:MZR786440 NJN786437:NJN786440 NTJ786437:NTJ786440 ODF786437:ODF786440 ONB786437:ONB786440 OWX786437:OWX786440 PGT786437:PGT786440 PQP786437:PQP786440 QAL786437:QAL786440 QKH786437:QKH786440 QUD786437:QUD786440 RDZ786437:RDZ786440 RNV786437:RNV786440 RXR786437:RXR786440 SHN786437:SHN786440 SRJ786437:SRJ786440 TBF786437:TBF786440 TLB786437:TLB786440 TUX786437:TUX786440 UET786437:UET786440 UOP786437:UOP786440 UYL786437:UYL786440 VIH786437:VIH786440 VSD786437:VSD786440 WBZ786437:WBZ786440 WLV786437:WLV786440 WVR786437:WVR786440 J851973:J851976 JF851973:JF851976 TB851973:TB851976 ACX851973:ACX851976 AMT851973:AMT851976 AWP851973:AWP851976 BGL851973:BGL851976 BQH851973:BQH851976 CAD851973:CAD851976 CJZ851973:CJZ851976 CTV851973:CTV851976 DDR851973:DDR851976 DNN851973:DNN851976 DXJ851973:DXJ851976 EHF851973:EHF851976 ERB851973:ERB851976 FAX851973:FAX851976 FKT851973:FKT851976 FUP851973:FUP851976 GEL851973:GEL851976 GOH851973:GOH851976 GYD851973:GYD851976 HHZ851973:HHZ851976 HRV851973:HRV851976 IBR851973:IBR851976 ILN851973:ILN851976 IVJ851973:IVJ851976 JFF851973:JFF851976 JPB851973:JPB851976 JYX851973:JYX851976 KIT851973:KIT851976 KSP851973:KSP851976 LCL851973:LCL851976 LMH851973:LMH851976 LWD851973:LWD851976 MFZ851973:MFZ851976 MPV851973:MPV851976 MZR851973:MZR851976 NJN851973:NJN851976 NTJ851973:NTJ851976 ODF851973:ODF851976 ONB851973:ONB851976 OWX851973:OWX851976 PGT851973:PGT851976 PQP851973:PQP851976 QAL851973:QAL851976 QKH851973:QKH851976 QUD851973:QUD851976 RDZ851973:RDZ851976 RNV851973:RNV851976 RXR851973:RXR851976 SHN851973:SHN851976 SRJ851973:SRJ851976 TBF851973:TBF851976 TLB851973:TLB851976 TUX851973:TUX851976 UET851973:UET851976 UOP851973:UOP851976 UYL851973:UYL851976 VIH851973:VIH851976 VSD851973:VSD851976 WBZ851973:WBZ851976 WLV851973:WLV851976 WVR851973:WVR851976 J917509:J917512 JF917509:JF917512 TB917509:TB917512 ACX917509:ACX917512 AMT917509:AMT917512 AWP917509:AWP917512 BGL917509:BGL917512 BQH917509:BQH917512 CAD917509:CAD917512 CJZ917509:CJZ917512 CTV917509:CTV917512 DDR917509:DDR917512 DNN917509:DNN917512 DXJ917509:DXJ917512 EHF917509:EHF917512 ERB917509:ERB917512 FAX917509:FAX917512 FKT917509:FKT917512 FUP917509:FUP917512 GEL917509:GEL917512 GOH917509:GOH917512 GYD917509:GYD917512 HHZ917509:HHZ917512 HRV917509:HRV917512 IBR917509:IBR917512 ILN917509:ILN917512 IVJ917509:IVJ917512 JFF917509:JFF917512 JPB917509:JPB917512 JYX917509:JYX917512 KIT917509:KIT917512 KSP917509:KSP917512 LCL917509:LCL917512 LMH917509:LMH917512 LWD917509:LWD917512 MFZ917509:MFZ917512 MPV917509:MPV917512 MZR917509:MZR917512 NJN917509:NJN917512 NTJ917509:NTJ917512 ODF917509:ODF917512 ONB917509:ONB917512 OWX917509:OWX917512 PGT917509:PGT917512 PQP917509:PQP917512 QAL917509:QAL917512 QKH917509:QKH917512 QUD917509:QUD917512 RDZ917509:RDZ917512 RNV917509:RNV917512 RXR917509:RXR917512 SHN917509:SHN917512 SRJ917509:SRJ917512 TBF917509:TBF917512 TLB917509:TLB917512 TUX917509:TUX917512 UET917509:UET917512 UOP917509:UOP917512 UYL917509:UYL917512 VIH917509:VIH917512 VSD917509:VSD917512 WBZ917509:WBZ917512 WLV917509:WLV917512 WVR917509:WVR917512 J983045:J983048 JF983045:JF983048 TB983045:TB983048 ACX983045:ACX983048 AMT983045:AMT983048 AWP983045:AWP983048 BGL983045:BGL983048 BQH983045:BQH983048 CAD983045:CAD983048 CJZ983045:CJZ983048 CTV983045:CTV983048 DDR983045:DDR983048 DNN983045:DNN983048 DXJ983045:DXJ983048 EHF983045:EHF983048 ERB983045:ERB983048 FAX983045:FAX983048 FKT983045:FKT983048 FUP983045:FUP983048 GEL983045:GEL983048 GOH983045:GOH983048 GYD983045:GYD983048 HHZ983045:HHZ983048 HRV983045:HRV983048 IBR983045:IBR983048 ILN983045:ILN983048 IVJ983045:IVJ983048 JFF983045:JFF983048 JPB983045:JPB983048 JYX983045:JYX983048 KIT983045:KIT983048 KSP983045:KSP983048 LCL983045:LCL983048 LMH983045:LMH983048 LWD983045:LWD983048 MFZ983045:MFZ983048 MPV983045:MPV983048 MZR983045:MZR983048 NJN983045:NJN983048 NTJ983045:NTJ983048 ODF983045:ODF983048 ONB983045:ONB983048 OWX983045:OWX983048 PGT983045:PGT983048 PQP983045:PQP983048 QAL983045:QAL983048 QKH983045:QKH983048 QUD983045:QUD983048 RDZ983045:RDZ983048 RNV983045:RNV983048 RXR983045:RXR983048 SHN983045:SHN983048 SRJ983045:SRJ983048 TBF983045:TBF983048 TLB983045:TLB983048 TUX983045:TUX983048 UET983045:UET983048 UOP983045:UOP983048 UYL983045:UYL983048 VIH983045:VIH983048 VSD983045:VSD983048 WBZ983045:WBZ983048 WLV983045:WLV983048 WVR983045:WVR983048" xr:uid="{00000000-0002-0000-0B00-000000000000}">
      <formula1>EI</formula1>
    </dataValidation>
    <dataValidation type="list" showErrorMessage="1" sqref="G4:G7 JC4:JC7 SY4:SY7 ACU4:ACU7 AMQ4:AMQ7 AWM4:AWM7 BGI4:BGI7 BQE4:BQE7 CAA4:CAA7 CJW4:CJW7 CTS4:CTS7 DDO4:DDO7 DNK4:DNK7 DXG4:DXG7 EHC4:EHC7 EQY4:EQY7 FAU4:FAU7 FKQ4:FKQ7 FUM4:FUM7 GEI4:GEI7 GOE4:GOE7 GYA4:GYA7 HHW4:HHW7 HRS4:HRS7 IBO4:IBO7 ILK4:ILK7 IVG4:IVG7 JFC4:JFC7 JOY4:JOY7 JYU4:JYU7 KIQ4:KIQ7 KSM4:KSM7 LCI4:LCI7 LME4:LME7 LWA4:LWA7 MFW4:MFW7 MPS4:MPS7 MZO4:MZO7 NJK4:NJK7 NTG4:NTG7 ODC4:ODC7 OMY4:OMY7 OWU4:OWU7 PGQ4:PGQ7 PQM4:PQM7 QAI4:QAI7 QKE4:QKE7 QUA4:QUA7 RDW4:RDW7 RNS4:RNS7 RXO4:RXO7 SHK4:SHK7 SRG4:SRG7 TBC4:TBC7 TKY4:TKY7 TUU4:TUU7 UEQ4:UEQ7 UOM4:UOM7 UYI4:UYI7 VIE4:VIE7 VSA4:VSA7 WBW4:WBW7 WLS4:WLS7 WVO4:WVO7 G65541:G65544 JC65541:JC65544 SY65541:SY65544 ACU65541:ACU65544 AMQ65541:AMQ65544 AWM65541:AWM65544 BGI65541:BGI65544 BQE65541:BQE65544 CAA65541:CAA65544 CJW65541:CJW65544 CTS65541:CTS65544 DDO65541:DDO65544 DNK65541:DNK65544 DXG65541:DXG65544 EHC65541:EHC65544 EQY65541:EQY65544 FAU65541:FAU65544 FKQ65541:FKQ65544 FUM65541:FUM65544 GEI65541:GEI65544 GOE65541:GOE65544 GYA65541:GYA65544 HHW65541:HHW65544 HRS65541:HRS65544 IBO65541:IBO65544 ILK65541:ILK65544 IVG65541:IVG65544 JFC65541:JFC65544 JOY65541:JOY65544 JYU65541:JYU65544 KIQ65541:KIQ65544 KSM65541:KSM65544 LCI65541:LCI65544 LME65541:LME65544 LWA65541:LWA65544 MFW65541:MFW65544 MPS65541:MPS65544 MZO65541:MZO65544 NJK65541:NJK65544 NTG65541:NTG65544 ODC65541:ODC65544 OMY65541:OMY65544 OWU65541:OWU65544 PGQ65541:PGQ65544 PQM65541:PQM65544 QAI65541:QAI65544 QKE65541:QKE65544 QUA65541:QUA65544 RDW65541:RDW65544 RNS65541:RNS65544 RXO65541:RXO65544 SHK65541:SHK65544 SRG65541:SRG65544 TBC65541:TBC65544 TKY65541:TKY65544 TUU65541:TUU65544 UEQ65541:UEQ65544 UOM65541:UOM65544 UYI65541:UYI65544 VIE65541:VIE65544 VSA65541:VSA65544 WBW65541:WBW65544 WLS65541:WLS65544 WVO65541:WVO65544 G131077:G131080 JC131077:JC131080 SY131077:SY131080 ACU131077:ACU131080 AMQ131077:AMQ131080 AWM131077:AWM131080 BGI131077:BGI131080 BQE131077:BQE131080 CAA131077:CAA131080 CJW131077:CJW131080 CTS131077:CTS131080 DDO131077:DDO131080 DNK131077:DNK131080 DXG131077:DXG131080 EHC131077:EHC131080 EQY131077:EQY131080 FAU131077:FAU131080 FKQ131077:FKQ131080 FUM131077:FUM131080 GEI131077:GEI131080 GOE131077:GOE131080 GYA131077:GYA131080 HHW131077:HHW131080 HRS131077:HRS131080 IBO131077:IBO131080 ILK131077:ILK131080 IVG131077:IVG131080 JFC131077:JFC131080 JOY131077:JOY131080 JYU131077:JYU131080 KIQ131077:KIQ131080 KSM131077:KSM131080 LCI131077:LCI131080 LME131077:LME131080 LWA131077:LWA131080 MFW131077:MFW131080 MPS131077:MPS131080 MZO131077:MZO131080 NJK131077:NJK131080 NTG131077:NTG131080 ODC131077:ODC131080 OMY131077:OMY131080 OWU131077:OWU131080 PGQ131077:PGQ131080 PQM131077:PQM131080 QAI131077:QAI131080 QKE131077:QKE131080 QUA131077:QUA131080 RDW131077:RDW131080 RNS131077:RNS131080 RXO131077:RXO131080 SHK131077:SHK131080 SRG131077:SRG131080 TBC131077:TBC131080 TKY131077:TKY131080 TUU131077:TUU131080 UEQ131077:UEQ131080 UOM131077:UOM131080 UYI131077:UYI131080 VIE131077:VIE131080 VSA131077:VSA131080 WBW131077:WBW131080 WLS131077:WLS131080 WVO131077:WVO131080 G196613:G196616 JC196613:JC196616 SY196613:SY196616 ACU196613:ACU196616 AMQ196613:AMQ196616 AWM196613:AWM196616 BGI196613:BGI196616 BQE196613:BQE196616 CAA196613:CAA196616 CJW196613:CJW196616 CTS196613:CTS196616 DDO196613:DDO196616 DNK196613:DNK196616 DXG196613:DXG196616 EHC196613:EHC196616 EQY196613:EQY196616 FAU196613:FAU196616 FKQ196613:FKQ196616 FUM196613:FUM196616 GEI196613:GEI196616 GOE196613:GOE196616 GYA196613:GYA196616 HHW196613:HHW196616 HRS196613:HRS196616 IBO196613:IBO196616 ILK196613:ILK196616 IVG196613:IVG196616 JFC196613:JFC196616 JOY196613:JOY196616 JYU196613:JYU196616 KIQ196613:KIQ196616 KSM196613:KSM196616 LCI196613:LCI196616 LME196613:LME196616 LWA196613:LWA196616 MFW196613:MFW196616 MPS196613:MPS196616 MZO196613:MZO196616 NJK196613:NJK196616 NTG196613:NTG196616 ODC196613:ODC196616 OMY196613:OMY196616 OWU196613:OWU196616 PGQ196613:PGQ196616 PQM196613:PQM196616 QAI196613:QAI196616 QKE196613:QKE196616 QUA196613:QUA196616 RDW196613:RDW196616 RNS196613:RNS196616 RXO196613:RXO196616 SHK196613:SHK196616 SRG196613:SRG196616 TBC196613:TBC196616 TKY196613:TKY196616 TUU196613:TUU196616 UEQ196613:UEQ196616 UOM196613:UOM196616 UYI196613:UYI196616 VIE196613:VIE196616 VSA196613:VSA196616 WBW196613:WBW196616 WLS196613:WLS196616 WVO196613:WVO196616 G262149:G262152 JC262149:JC262152 SY262149:SY262152 ACU262149:ACU262152 AMQ262149:AMQ262152 AWM262149:AWM262152 BGI262149:BGI262152 BQE262149:BQE262152 CAA262149:CAA262152 CJW262149:CJW262152 CTS262149:CTS262152 DDO262149:DDO262152 DNK262149:DNK262152 DXG262149:DXG262152 EHC262149:EHC262152 EQY262149:EQY262152 FAU262149:FAU262152 FKQ262149:FKQ262152 FUM262149:FUM262152 GEI262149:GEI262152 GOE262149:GOE262152 GYA262149:GYA262152 HHW262149:HHW262152 HRS262149:HRS262152 IBO262149:IBO262152 ILK262149:ILK262152 IVG262149:IVG262152 JFC262149:JFC262152 JOY262149:JOY262152 JYU262149:JYU262152 KIQ262149:KIQ262152 KSM262149:KSM262152 LCI262149:LCI262152 LME262149:LME262152 LWA262149:LWA262152 MFW262149:MFW262152 MPS262149:MPS262152 MZO262149:MZO262152 NJK262149:NJK262152 NTG262149:NTG262152 ODC262149:ODC262152 OMY262149:OMY262152 OWU262149:OWU262152 PGQ262149:PGQ262152 PQM262149:PQM262152 QAI262149:QAI262152 QKE262149:QKE262152 QUA262149:QUA262152 RDW262149:RDW262152 RNS262149:RNS262152 RXO262149:RXO262152 SHK262149:SHK262152 SRG262149:SRG262152 TBC262149:TBC262152 TKY262149:TKY262152 TUU262149:TUU262152 UEQ262149:UEQ262152 UOM262149:UOM262152 UYI262149:UYI262152 VIE262149:VIE262152 VSA262149:VSA262152 WBW262149:WBW262152 WLS262149:WLS262152 WVO262149:WVO262152 G327685:G327688 JC327685:JC327688 SY327685:SY327688 ACU327685:ACU327688 AMQ327685:AMQ327688 AWM327685:AWM327688 BGI327685:BGI327688 BQE327685:BQE327688 CAA327685:CAA327688 CJW327685:CJW327688 CTS327685:CTS327688 DDO327685:DDO327688 DNK327685:DNK327688 DXG327685:DXG327688 EHC327685:EHC327688 EQY327685:EQY327688 FAU327685:FAU327688 FKQ327685:FKQ327688 FUM327685:FUM327688 GEI327685:GEI327688 GOE327685:GOE327688 GYA327685:GYA327688 HHW327685:HHW327688 HRS327685:HRS327688 IBO327685:IBO327688 ILK327685:ILK327688 IVG327685:IVG327688 JFC327685:JFC327688 JOY327685:JOY327688 JYU327685:JYU327688 KIQ327685:KIQ327688 KSM327685:KSM327688 LCI327685:LCI327688 LME327685:LME327688 LWA327685:LWA327688 MFW327685:MFW327688 MPS327685:MPS327688 MZO327685:MZO327688 NJK327685:NJK327688 NTG327685:NTG327688 ODC327685:ODC327688 OMY327685:OMY327688 OWU327685:OWU327688 PGQ327685:PGQ327688 PQM327685:PQM327688 QAI327685:QAI327688 QKE327685:QKE327688 QUA327685:QUA327688 RDW327685:RDW327688 RNS327685:RNS327688 RXO327685:RXO327688 SHK327685:SHK327688 SRG327685:SRG327688 TBC327685:TBC327688 TKY327685:TKY327688 TUU327685:TUU327688 UEQ327685:UEQ327688 UOM327685:UOM327688 UYI327685:UYI327688 VIE327685:VIE327688 VSA327685:VSA327688 WBW327685:WBW327688 WLS327685:WLS327688 WVO327685:WVO327688 G393221:G393224 JC393221:JC393224 SY393221:SY393224 ACU393221:ACU393224 AMQ393221:AMQ393224 AWM393221:AWM393224 BGI393221:BGI393224 BQE393221:BQE393224 CAA393221:CAA393224 CJW393221:CJW393224 CTS393221:CTS393224 DDO393221:DDO393224 DNK393221:DNK393224 DXG393221:DXG393224 EHC393221:EHC393224 EQY393221:EQY393224 FAU393221:FAU393224 FKQ393221:FKQ393224 FUM393221:FUM393224 GEI393221:GEI393224 GOE393221:GOE393224 GYA393221:GYA393224 HHW393221:HHW393224 HRS393221:HRS393224 IBO393221:IBO393224 ILK393221:ILK393224 IVG393221:IVG393224 JFC393221:JFC393224 JOY393221:JOY393224 JYU393221:JYU393224 KIQ393221:KIQ393224 KSM393221:KSM393224 LCI393221:LCI393224 LME393221:LME393224 LWA393221:LWA393224 MFW393221:MFW393224 MPS393221:MPS393224 MZO393221:MZO393224 NJK393221:NJK393224 NTG393221:NTG393224 ODC393221:ODC393224 OMY393221:OMY393224 OWU393221:OWU393224 PGQ393221:PGQ393224 PQM393221:PQM393224 QAI393221:QAI393224 QKE393221:QKE393224 QUA393221:QUA393224 RDW393221:RDW393224 RNS393221:RNS393224 RXO393221:RXO393224 SHK393221:SHK393224 SRG393221:SRG393224 TBC393221:TBC393224 TKY393221:TKY393224 TUU393221:TUU393224 UEQ393221:UEQ393224 UOM393221:UOM393224 UYI393221:UYI393224 VIE393221:VIE393224 VSA393221:VSA393224 WBW393221:WBW393224 WLS393221:WLS393224 WVO393221:WVO393224 G458757:G458760 JC458757:JC458760 SY458757:SY458760 ACU458757:ACU458760 AMQ458757:AMQ458760 AWM458757:AWM458760 BGI458757:BGI458760 BQE458757:BQE458760 CAA458757:CAA458760 CJW458757:CJW458760 CTS458757:CTS458760 DDO458757:DDO458760 DNK458757:DNK458760 DXG458757:DXG458760 EHC458757:EHC458760 EQY458757:EQY458760 FAU458757:FAU458760 FKQ458757:FKQ458760 FUM458757:FUM458760 GEI458757:GEI458760 GOE458757:GOE458760 GYA458757:GYA458760 HHW458757:HHW458760 HRS458757:HRS458760 IBO458757:IBO458760 ILK458757:ILK458760 IVG458757:IVG458760 JFC458757:JFC458760 JOY458757:JOY458760 JYU458757:JYU458760 KIQ458757:KIQ458760 KSM458757:KSM458760 LCI458757:LCI458760 LME458757:LME458760 LWA458757:LWA458760 MFW458757:MFW458760 MPS458757:MPS458760 MZO458757:MZO458760 NJK458757:NJK458760 NTG458757:NTG458760 ODC458757:ODC458760 OMY458757:OMY458760 OWU458757:OWU458760 PGQ458757:PGQ458760 PQM458757:PQM458760 QAI458757:QAI458760 QKE458757:QKE458760 QUA458757:QUA458760 RDW458757:RDW458760 RNS458757:RNS458760 RXO458757:RXO458760 SHK458757:SHK458760 SRG458757:SRG458760 TBC458757:TBC458760 TKY458757:TKY458760 TUU458757:TUU458760 UEQ458757:UEQ458760 UOM458757:UOM458760 UYI458757:UYI458760 VIE458757:VIE458760 VSA458757:VSA458760 WBW458757:WBW458760 WLS458757:WLS458760 WVO458757:WVO458760 G524293:G524296 JC524293:JC524296 SY524293:SY524296 ACU524293:ACU524296 AMQ524293:AMQ524296 AWM524293:AWM524296 BGI524293:BGI524296 BQE524293:BQE524296 CAA524293:CAA524296 CJW524293:CJW524296 CTS524293:CTS524296 DDO524293:DDO524296 DNK524293:DNK524296 DXG524293:DXG524296 EHC524293:EHC524296 EQY524293:EQY524296 FAU524293:FAU524296 FKQ524293:FKQ524296 FUM524293:FUM524296 GEI524293:GEI524296 GOE524293:GOE524296 GYA524293:GYA524296 HHW524293:HHW524296 HRS524293:HRS524296 IBO524293:IBO524296 ILK524293:ILK524296 IVG524293:IVG524296 JFC524293:JFC524296 JOY524293:JOY524296 JYU524293:JYU524296 KIQ524293:KIQ524296 KSM524293:KSM524296 LCI524293:LCI524296 LME524293:LME524296 LWA524293:LWA524296 MFW524293:MFW524296 MPS524293:MPS524296 MZO524293:MZO524296 NJK524293:NJK524296 NTG524293:NTG524296 ODC524293:ODC524296 OMY524293:OMY524296 OWU524293:OWU524296 PGQ524293:PGQ524296 PQM524293:PQM524296 QAI524293:QAI524296 QKE524293:QKE524296 QUA524293:QUA524296 RDW524293:RDW524296 RNS524293:RNS524296 RXO524293:RXO524296 SHK524293:SHK524296 SRG524293:SRG524296 TBC524293:TBC524296 TKY524293:TKY524296 TUU524293:TUU524296 UEQ524293:UEQ524296 UOM524293:UOM524296 UYI524293:UYI524296 VIE524293:VIE524296 VSA524293:VSA524296 WBW524293:WBW524296 WLS524293:WLS524296 WVO524293:WVO524296 G589829:G589832 JC589829:JC589832 SY589829:SY589832 ACU589829:ACU589832 AMQ589829:AMQ589832 AWM589829:AWM589832 BGI589829:BGI589832 BQE589829:BQE589832 CAA589829:CAA589832 CJW589829:CJW589832 CTS589829:CTS589832 DDO589829:DDO589832 DNK589829:DNK589832 DXG589829:DXG589832 EHC589829:EHC589832 EQY589829:EQY589832 FAU589829:FAU589832 FKQ589829:FKQ589832 FUM589829:FUM589832 GEI589829:GEI589832 GOE589829:GOE589832 GYA589829:GYA589832 HHW589829:HHW589832 HRS589829:HRS589832 IBO589829:IBO589832 ILK589829:ILK589832 IVG589829:IVG589832 JFC589829:JFC589832 JOY589829:JOY589832 JYU589829:JYU589832 KIQ589829:KIQ589832 KSM589829:KSM589832 LCI589829:LCI589832 LME589829:LME589832 LWA589829:LWA589832 MFW589829:MFW589832 MPS589829:MPS589832 MZO589829:MZO589832 NJK589829:NJK589832 NTG589829:NTG589832 ODC589829:ODC589832 OMY589829:OMY589832 OWU589829:OWU589832 PGQ589829:PGQ589832 PQM589829:PQM589832 QAI589829:QAI589832 QKE589829:QKE589832 QUA589829:QUA589832 RDW589829:RDW589832 RNS589829:RNS589832 RXO589829:RXO589832 SHK589829:SHK589832 SRG589829:SRG589832 TBC589829:TBC589832 TKY589829:TKY589832 TUU589829:TUU589832 UEQ589829:UEQ589832 UOM589829:UOM589832 UYI589829:UYI589832 VIE589829:VIE589832 VSA589829:VSA589832 WBW589829:WBW589832 WLS589829:WLS589832 WVO589829:WVO589832 G655365:G655368 JC655365:JC655368 SY655365:SY655368 ACU655365:ACU655368 AMQ655365:AMQ655368 AWM655365:AWM655368 BGI655365:BGI655368 BQE655365:BQE655368 CAA655365:CAA655368 CJW655365:CJW655368 CTS655365:CTS655368 DDO655365:DDO655368 DNK655365:DNK655368 DXG655365:DXG655368 EHC655365:EHC655368 EQY655365:EQY655368 FAU655365:FAU655368 FKQ655365:FKQ655368 FUM655365:FUM655368 GEI655365:GEI655368 GOE655365:GOE655368 GYA655365:GYA655368 HHW655365:HHW655368 HRS655365:HRS655368 IBO655365:IBO655368 ILK655365:ILK655368 IVG655365:IVG655368 JFC655365:JFC655368 JOY655365:JOY655368 JYU655365:JYU655368 KIQ655365:KIQ655368 KSM655365:KSM655368 LCI655365:LCI655368 LME655365:LME655368 LWA655365:LWA655368 MFW655365:MFW655368 MPS655365:MPS655368 MZO655365:MZO655368 NJK655365:NJK655368 NTG655365:NTG655368 ODC655365:ODC655368 OMY655365:OMY655368 OWU655365:OWU655368 PGQ655365:PGQ655368 PQM655365:PQM655368 QAI655365:QAI655368 QKE655365:QKE655368 QUA655365:QUA655368 RDW655365:RDW655368 RNS655365:RNS655368 RXO655365:RXO655368 SHK655365:SHK655368 SRG655365:SRG655368 TBC655365:TBC655368 TKY655365:TKY655368 TUU655365:TUU655368 UEQ655365:UEQ655368 UOM655365:UOM655368 UYI655365:UYI655368 VIE655365:VIE655368 VSA655365:VSA655368 WBW655365:WBW655368 WLS655365:WLS655368 WVO655365:WVO655368 G720901:G720904 JC720901:JC720904 SY720901:SY720904 ACU720901:ACU720904 AMQ720901:AMQ720904 AWM720901:AWM720904 BGI720901:BGI720904 BQE720901:BQE720904 CAA720901:CAA720904 CJW720901:CJW720904 CTS720901:CTS720904 DDO720901:DDO720904 DNK720901:DNK720904 DXG720901:DXG720904 EHC720901:EHC720904 EQY720901:EQY720904 FAU720901:FAU720904 FKQ720901:FKQ720904 FUM720901:FUM720904 GEI720901:GEI720904 GOE720901:GOE720904 GYA720901:GYA720904 HHW720901:HHW720904 HRS720901:HRS720904 IBO720901:IBO720904 ILK720901:ILK720904 IVG720901:IVG720904 JFC720901:JFC720904 JOY720901:JOY720904 JYU720901:JYU720904 KIQ720901:KIQ720904 KSM720901:KSM720904 LCI720901:LCI720904 LME720901:LME720904 LWA720901:LWA720904 MFW720901:MFW720904 MPS720901:MPS720904 MZO720901:MZO720904 NJK720901:NJK720904 NTG720901:NTG720904 ODC720901:ODC720904 OMY720901:OMY720904 OWU720901:OWU720904 PGQ720901:PGQ720904 PQM720901:PQM720904 QAI720901:QAI720904 QKE720901:QKE720904 QUA720901:QUA720904 RDW720901:RDW720904 RNS720901:RNS720904 RXO720901:RXO720904 SHK720901:SHK720904 SRG720901:SRG720904 TBC720901:TBC720904 TKY720901:TKY720904 TUU720901:TUU720904 UEQ720901:UEQ720904 UOM720901:UOM720904 UYI720901:UYI720904 VIE720901:VIE720904 VSA720901:VSA720904 WBW720901:WBW720904 WLS720901:WLS720904 WVO720901:WVO720904 G786437:G786440 JC786437:JC786440 SY786437:SY786440 ACU786437:ACU786440 AMQ786437:AMQ786440 AWM786437:AWM786440 BGI786437:BGI786440 BQE786437:BQE786440 CAA786437:CAA786440 CJW786437:CJW786440 CTS786437:CTS786440 DDO786437:DDO786440 DNK786437:DNK786440 DXG786437:DXG786440 EHC786437:EHC786440 EQY786437:EQY786440 FAU786437:FAU786440 FKQ786437:FKQ786440 FUM786437:FUM786440 GEI786437:GEI786440 GOE786437:GOE786440 GYA786437:GYA786440 HHW786437:HHW786440 HRS786437:HRS786440 IBO786437:IBO786440 ILK786437:ILK786440 IVG786437:IVG786440 JFC786437:JFC786440 JOY786437:JOY786440 JYU786437:JYU786440 KIQ786437:KIQ786440 KSM786437:KSM786440 LCI786437:LCI786440 LME786437:LME786440 LWA786437:LWA786440 MFW786437:MFW786440 MPS786437:MPS786440 MZO786437:MZO786440 NJK786437:NJK786440 NTG786437:NTG786440 ODC786437:ODC786440 OMY786437:OMY786440 OWU786437:OWU786440 PGQ786437:PGQ786440 PQM786437:PQM786440 QAI786437:QAI786440 QKE786437:QKE786440 QUA786437:QUA786440 RDW786437:RDW786440 RNS786437:RNS786440 RXO786437:RXO786440 SHK786437:SHK786440 SRG786437:SRG786440 TBC786437:TBC786440 TKY786437:TKY786440 TUU786437:TUU786440 UEQ786437:UEQ786440 UOM786437:UOM786440 UYI786437:UYI786440 VIE786437:VIE786440 VSA786437:VSA786440 WBW786437:WBW786440 WLS786437:WLS786440 WVO786437:WVO786440 G851973:G851976 JC851973:JC851976 SY851973:SY851976 ACU851973:ACU851976 AMQ851973:AMQ851976 AWM851973:AWM851976 BGI851973:BGI851976 BQE851973:BQE851976 CAA851973:CAA851976 CJW851973:CJW851976 CTS851973:CTS851976 DDO851973:DDO851976 DNK851973:DNK851976 DXG851973:DXG851976 EHC851973:EHC851976 EQY851973:EQY851976 FAU851973:FAU851976 FKQ851973:FKQ851976 FUM851973:FUM851976 GEI851973:GEI851976 GOE851973:GOE851976 GYA851973:GYA851976 HHW851973:HHW851976 HRS851973:HRS851976 IBO851973:IBO851976 ILK851973:ILK851976 IVG851973:IVG851976 JFC851973:JFC851976 JOY851973:JOY851976 JYU851973:JYU851976 KIQ851973:KIQ851976 KSM851973:KSM851976 LCI851973:LCI851976 LME851973:LME851976 LWA851973:LWA851976 MFW851973:MFW851976 MPS851973:MPS851976 MZO851973:MZO851976 NJK851973:NJK851976 NTG851973:NTG851976 ODC851973:ODC851976 OMY851973:OMY851976 OWU851973:OWU851976 PGQ851973:PGQ851976 PQM851973:PQM851976 QAI851973:QAI851976 QKE851973:QKE851976 QUA851973:QUA851976 RDW851973:RDW851976 RNS851973:RNS851976 RXO851973:RXO851976 SHK851973:SHK851976 SRG851973:SRG851976 TBC851973:TBC851976 TKY851973:TKY851976 TUU851973:TUU851976 UEQ851973:UEQ851976 UOM851973:UOM851976 UYI851973:UYI851976 VIE851973:VIE851976 VSA851973:VSA851976 WBW851973:WBW851976 WLS851973:WLS851976 WVO851973:WVO851976 G917509:G917512 JC917509:JC917512 SY917509:SY917512 ACU917509:ACU917512 AMQ917509:AMQ917512 AWM917509:AWM917512 BGI917509:BGI917512 BQE917509:BQE917512 CAA917509:CAA917512 CJW917509:CJW917512 CTS917509:CTS917512 DDO917509:DDO917512 DNK917509:DNK917512 DXG917509:DXG917512 EHC917509:EHC917512 EQY917509:EQY917512 FAU917509:FAU917512 FKQ917509:FKQ917512 FUM917509:FUM917512 GEI917509:GEI917512 GOE917509:GOE917512 GYA917509:GYA917512 HHW917509:HHW917512 HRS917509:HRS917512 IBO917509:IBO917512 ILK917509:ILK917512 IVG917509:IVG917512 JFC917509:JFC917512 JOY917509:JOY917512 JYU917509:JYU917512 KIQ917509:KIQ917512 KSM917509:KSM917512 LCI917509:LCI917512 LME917509:LME917512 LWA917509:LWA917512 MFW917509:MFW917512 MPS917509:MPS917512 MZO917509:MZO917512 NJK917509:NJK917512 NTG917509:NTG917512 ODC917509:ODC917512 OMY917509:OMY917512 OWU917509:OWU917512 PGQ917509:PGQ917512 PQM917509:PQM917512 QAI917509:QAI917512 QKE917509:QKE917512 QUA917509:QUA917512 RDW917509:RDW917512 RNS917509:RNS917512 RXO917509:RXO917512 SHK917509:SHK917512 SRG917509:SRG917512 TBC917509:TBC917512 TKY917509:TKY917512 TUU917509:TUU917512 UEQ917509:UEQ917512 UOM917509:UOM917512 UYI917509:UYI917512 VIE917509:VIE917512 VSA917509:VSA917512 WBW917509:WBW917512 WLS917509:WLS917512 WVO917509:WVO917512 G983045:G983048 JC983045:JC983048 SY983045:SY983048 ACU983045:ACU983048 AMQ983045:AMQ983048 AWM983045:AWM983048 BGI983045:BGI983048 BQE983045:BQE983048 CAA983045:CAA983048 CJW983045:CJW983048 CTS983045:CTS983048 DDO983045:DDO983048 DNK983045:DNK983048 DXG983045:DXG983048 EHC983045:EHC983048 EQY983045:EQY983048 FAU983045:FAU983048 FKQ983045:FKQ983048 FUM983045:FUM983048 GEI983045:GEI983048 GOE983045:GOE983048 GYA983045:GYA983048 HHW983045:HHW983048 HRS983045:HRS983048 IBO983045:IBO983048 ILK983045:ILK983048 IVG983045:IVG983048 JFC983045:JFC983048 JOY983045:JOY983048 JYU983045:JYU983048 KIQ983045:KIQ983048 KSM983045:KSM983048 LCI983045:LCI983048 LME983045:LME983048 LWA983045:LWA983048 MFW983045:MFW983048 MPS983045:MPS983048 MZO983045:MZO983048 NJK983045:NJK983048 NTG983045:NTG983048 ODC983045:ODC983048 OMY983045:OMY983048 OWU983045:OWU983048 PGQ983045:PGQ983048 PQM983045:PQM983048 QAI983045:QAI983048 QKE983045:QKE983048 QUA983045:QUA983048 RDW983045:RDW983048 RNS983045:RNS983048 RXO983045:RXO983048 SHK983045:SHK983048 SRG983045:SRG983048 TBC983045:TBC983048 TKY983045:TKY983048 TUU983045:TUU983048 UEQ983045:UEQ983048 UOM983045:UOM983048 UYI983045:UYI983048 VIE983045:VIE983048 VSA983045:VSA983048 WBW983045:WBW983048 WLS983045:WLS983048 WVO983045:WVO983048 D4:D7" xr:uid="{00000000-0002-0000-0B00-000001000000}">
      <formula1>RP</formula1>
    </dataValidation>
  </dataValidation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1"/>
  <sheetViews>
    <sheetView view="pageBreakPreview" topLeftCell="B1" zoomScale="70" zoomScaleNormal="100" zoomScaleSheetLayoutView="70" workbookViewId="0">
      <selection activeCell="B30" sqref="B30"/>
    </sheetView>
  </sheetViews>
  <sheetFormatPr defaultRowHeight="14.4" x14ac:dyDescent="0.3"/>
  <cols>
    <col min="1" max="1" width="31.21875" bestFit="1" customWidth="1"/>
    <col min="2" max="3" width="6.77734375" customWidth="1"/>
    <col min="4" max="4" width="6.88671875" customWidth="1"/>
    <col min="5" max="5" width="6.77734375" bestFit="1" customWidth="1"/>
    <col min="6" max="6" width="6.88671875" bestFit="1" customWidth="1"/>
    <col min="7" max="7" width="6.77734375" customWidth="1"/>
    <col min="8" max="8" width="6.44140625" bestFit="1" customWidth="1"/>
    <col min="9" max="9" width="7.77734375" bestFit="1" customWidth="1"/>
    <col min="10" max="11" width="6.77734375" bestFit="1" customWidth="1"/>
    <col min="12" max="12" width="6.6640625" bestFit="1" customWidth="1"/>
    <col min="13" max="13" width="6.88671875" bestFit="1" customWidth="1"/>
    <col min="14" max="14" width="7.77734375" bestFit="1" customWidth="1"/>
    <col min="15" max="15" width="7.44140625" customWidth="1"/>
    <col min="16" max="16" width="6.77734375" bestFit="1" customWidth="1"/>
    <col min="17" max="17" width="6.33203125" bestFit="1" customWidth="1"/>
    <col min="18" max="18" width="6.5546875" bestFit="1" customWidth="1"/>
    <col min="19" max="19" width="7.33203125" customWidth="1"/>
    <col min="20" max="20" width="6.5546875" bestFit="1" customWidth="1"/>
    <col min="21" max="21" width="7" customWidth="1"/>
    <col min="22" max="22" width="6.33203125" bestFit="1" customWidth="1"/>
    <col min="23" max="26" width="6.5546875" customWidth="1"/>
    <col min="27" max="27" width="7.21875" customWidth="1"/>
    <col min="28" max="28" width="7" bestFit="1" customWidth="1"/>
    <col min="29" max="40" width="7" customWidth="1"/>
    <col min="41" max="41" width="5.5546875" style="19" bestFit="1" customWidth="1"/>
  </cols>
  <sheetData>
    <row r="1" spans="1:41" s="65" customFormat="1" x14ac:dyDescent="0.3">
      <c r="A1" s="62" t="s">
        <v>65</v>
      </c>
      <c r="B1" s="96">
        <v>45566</v>
      </c>
      <c r="C1" s="96">
        <v>45597</v>
      </c>
      <c r="D1" s="96">
        <v>45627</v>
      </c>
      <c r="E1" s="96">
        <v>45658</v>
      </c>
      <c r="F1" s="96">
        <v>45689</v>
      </c>
      <c r="G1" s="96">
        <v>45717</v>
      </c>
      <c r="H1" s="96">
        <v>45748</v>
      </c>
      <c r="I1" s="96">
        <v>45778</v>
      </c>
      <c r="J1" s="96">
        <v>45809</v>
      </c>
      <c r="K1" s="96">
        <v>45839</v>
      </c>
      <c r="L1" s="96">
        <v>45870</v>
      </c>
      <c r="M1" s="96">
        <v>45901</v>
      </c>
      <c r="N1" s="96">
        <v>45931</v>
      </c>
      <c r="O1" s="96">
        <v>45962</v>
      </c>
      <c r="P1" s="96">
        <v>45992</v>
      </c>
      <c r="Q1" s="96">
        <v>46023</v>
      </c>
      <c r="R1" s="96">
        <v>46054</v>
      </c>
      <c r="S1" s="96">
        <v>46082</v>
      </c>
      <c r="T1" s="96">
        <v>46113</v>
      </c>
      <c r="U1" s="96">
        <v>46143</v>
      </c>
      <c r="V1" s="96">
        <v>46174</v>
      </c>
      <c r="W1" s="96">
        <v>46204</v>
      </c>
      <c r="X1" s="96">
        <v>46235</v>
      </c>
      <c r="Y1" s="96">
        <v>46266</v>
      </c>
      <c r="Z1" s="96">
        <v>46296</v>
      </c>
      <c r="AA1" s="96">
        <v>46327</v>
      </c>
      <c r="AB1" s="96">
        <v>46357</v>
      </c>
      <c r="AC1" s="96">
        <v>46388</v>
      </c>
      <c r="AD1" s="96">
        <v>46419</v>
      </c>
      <c r="AE1" s="96">
        <v>46447</v>
      </c>
      <c r="AF1" s="96">
        <v>46478</v>
      </c>
      <c r="AG1" s="96">
        <v>46508</v>
      </c>
      <c r="AH1" s="96">
        <v>46539</v>
      </c>
      <c r="AI1" s="96">
        <v>46569</v>
      </c>
      <c r="AJ1" s="96">
        <v>46600</v>
      </c>
      <c r="AK1" s="96">
        <v>46631</v>
      </c>
      <c r="AL1" s="96">
        <v>46661</v>
      </c>
      <c r="AM1" s="96">
        <v>46692</v>
      </c>
      <c r="AN1" s="96">
        <v>46722</v>
      </c>
      <c r="AO1" s="62" t="s">
        <v>36</v>
      </c>
    </row>
    <row r="2" spans="1:41" x14ac:dyDescent="0.3">
      <c r="A2" s="17">
        <f>Pienemumi!A6</f>
        <v>0</v>
      </c>
      <c r="B2" s="15"/>
      <c r="C2" s="15"/>
      <c r="D2" s="15"/>
      <c r="E2" s="15"/>
      <c r="F2" s="15"/>
      <c r="G2" s="15"/>
      <c r="H2" s="15"/>
      <c r="I2" s="15"/>
      <c r="J2" s="15"/>
      <c r="K2" s="15"/>
      <c r="L2" s="15"/>
      <c r="M2" s="23"/>
      <c r="N2" s="23"/>
      <c r="O2" s="23"/>
      <c r="P2" s="23"/>
      <c r="Q2" s="15"/>
      <c r="R2" s="15"/>
      <c r="S2" s="15"/>
      <c r="T2" s="15"/>
      <c r="U2" s="15"/>
      <c r="V2" s="15"/>
      <c r="W2" s="15"/>
      <c r="X2" s="15"/>
      <c r="Y2" s="15"/>
      <c r="Z2" s="15"/>
      <c r="AA2" s="15"/>
      <c r="AB2" s="15"/>
      <c r="AC2" s="15"/>
      <c r="AD2" s="15"/>
      <c r="AE2" s="15"/>
      <c r="AF2" s="15"/>
      <c r="AG2" s="15"/>
      <c r="AH2" s="15"/>
      <c r="AI2" s="15"/>
      <c r="AJ2" s="15"/>
      <c r="AK2" s="15"/>
      <c r="AL2" s="15"/>
      <c r="AM2" s="15"/>
      <c r="AN2" s="15"/>
      <c r="AO2" s="18">
        <f>SUM(B2:AN2)</f>
        <v>0</v>
      </c>
    </row>
    <row r="3" spans="1:41" x14ac:dyDescent="0.3">
      <c r="A3" s="17">
        <f>Pienemumi!A7</f>
        <v>0</v>
      </c>
      <c r="B3" s="15"/>
      <c r="C3" s="15"/>
      <c r="D3" s="15"/>
      <c r="E3" s="15"/>
      <c r="F3" s="15"/>
      <c r="G3" s="15"/>
      <c r="H3" s="15"/>
      <c r="I3" s="15"/>
      <c r="J3" s="15"/>
      <c r="K3" s="15"/>
      <c r="L3" s="15"/>
      <c r="M3" s="23"/>
      <c r="N3" s="23"/>
      <c r="O3" s="23"/>
      <c r="P3" s="23"/>
      <c r="Q3" s="15"/>
      <c r="R3" s="15"/>
      <c r="S3" s="15"/>
      <c r="T3" s="15"/>
      <c r="U3" s="15"/>
      <c r="V3" s="15"/>
      <c r="W3" s="15"/>
      <c r="X3" s="15"/>
      <c r="Y3" s="15"/>
      <c r="Z3" s="15"/>
      <c r="AA3" s="15"/>
      <c r="AB3" s="15"/>
      <c r="AC3" s="15"/>
      <c r="AD3" s="15"/>
      <c r="AE3" s="15"/>
      <c r="AF3" s="15"/>
      <c r="AG3" s="15"/>
      <c r="AH3" s="15"/>
      <c r="AI3" s="15"/>
      <c r="AJ3" s="15"/>
      <c r="AK3" s="15"/>
      <c r="AL3" s="15"/>
      <c r="AM3" s="15"/>
      <c r="AN3" s="15"/>
      <c r="AO3" s="18">
        <f t="shared" ref="AO3:AO6" si="0">SUM(B3:AN3)</f>
        <v>0</v>
      </c>
    </row>
    <row r="4" spans="1:41" x14ac:dyDescent="0.3">
      <c r="A4" s="17">
        <f>Pienemumi!A8</f>
        <v>0</v>
      </c>
      <c r="B4" s="15"/>
      <c r="C4" s="15"/>
      <c r="D4" s="15"/>
      <c r="E4" s="15"/>
      <c r="F4" s="15"/>
      <c r="G4" s="15"/>
      <c r="H4" s="15"/>
      <c r="I4" s="15"/>
      <c r="J4" s="15"/>
      <c r="K4" s="15"/>
      <c r="L4" s="15"/>
      <c r="M4" s="23"/>
      <c r="N4" s="23"/>
      <c r="O4" s="23"/>
      <c r="P4" s="23"/>
      <c r="Q4" s="15"/>
      <c r="R4" s="15"/>
      <c r="S4" s="15"/>
      <c r="T4" s="15"/>
      <c r="U4" s="15"/>
      <c r="V4" s="15"/>
      <c r="W4" s="15"/>
      <c r="X4" s="15"/>
      <c r="Y4" s="15"/>
      <c r="Z4" s="15"/>
      <c r="AA4" s="15"/>
      <c r="AB4" s="15"/>
      <c r="AC4" s="15"/>
      <c r="AD4" s="15"/>
      <c r="AE4" s="15"/>
      <c r="AF4" s="15"/>
      <c r="AG4" s="15"/>
      <c r="AH4" s="15"/>
      <c r="AI4" s="15"/>
      <c r="AJ4" s="15"/>
      <c r="AK4" s="15"/>
      <c r="AL4" s="15"/>
      <c r="AM4" s="15"/>
      <c r="AN4" s="15"/>
      <c r="AO4" s="18">
        <f t="shared" si="0"/>
        <v>0</v>
      </c>
    </row>
    <row r="5" spans="1:41" x14ac:dyDescent="0.3">
      <c r="A5" s="17">
        <f>Pienemumi!A9</f>
        <v>0</v>
      </c>
      <c r="B5" s="15"/>
      <c r="C5" s="15"/>
      <c r="D5" s="15"/>
      <c r="E5" s="15"/>
      <c r="F5" s="15"/>
      <c r="G5" s="15"/>
      <c r="H5" s="15"/>
      <c r="I5" s="15"/>
      <c r="J5" s="15"/>
      <c r="K5" s="15"/>
      <c r="L5" s="15"/>
      <c r="M5" s="23"/>
      <c r="N5" s="23"/>
      <c r="O5" s="23"/>
      <c r="P5" s="23"/>
      <c r="Q5" s="15"/>
      <c r="R5" s="15"/>
      <c r="S5" s="15"/>
      <c r="T5" s="15"/>
      <c r="U5" s="15"/>
      <c r="V5" s="15"/>
      <c r="W5" s="15"/>
      <c r="X5" s="15"/>
      <c r="Y5" s="15"/>
      <c r="Z5" s="15"/>
      <c r="AA5" s="15"/>
      <c r="AB5" s="15"/>
      <c r="AC5" s="15"/>
      <c r="AD5" s="15"/>
      <c r="AE5" s="15"/>
      <c r="AF5" s="15"/>
      <c r="AG5" s="15"/>
      <c r="AH5" s="15"/>
      <c r="AI5" s="15"/>
      <c r="AJ5" s="15"/>
      <c r="AK5" s="15"/>
      <c r="AL5" s="15"/>
      <c r="AM5" s="15"/>
      <c r="AN5" s="15"/>
      <c r="AO5" s="18">
        <f t="shared" si="0"/>
        <v>0</v>
      </c>
    </row>
    <row r="6" spans="1:41" x14ac:dyDescent="0.3">
      <c r="A6" s="17">
        <f>Pienemumi!A10</f>
        <v>0</v>
      </c>
      <c r="B6" s="15"/>
      <c r="C6" s="15"/>
      <c r="D6" s="15"/>
      <c r="E6" s="15"/>
      <c r="F6" s="15"/>
      <c r="G6" s="15"/>
      <c r="H6" s="15"/>
      <c r="I6" s="15"/>
      <c r="J6" s="15"/>
      <c r="K6" s="15"/>
      <c r="L6" s="15"/>
      <c r="M6" s="23"/>
      <c r="N6" s="23"/>
      <c r="O6" s="23"/>
      <c r="P6" s="23"/>
      <c r="Q6" s="15"/>
      <c r="R6" s="15"/>
      <c r="S6" s="15"/>
      <c r="T6" s="15"/>
      <c r="U6" s="15"/>
      <c r="V6" s="15"/>
      <c r="W6" s="15"/>
      <c r="X6" s="15"/>
      <c r="Y6" s="15"/>
      <c r="Z6" s="15"/>
      <c r="AA6" s="15"/>
      <c r="AB6" s="15"/>
      <c r="AC6" s="15"/>
      <c r="AD6" s="15"/>
      <c r="AE6" s="15"/>
      <c r="AF6" s="15"/>
      <c r="AG6" s="15"/>
      <c r="AH6" s="15"/>
      <c r="AI6" s="15"/>
      <c r="AJ6" s="15"/>
      <c r="AK6" s="15"/>
      <c r="AL6" s="15"/>
      <c r="AM6" s="15"/>
      <c r="AN6" s="15"/>
      <c r="AO6" s="18">
        <f t="shared" si="0"/>
        <v>0</v>
      </c>
    </row>
    <row r="8" spans="1:41" s="65" customFormat="1" x14ac:dyDescent="0.3">
      <c r="A8" s="62" t="s">
        <v>37</v>
      </c>
      <c r="B8" s="96">
        <f>B1</f>
        <v>45566</v>
      </c>
      <c r="C8" s="96">
        <f t="shared" ref="C8:D8" si="1">C1</f>
        <v>45597</v>
      </c>
      <c r="D8" s="96">
        <f t="shared" si="1"/>
        <v>45627</v>
      </c>
      <c r="E8" s="96">
        <f t="shared" ref="E8:AB8" si="2">E1</f>
        <v>45658</v>
      </c>
      <c r="F8" s="96">
        <f t="shared" si="2"/>
        <v>45689</v>
      </c>
      <c r="G8" s="96">
        <f t="shared" si="2"/>
        <v>45717</v>
      </c>
      <c r="H8" s="96">
        <f t="shared" si="2"/>
        <v>45748</v>
      </c>
      <c r="I8" s="96">
        <f t="shared" si="2"/>
        <v>45778</v>
      </c>
      <c r="J8" s="96">
        <f t="shared" si="2"/>
        <v>45809</v>
      </c>
      <c r="K8" s="96">
        <f t="shared" si="2"/>
        <v>45839</v>
      </c>
      <c r="L8" s="96">
        <f t="shared" si="2"/>
        <v>45870</v>
      </c>
      <c r="M8" s="96">
        <f t="shared" si="2"/>
        <v>45901</v>
      </c>
      <c r="N8" s="96">
        <f t="shared" si="2"/>
        <v>45931</v>
      </c>
      <c r="O8" s="96">
        <f t="shared" si="2"/>
        <v>45962</v>
      </c>
      <c r="P8" s="96">
        <f t="shared" si="2"/>
        <v>45992</v>
      </c>
      <c r="Q8" s="96">
        <f t="shared" si="2"/>
        <v>46023</v>
      </c>
      <c r="R8" s="96">
        <f t="shared" si="2"/>
        <v>46054</v>
      </c>
      <c r="S8" s="96">
        <f t="shared" si="2"/>
        <v>46082</v>
      </c>
      <c r="T8" s="96">
        <f t="shared" si="2"/>
        <v>46113</v>
      </c>
      <c r="U8" s="96">
        <f t="shared" si="2"/>
        <v>46143</v>
      </c>
      <c r="V8" s="96">
        <f t="shared" si="2"/>
        <v>46174</v>
      </c>
      <c r="W8" s="96">
        <f t="shared" si="2"/>
        <v>46204</v>
      </c>
      <c r="X8" s="96">
        <f t="shared" si="2"/>
        <v>46235</v>
      </c>
      <c r="Y8" s="96">
        <f t="shared" si="2"/>
        <v>46266</v>
      </c>
      <c r="Z8" s="96">
        <f t="shared" si="2"/>
        <v>46296</v>
      </c>
      <c r="AA8" s="96">
        <f t="shared" si="2"/>
        <v>46327</v>
      </c>
      <c r="AB8" s="96">
        <f t="shared" si="2"/>
        <v>46357</v>
      </c>
      <c r="AC8" s="96">
        <v>46388</v>
      </c>
      <c r="AD8" s="96">
        <v>46419</v>
      </c>
      <c r="AE8" s="96">
        <v>46447</v>
      </c>
      <c r="AF8" s="96">
        <v>46478</v>
      </c>
      <c r="AG8" s="96">
        <v>46508</v>
      </c>
      <c r="AH8" s="96">
        <v>46539</v>
      </c>
      <c r="AI8" s="96">
        <v>46569</v>
      </c>
      <c r="AJ8" s="96">
        <v>46600</v>
      </c>
      <c r="AK8" s="96">
        <v>46631</v>
      </c>
      <c r="AL8" s="96">
        <v>46661</v>
      </c>
      <c r="AM8" s="96">
        <v>46692</v>
      </c>
      <c r="AN8" s="96">
        <v>46722</v>
      </c>
      <c r="AO8" s="62" t="s">
        <v>36</v>
      </c>
    </row>
    <row r="9" spans="1:41" x14ac:dyDescent="0.3">
      <c r="A9" s="17">
        <f>A2</f>
        <v>0</v>
      </c>
      <c r="B9" s="15"/>
      <c r="C9" s="15"/>
      <c r="D9" s="15"/>
      <c r="E9" s="15"/>
      <c r="F9" s="15"/>
      <c r="G9" s="15"/>
      <c r="H9" s="15"/>
      <c r="I9" s="15"/>
      <c r="J9" s="15"/>
      <c r="K9" s="15"/>
      <c r="L9" s="15"/>
      <c r="M9" s="23"/>
      <c r="N9" s="23"/>
      <c r="O9" s="23"/>
      <c r="P9" s="23"/>
      <c r="Q9" s="15"/>
      <c r="R9" s="15"/>
      <c r="S9" s="15"/>
      <c r="T9" s="15"/>
      <c r="U9" s="15"/>
      <c r="V9" s="15"/>
      <c r="W9" s="15"/>
      <c r="X9" s="15"/>
      <c r="Y9" s="15"/>
      <c r="Z9" s="15"/>
      <c r="AA9" s="15"/>
      <c r="AB9" s="15"/>
      <c r="AC9" s="15"/>
      <c r="AD9" s="15"/>
      <c r="AE9" s="15"/>
      <c r="AF9" s="15"/>
      <c r="AG9" s="15"/>
      <c r="AH9" s="15"/>
      <c r="AI9" s="15"/>
      <c r="AJ9" s="15"/>
      <c r="AK9" s="15"/>
      <c r="AL9" s="15"/>
      <c r="AM9" s="15"/>
      <c r="AN9" s="15"/>
      <c r="AO9" s="18">
        <f>SUM(B9:AN9)</f>
        <v>0</v>
      </c>
    </row>
    <row r="10" spans="1:41" x14ac:dyDescent="0.3">
      <c r="A10" s="17">
        <f t="shared" ref="A10:A13" si="3">A3</f>
        <v>0</v>
      </c>
      <c r="B10" s="15"/>
      <c r="C10" s="15"/>
      <c r="D10" s="15"/>
      <c r="E10" s="15"/>
      <c r="F10" s="15"/>
      <c r="G10" s="15"/>
      <c r="H10" s="15"/>
      <c r="I10" s="15"/>
      <c r="J10" s="15"/>
      <c r="K10" s="15"/>
      <c r="L10" s="15"/>
      <c r="M10" s="23"/>
      <c r="N10" s="23"/>
      <c r="O10" s="23"/>
      <c r="P10" s="23"/>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8">
        <f t="shared" ref="AO10:AO13" si="4">SUM(B10:AN10)</f>
        <v>0</v>
      </c>
    </row>
    <row r="11" spans="1:41" x14ac:dyDescent="0.3">
      <c r="A11" s="17">
        <f t="shared" si="3"/>
        <v>0</v>
      </c>
      <c r="B11" s="15"/>
      <c r="C11" s="15"/>
      <c r="D11" s="15"/>
      <c r="E11" s="15"/>
      <c r="F11" s="15"/>
      <c r="G11" s="15"/>
      <c r="H11" s="15"/>
      <c r="I11" s="15"/>
      <c r="J11" s="15"/>
      <c r="K11" s="15"/>
      <c r="L11" s="15"/>
      <c r="M11" s="23"/>
      <c r="N11" s="23"/>
      <c r="O11" s="23"/>
      <c r="P11" s="23"/>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8">
        <f t="shared" si="4"/>
        <v>0</v>
      </c>
    </row>
    <row r="12" spans="1:41" x14ac:dyDescent="0.3">
      <c r="A12" s="17">
        <f t="shared" si="3"/>
        <v>0</v>
      </c>
      <c r="B12" s="15"/>
      <c r="C12" s="15"/>
      <c r="D12" s="15"/>
      <c r="E12" s="15"/>
      <c r="F12" s="15"/>
      <c r="G12" s="15"/>
      <c r="H12" s="15"/>
      <c r="I12" s="15"/>
      <c r="J12" s="15"/>
      <c r="K12" s="15"/>
      <c r="L12" s="15"/>
      <c r="M12" s="23"/>
      <c r="N12" s="23"/>
      <c r="O12" s="23"/>
      <c r="P12" s="23"/>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8">
        <f t="shared" si="4"/>
        <v>0</v>
      </c>
    </row>
    <row r="13" spans="1:41" x14ac:dyDescent="0.3">
      <c r="A13" s="17">
        <f t="shared" si="3"/>
        <v>0</v>
      </c>
      <c r="B13" s="15"/>
      <c r="C13" s="15"/>
      <c r="D13" s="15"/>
      <c r="E13" s="15"/>
      <c r="F13" s="15"/>
      <c r="G13" s="15"/>
      <c r="H13" s="15"/>
      <c r="I13" s="15"/>
      <c r="J13" s="15"/>
      <c r="K13" s="15"/>
      <c r="L13" s="15"/>
      <c r="M13" s="23"/>
      <c r="N13" s="23"/>
      <c r="O13" s="23"/>
      <c r="P13" s="23"/>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8">
        <f t="shared" si="4"/>
        <v>0</v>
      </c>
    </row>
    <row r="15" spans="1:41" s="65" customFormat="1" x14ac:dyDescent="0.3">
      <c r="A15" s="62" t="s">
        <v>38</v>
      </c>
      <c r="B15" s="96">
        <f>B8</f>
        <v>45566</v>
      </c>
      <c r="C15" s="96">
        <f t="shared" ref="C15:D15" si="5">C8</f>
        <v>45597</v>
      </c>
      <c r="D15" s="96">
        <f t="shared" si="5"/>
        <v>45627</v>
      </c>
      <c r="E15" s="96">
        <f t="shared" ref="E15:AB15" si="6">E8</f>
        <v>45658</v>
      </c>
      <c r="F15" s="96">
        <f t="shared" si="6"/>
        <v>45689</v>
      </c>
      <c r="G15" s="96">
        <f t="shared" si="6"/>
        <v>45717</v>
      </c>
      <c r="H15" s="96">
        <f t="shared" si="6"/>
        <v>45748</v>
      </c>
      <c r="I15" s="96">
        <f t="shared" si="6"/>
        <v>45778</v>
      </c>
      <c r="J15" s="96">
        <f t="shared" si="6"/>
        <v>45809</v>
      </c>
      <c r="K15" s="96">
        <f t="shared" si="6"/>
        <v>45839</v>
      </c>
      <c r="L15" s="96">
        <f t="shared" si="6"/>
        <v>45870</v>
      </c>
      <c r="M15" s="96">
        <f t="shared" si="6"/>
        <v>45901</v>
      </c>
      <c r="N15" s="96">
        <f t="shared" si="6"/>
        <v>45931</v>
      </c>
      <c r="O15" s="96">
        <f t="shared" si="6"/>
        <v>45962</v>
      </c>
      <c r="P15" s="96">
        <f t="shared" si="6"/>
        <v>45992</v>
      </c>
      <c r="Q15" s="96">
        <f t="shared" si="6"/>
        <v>46023</v>
      </c>
      <c r="R15" s="96">
        <f t="shared" si="6"/>
        <v>46054</v>
      </c>
      <c r="S15" s="96">
        <f t="shared" si="6"/>
        <v>46082</v>
      </c>
      <c r="T15" s="96">
        <f t="shared" si="6"/>
        <v>46113</v>
      </c>
      <c r="U15" s="96">
        <f t="shared" si="6"/>
        <v>46143</v>
      </c>
      <c r="V15" s="96">
        <f t="shared" si="6"/>
        <v>46174</v>
      </c>
      <c r="W15" s="96">
        <f t="shared" si="6"/>
        <v>46204</v>
      </c>
      <c r="X15" s="96">
        <f t="shared" si="6"/>
        <v>46235</v>
      </c>
      <c r="Y15" s="96">
        <f t="shared" si="6"/>
        <v>46266</v>
      </c>
      <c r="Z15" s="96">
        <f t="shared" si="6"/>
        <v>46296</v>
      </c>
      <c r="AA15" s="96">
        <f t="shared" si="6"/>
        <v>46327</v>
      </c>
      <c r="AB15" s="96">
        <f t="shared" si="6"/>
        <v>46357</v>
      </c>
      <c r="AC15" s="96">
        <v>46388</v>
      </c>
      <c r="AD15" s="96">
        <v>46419</v>
      </c>
      <c r="AE15" s="96">
        <v>46447</v>
      </c>
      <c r="AF15" s="96">
        <v>46478</v>
      </c>
      <c r="AG15" s="96">
        <v>46508</v>
      </c>
      <c r="AH15" s="96">
        <v>46539</v>
      </c>
      <c r="AI15" s="96">
        <v>46569</v>
      </c>
      <c r="AJ15" s="96">
        <v>46600</v>
      </c>
      <c r="AK15" s="96">
        <v>46631</v>
      </c>
      <c r="AL15" s="96">
        <v>46661</v>
      </c>
      <c r="AM15" s="96">
        <v>46692</v>
      </c>
      <c r="AN15" s="96">
        <v>46722</v>
      </c>
      <c r="AO15" s="62" t="s">
        <v>36</v>
      </c>
    </row>
    <row r="16" spans="1:41" x14ac:dyDescent="0.3">
      <c r="A16" s="17">
        <f>A9</f>
        <v>0</v>
      </c>
      <c r="B16" s="23"/>
      <c r="C16" s="23"/>
      <c r="D16" s="23"/>
      <c r="E16" s="23"/>
      <c r="F16" s="23"/>
      <c r="G16" s="23"/>
      <c r="H16" s="23"/>
      <c r="I16" s="23"/>
      <c r="J16" s="23"/>
      <c r="K16" s="23"/>
      <c r="L16" s="23"/>
      <c r="M16" s="23"/>
      <c r="N16" s="23"/>
      <c r="O16" s="23"/>
      <c r="P16" s="23"/>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8">
        <f>SUM(B16:AN16)</f>
        <v>0</v>
      </c>
    </row>
    <row r="17" spans="1:42" x14ac:dyDescent="0.3">
      <c r="A17" s="17">
        <f>A10</f>
        <v>0</v>
      </c>
      <c r="B17" s="23"/>
      <c r="C17" s="23"/>
      <c r="D17" s="23"/>
      <c r="E17" s="23"/>
      <c r="F17" s="23"/>
      <c r="G17" s="23"/>
      <c r="H17" s="23"/>
      <c r="I17" s="23"/>
      <c r="J17" s="23"/>
      <c r="K17" s="23"/>
      <c r="L17" s="23"/>
      <c r="M17" s="23"/>
      <c r="N17" s="23"/>
      <c r="O17" s="23"/>
      <c r="P17" s="23"/>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8">
        <f t="shared" ref="AO17:AO20" si="7">SUM(B17:AN17)</f>
        <v>0</v>
      </c>
    </row>
    <row r="18" spans="1:42" x14ac:dyDescent="0.3">
      <c r="A18" s="17">
        <f>A11</f>
        <v>0</v>
      </c>
      <c r="B18" s="23"/>
      <c r="C18" s="23"/>
      <c r="D18" s="23"/>
      <c r="E18" s="23"/>
      <c r="F18" s="23"/>
      <c r="G18" s="23"/>
      <c r="H18" s="23"/>
      <c r="I18" s="23"/>
      <c r="J18" s="23"/>
      <c r="K18" s="23"/>
      <c r="L18" s="23"/>
      <c r="M18" s="23"/>
      <c r="N18" s="23"/>
      <c r="O18" s="23"/>
      <c r="P18" s="23"/>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8">
        <f t="shared" si="7"/>
        <v>0</v>
      </c>
    </row>
    <row r="19" spans="1:42" x14ac:dyDescent="0.3">
      <c r="A19" s="17">
        <f>A12</f>
        <v>0</v>
      </c>
      <c r="B19" s="23"/>
      <c r="C19" s="23"/>
      <c r="D19" s="23"/>
      <c r="E19" s="23"/>
      <c r="F19" s="23"/>
      <c r="G19" s="23"/>
      <c r="H19" s="23"/>
      <c r="I19" s="23"/>
      <c r="J19" s="23"/>
      <c r="K19" s="23"/>
      <c r="L19" s="23"/>
      <c r="M19" s="23"/>
      <c r="N19" s="23"/>
      <c r="O19" s="23"/>
      <c r="P19" s="23"/>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8">
        <f t="shared" si="7"/>
        <v>0</v>
      </c>
    </row>
    <row r="20" spans="1:42" x14ac:dyDescent="0.3">
      <c r="A20" s="17">
        <f>A13</f>
        <v>0</v>
      </c>
      <c r="B20" s="23"/>
      <c r="C20" s="23"/>
      <c r="D20" s="23"/>
      <c r="E20" s="23"/>
      <c r="F20" s="23"/>
      <c r="G20" s="23"/>
      <c r="H20" s="23"/>
      <c r="I20" s="23"/>
      <c r="J20" s="23"/>
      <c r="K20" s="23"/>
      <c r="L20" s="23"/>
      <c r="M20" s="23"/>
      <c r="N20" s="23"/>
      <c r="O20" s="23"/>
      <c r="P20" s="23"/>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8">
        <f t="shared" si="7"/>
        <v>0</v>
      </c>
    </row>
    <row r="22" spans="1:42" s="65" customFormat="1" x14ac:dyDescent="0.3">
      <c r="A22" s="62" t="s">
        <v>36</v>
      </c>
      <c r="B22" s="96">
        <f>B15</f>
        <v>45566</v>
      </c>
      <c r="C22" s="96">
        <f t="shared" ref="C22:D22" si="8">C15</f>
        <v>45597</v>
      </c>
      <c r="D22" s="96">
        <f t="shared" si="8"/>
        <v>45627</v>
      </c>
      <c r="E22" s="96">
        <f t="shared" ref="E22:AB22" si="9">E15</f>
        <v>45658</v>
      </c>
      <c r="F22" s="96">
        <f t="shared" si="9"/>
        <v>45689</v>
      </c>
      <c r="G22" s="96">
        <f t="shared" si="9"/>
        <v>45717</v>
      </c>
      <c r="H22" s="96">
        <f t="shared" si="9"/>
        <v>45748</v>
      </c>
      <c r="I22" s="96">
        <f t="shared" si="9"/>
        <v>45778</v>
      </c>
      <c r="J22" s="96">
        <f t="shared" si="9"/>
        <v>45809</v>
      </c>
      <c r="K22" s="96">
        <f t="shared" si="9"/>
        <v>45839</v>
      </c>
      <c r="L22" s="96">
        <f t="shared" si="9"/>
        <v>45870</v>
      </c>
      <c r="M22" s="96">
        <f t="shared" si="9"/>
        <v>45901</v>
      </c>
      <c r="N22" s="96">
        <f t="shared" si="9"/>
        <v>45931</v>
      </c>
      <c r="O22" s="96">
        <f t="shared" si="9"/>
        <v>45962</v>
      </c>
      <c r="P22" s="96">
        <f t="shared" si="9"/>
        <v>45992</v>
      </c>
      <c r="Q22" s="96">
        <f t="shared" si="9"/>
        <v>46023</v>
      </c>
      <c r="R22" s="96">
        <f t="shared" si="9"/>
        <v>46054</v>
      </c>
      <c r="S22" s="96">
        <f t="shared" si="9"/>
        <v>46082</v>
      </c>
      <c r="T22" s="96">
        <f t="shared" si="9"/>
        <v>46113</v>
      </c>
      <c r="U22" s="96">
        <f t="shared" si="9"/>
        <v>46143</v>
      </c>
      <c r="V22" s="96">
        <f t="shared" si="9"/>
        <v>46174</v>
      </c>
      <c r="W22" s="96">
        <f t="shared" si="9"/>
        <v>46204</v>
      </c>
      <c r="X22" s="96">
        <f t="shared" si="9"/>
        <v>46235</v>
      </c>
      <c r="Y22" s="96">
        <f t="shared" si="9"/>
        <v>46266</v>
      </c>
      <c r="Z22" s="96">
        <f t="shared" si="9"/>
        <v>46296</v>
      </c>
      <c r="AA22" s="96">
        <f t="shared" si="9"/>
        <v>46327</v>
      </c>
      <c r="AB22" s="96">
        <f t="shared" si="9"/>
        <v>46357</v>
      </c>
      <c r="AC22" s="96">
        <v>46388</v>
      </c>
      <c r="AD22" s="96">
        <v>46419</v>
      </c>
      <c r="AE22" s="96">
        <v>46447</v>
      </c>
      <c r="AF22" s="96">
        <v>46478</v>
      </c>
      <c r="AG22" s="96">
        <v>46508</v>
      </c>
      <c r="AH22" s="96">
        <v>46539</v>
      </c>
      <c r="AI22" s="96">
        <v>46569</v>
      </c>
      <c r="AJ22" s="96">
        <v>46600</v>
      </c>
      <c r="AK22" s="96">
        <v>46631</v>
      </c>
      <c r="AL22" s="96">
        <v>46661</v>
      </c>
      <c r="AM22" s="96">
        <v>46692</v>
      </c>
      <c r="AN22" s="96">
        <v>46722</v>
      </c>
      <c r="AO22" s="62" t="s">
        <v>36</v>
      </c>
    </row>
    <row r="23" spans="1:42" x14ac:dyDescent="0.3">
      <c r="A23" s="17">
        <f>A16</f>
        <v>0</v>
      </c>
      <c r="B23" s="16">
        <f t="shared" ref="B23:H23" si="10">B2+B9+B16</f>
        <v>0</v>
      </c>
      <c r="C23" s="16">
        <f t="shared" si="10"/>
        <v>0</v>
      </c>
      <c r="D23" s="16">
        <f t="shared" si="10"/>
        <v>0</v>
      </c>
      <c r="E23" s="16">
        <f t="shared" si="10"/>
        <v>0</v>
      </c>
      <c r="F23" s="16">
        <f t="shared" si="10"/>
        <v>0</v>
      </c>
      <c r="G23" s="16">
        <f t="shared" si="10"/>
        <v>0</v>
      </c>
      <c r="H23" s="16">
        <f t="shared" si="10"/>
        <v>0</v>
      </c>
      <c r="I23" s="16">
        <f t="shared" ref="I23:AB23" si="11">I2+I9+I16</f>
        <v>0</v>
      </c>
      <c r="J23" s="16">
        <f t="shared" si="11"/>
        <v>0</v>
      </c>
      <c r="K23" s="16">
        <f t="shared" si="11"/>
        <v>0</v>
      </c>
      <c r="L23" s="16">
        <f t="shared" si="11"/>
        <v>0</v>
      </c>
      <c r="M23" s="16">
        <f t="shared" si="11"/>
        <v>0</v>
      </c>
      <c r="N23" s="16">
        <f t="shared" si="11"/>
        <v>0</v>
      </c>
      <c r="O23" s="16">
        <f t="shared" si="11"/>
        <v>0</v>
      </c>
      <c r="P23" s="16">
        <f t="shared" si="11"/>
        <v>0</v>
      </c>
      <c r="Q23" s="16">
        <f t="shared" si="11"/>
        <v>0</v>
      </c>
      <c r="R23" s="16">
        <f t="shared" si="11"/>
        <v>0</v>
      </c>
      <c r="S23" s="16">
        <f t="shared" si="11"/>
        <v>0</v>
      </c>
      <c r="T23" s="16">
        <f t="shared" si="11"/>
        <v>0</v>
      </c>
      <c r="U23" s="16">
        <f t="shared" si="11"/>
        <v>0</v>
      </c>
      <c r="V23" s="16">
        <f t="shared" si="11"/>
        <v>0</v>
      </c>
      <c r="W23" s="16">
        <f t="shared" si="11"/>
        <v>0</v>
      </c>
      <c r="X23" s="16">
        <f t="shared" si="11"/>
        <v>0</v>
      </c>
      <c r="Y23" s="16">
        <f t="shared" si="11"/>
        <v>0</v>
      </c>
      <c r="Z23" s="16">
        <f t="shared" si="11"/>
        <v>0</v>
      </c>
      <c r="AA23" s="16">
        <f t="shared" si="11"/>
        <v>0</v>
      </c>
      <c r="AB23" s="16">
        <f t="shared" si="11"/>
        <v>0</v>
      </c>
      <c r="AC23" s="16">
        <f>AC2+AC9+AC16</f>
        <v>0</v>
      </c>
      <c r="AD23" s="16">
        <f>AD2+AD9+AD16</f>
        <v>0</v>
      </c>
      <c r="AE23" s="16">
        <f t="shared" ref="AE23:AN23" si="12">AE2+AE9+AE16</f>
        <v>0</v>
      </c>
      <c r="AF23" s="16">
        <f t="shared" si="12"/>
        <v>0</v>
      </c>
      <c r="AG23" s="16">
        <f t="shared" si="12"/>
        <v>0</v>
      </c>
      <c r="AH23" s="16">
        <f t="shared" si="12"/>
        <v>0</v>
      </c>
      <c r="AI23" s="16">
        <f t="shared" si="12"/>
        <v>0</v>
      </c>
      <c r="AJ23" s="16">
        <f t="shared" si="12"/>
        <v>0</v>
      </c>
      <c r="AK23" s="16">
        <f t="shared" si="12"/>
        <v>0</v>
      </c>
      <c r="AL23" s="16">
        <f t="shared" si="12"/>
        <v>0</v>
      </c>
      <c r="AM23" s="16">
        <f t="shared" si="12"/>
        <v>0</v>
      </c>
      <c r="AN23" s="16">
        <f t="shared" si="12"/>
        <v>0</v>
      </c>
      <c r="AO23" s="18">
        <f>SUM(B23:AN23)</f>
        <v>0</v>
      </c>
    </row>
    <row r="24" spans="1:42" x14ac:dyDescent="0.3">
      <c r="A24" s="17">
        <f>A17</f>
        <v>0</v>
      </c>
      <c r="B24" s="16">
        <f t="shared" ref="B24:H24" si="13">B3+B10+B17</f>
        <v>0</v>
      </c>
      <c r="C24" s="16">
        <f t="shared" si="13"/>
        <v>0</v>
      </c>
      <c r="D24" s="16">
        <f t="shared" si="13"/>
        <v>0</v>
      </c>
      <c r="E24" s="16">
        <f t="shared" si="13"/>
        <v>0</v>
      </c>
      <c r="F24" s="16">
        <f t="shared" si="13"/>
        <v>0</v>
      </c>
      <c r="G24" s="16">
        <f t="shared" si="13"/>
        <v>0</v>
      </c>
      <c r="H24" s="16">
        <f t="shared" si="13"/>
        <v>0</v>
      </c>
      <c r="I24" s="16">
        <f t="shared" ref="I24:AN24" si="14">I3+I10+I17</f>
        <v>0</v>
      </c>
      <c r="J24" s="16">
        <f t="shared" si="14"/>
        <v>0</v>
      </c>
      <c r="K24" s="16">
        <f t="shared" si="14"/>
        <v>0</v>
      </c>
      <c r="L24" s="16">
        <f t="shared" si="14"/>
        <v>0</v>
      </c>
      <c r="M24" s="16">
        <f t="shared" si="14"/>
        <v>0</v>
      </c>
      <c r="N24" s="16">
        <f t="shared" si="14"/>
        <v>0</v>
      </c>
      <c r="O24" s="16">
        <f t="shared" si="14"/>
        <v>0</v>
      </c>
      <c r="P24" s="16">
        <f t="shared" si="14"/>
        <v>0</v>
      </c>
      <c r="Q24" s="16">
        <f t="shared" si="14"/>
        <v>0</v>
      </c>
      <c r="R24" s="16">
        <f t="shared" si="14"/>
        <v>0</v>
      </c>
      <c r="S24" s="16">
        <f t="shared" si="14"/>
        <v>0</v>
      </c>
      <c r="T24" s="16">
        <f t="shared" si="14"/>
        <v>0</v>
      </c>
      <c r="U24" s="16">
        <f t="shared" si="14"/>
        <v>0</v>
      </c>
      <c r="V24" s="16">
        <f t="shared" si="14"/>
        <v>0</v>
      </c>
      <c r="W24" s="16">
        <f t="shared" si="14"/>
        <v>0</v>
      </c>
      <c r="X24" s="16">
        <f t="shared" si="14"/>
        <v>0</v>
      </c>
      <c r="Y24" s="16">
        <f t="shared" si="14"/>
        <v>0</v>
      </c>
      <c r="Z24" s="16">
        <f t="shared" si="14"/>
        <v>0</v>
      </c>
      <c r="AA24" s="16">
        <f t="shared" si="14"/>
        <v>0</v>
      </c>
      <c r="AB24" s="16">
        <f t="shared" si="14"/>
        <v>0</v>
      </c>
      <c r="AC24" s="16">
        <f t="shared" si="14"/>
        <v>0</v>
      </c>
      <c r="AD24" s="16">
        <f t="shared" si="14"/>
        <v>0</v>
      </c>
      <c r="AE24" s="16">
        <f t="shared" si="14"/>
        <v>0</v>
      </c>
      <c r="AF24" s="16">
        <f t="shared" si="14"/>
        <v>0</v>
      </c>
      <c r="AG24" s="16">
        <f t="shared" si="14"/>
        <v>0</v>
      </c>
      <c r="AH24" s="16">
        <f t="shared" si="14"/>
        <v>0</v>
      </c>
      <c r="AI24" s="16">
        <f t="shared" si="14"/>
        <v>0</v>
      </c>
      <c r="AJ24" s="16">
        <f t="shared" si="14"/>
        <v>0</v>
      </c>
      <c r="AK24" s="16">
        <f t="shared" si="14"/>
        <v>0</v>
      </c>
      <c r="AL24" s="16">
        <f t="shared" si="14"/>
        <v>0</v>
      </c>
      <c r="AM24" s="16">
        <f t="shared" si="14"/>
        <v>0</v>
      </c>
      <c r="AN24" s="16">
        <f t="shared" si="14"/>
        <v>0</v>
      </c>
      <c r="AO24" s="18">
        <f t="shared" ref="AO24:AO27" si="15">SUM(B24:AN24)</f>
        <v>0</v>
      </c>
    </row>
    <row r="25" spans="1:42" x14ac:dyDescent="0.3">
      <c r="A25" s="17">
        <f>A18</f>
        <v>0</v>
      </c>
      <c r="B25" s="16">
        <f t="shared" ref="B25:H25" si="16">B4+B11+B18</f>
        <v>0</v>
      </c>
      <c r="C25" s="16">
        <f t="shared" si="16"/>
        <v>0</v>
      </c>
      <c r="D25" s="16">
        <f t="shared" si="16"/>
        <v>0</v>
      </c>
      <c r="E25" s="16">
        <f t="shared" si="16"/>
        <v>0</v>
      </c>
      <c r="F25" s="16">
        <f t="shared" si="16"/>
        <v>0</v>
      </c>
      <c r="G25" s="16">
        <f t="shared" si="16"/>
        <v>0</v>
      </c>
      <c r="H25" s="16">
        <f t="shared" si="16"/>
        <v>0</v>
      </c>
      <c r="I25" s="16">
        <f t="shared" ref="I25:AN25" si="17">I4+I11+I18</f>
        <v>0</v>
      </c>
      <c r="J25" s="16">
        <f t="shared" si="17"/>
        <v>0</v>
      </c>
      <c r="K25" s="16">
        <f t="shared" si="17"/>
        <v>0</v>
      </c>
      <c r="L25" s="16">
        <f t="shared" si="17"/>
        <v>0</v>
      </c>
      <c r="M25" s="16">
        <f t="shared" si="17"/>
        <v>0</v>
      </c>
      <c r="N25" s="16">
        <f t="shared" si="17"/>
        <v>0</v>
      </c>
      <c r="O25" s="16">
        <f t="shared" si="17"/>
        <v>0</v>
      </c>
      <c r="P25" s="16">
        <f t="shared" si="17"/>
        <v>0</v>
      </c>
      <c r="Q25" s="16">
        <f t="shared" si="17"/>
        <v>0</v>
      </c>
      <c r="R25" s="16">
        <f t="shared" si="17"/>
        <v>0</v>
      </c>
      <c r="S25" s="16">
        <f t="shared" si="17"/>
        <v>0</v>
      </c>
      <c r="T25" s="16">
        <f t="shared" si="17"/>
        <v>0</v>
      </c>
      <c r="U25" s="16">
        <f t="shared" si="17"/>
        <v>0</v>
      </c>
      <c r="V25" s="16">
        <f t="shared" si="17"/>
        <v>0</v>
      </c>
      <c r="W25" s="16">
        <f t="shared" si="17"/>
        <v>0</v>
      </c>
      <c r="X25" s="16">
        <f t="shared" si="17"/>
        <v>0</v>
      </c>
      <c r="Y25" s="16">
        <f t="shared" si="17"/>
        <v>0</v>
      </c>
      <c r="Z25" s="16">
        <f t="shared" si="17"/>
        <v>0</v>
      </c>
      <c r="AA25" s="16">
        <f t="shared" si="17"/>
        <v>0</v>
      </c>
      <c r="AB25" s="16">
        <f t="shared" si="17"/>
        <v>0</v>
      </c>
      <c r="AC25" s="16">
        <f t="shared" si="17"/>
        <v>0</v>
      </c>
      <c r="AD25" s="16">
        <f t="shared" si="17"/>
        <v>0</v>
      </c>
      <c r="AE25" s="16">
        <f t="shared" si="17"/>
        <v>0</v>
      </c>
      <c r="AF25" s="16">
        <f t="shared" si="17"/>
        <v>0</v>
      </c>
      <c r="AG25" s="16">
        <f t="shared" si="17"/>
        <v>0</v>
      </c>
      <c r="AH25" s="16">
        <f t="shared" si="17"/>
        <v>0</v>
      </c>
      <c r="AI25" s="16">
        <f t="shared" si="17"/>
        <v>0</v>
      </c>
      <c r="AJ25" s="16">
        <f t="shared" si="17"/>
        <v>0</v>
      </c>
      <c r="AK25" s="16">
        <f t="shared" si="17"/>
        <v>0</v>
      </c>
      <c r="AL25" s="16">
        <f t="shared" si="17"/>
        <v>0</v>
      </c>
      <c r="AM25" s="16">
        <f t="shared" si="17"/>
        <v>0</v>
      </c>
      <c r="AN25" s="16">
        <f t="shared" si="17"/>
        <v>0</v>
      </c>
      <c r="AO25" s="18">
        <f t="shared" si="15"/>
        <v>0</v>
      </c>
    </row>
    <row r="26" spans="1:42" x14ac:dyDescent="0.3">
      <c r="A26" s="17">
        <f>A19</f>
        <v>0</v>
      </c>
      <c r="B26" s="16">
        <f t="shared" ref="B26:H26" si="18">B5+B12+B19</f>
        <v>0</v>
      </c>
      <c r="C26" s="16">
        <f t="shared" si="18"/>
        <v>0</v>
      </c>
      <c r="D26" s="16">
        <f t="shared" si="18"/>
        <v>0</v>
      </c>
      <c r="E26" s="16">
        <f t="shared" si="18"/>
        <v>0</v>
      </c>
      <c r="F26" s="16">
        <f t="shared" si="18"/>
        <v>0</v>
      </c>
      <c r="G26" s="16">
        <f t="shared" si="18"/>
        <v>0</v>
      </c>
      <c r="H26" s="16">
        <f t="shared" si="18"/>
        <v>0</v>
      </c>
      <c r="I26" s="16">
        <f t="shared" ref="I26:AN26" si="19">I5+I12+I19</f>
        <v>0</v>
      </c>
      <c r="J26" s="16">
        <f t="shared" si="19"/>
        <v>0</v>
      </c>
      <c r="K26" s="16">
        <f t="shared" si="19"/>
        <v>0</v>
      </c>
      <c r="L26" s="16">
        <f t="shared" si="19"/>
        <v>0</v>
      </c>
      <c r="M26" s="16">
        <f t="shared" si="19"/>
        <v>0</v>
      </c>
      <c r="N26" s="16">
        <f t="shared" si="19"/>
        <v>0</v>
      </c>
      <c r="O26" s="16">
        <f t="shared" si="19"/>
        <v>0</v>
      </c>
      <c r="P26" s="16">
        <f t="shared" si="19"/>
        <v>0</v>
      </c>
      <c r="Q26" s="16">
        <f t="shared" si="19"/>
        <v>0</v>
      </c>
      <c r="R26" s="16">
        <f t="shared" si="19"/>
        <v>0</v>
      </c>
      <c r="S26" s="16">
        <f t="shared" si="19"/>
        <v>0</v>
      </c>
      <c r="T26" s="16">
        <f t="shared" si="19"/>
        <v>0</v>
      </c>
      <c r="U26" s="16">
        <f t="shared" si="19"/>
        <v>0</v>
      </c>
      <c r="V26" s="16">
        <f t="shared" si="19"/>
        <v>0</v>
      </c>
      <c r="W26" s="16">
        <f t="shared" si="19"/>
        <v>0</v>
      </c>
      <c r="X26" s="16">
        <f t="shared" si="19"/>
        <v>0</v>
      </c>
      <c r="Y26" s="16">
        <f t="shared" si="19"/>
        <v>0</v>
      </c>
      <c r="Z26" s="16">
        <f t="shared" si="19"/>
        <v>0</v>
      </c>
      <c r="AA26" s="16">
        <f t="shared" si="19"/>
        <v>0</v>
      </c>
      <c r="AB26" s="16">
        <f t="shared" si="19"/>
        <v>0</v>
      </c>
      <c r="AC26" s="16">
        <f t="shared" si="19"/>
        <v>0</v>
      </c>
      <c r="AD26" s="16">
        <f t="shared" si="19"/>
        <v>0</v>
      </c>
      <c r="AE26" s="16">
        <f t="shared" si="19"/>
        <v>0</v>
      </c>
      <c r="AF26" s="16">
        <f t="shared" si="19"/>
        <v>0</v>
      </c>
      <c r="AG26" s="16">
        <f t="shared" si="19"/>
        <v>0</v>
      </c>
      <c r="AH26" s="16">
        <f t="shared" si="19"/>
        <v>0</v>
      </c>
      <c r="AI26" s="16">
        <f t="shared" si="19"/>
        <v>0</v>
      </c>
      <c r="AJ26" s="16">
        <f t="shared" si="19"/>
        <v>0</v>
      </c>
      <c r="AK26" s="16">
        <f t="shared" si="19"/>
        <v>0</v>
      </c>
      <c r="AL26" s="16">
        <f t="shared" si="19"/>
        <v>0</v>
      </c>
      <c r="AM26" s="16">
        <f t="shared" si="19"/>
        <v>0</v>
      </c>
      <c r="AN26" s="16">
        <f t="shared" si="19"/>
        <v>0</v>
      </c>
      <c r="AO26" s="18">
        <f t="shared" si="15"/>
        <v>0</v>
      </c>
    </row>
    <row r="27" spans="1:42" x14ac:dyDescent="0.3">
      <c r="A27" s="17">
        <f>A20</f>
        <v>0</v>
      </c>
      <c r="B27" s="16">
        <f t="shared" ref="B27:H27" si="20">B6+B13+B20</f>
        <v>0</v>
      </c>
      <c r="C27" s="16">
        <f t="shared" si="20"/>
        <v>0</v>
      </c>
      <c r="D27" s="16">
        <f t="shared" si="20"/>
        <v>0</v>
      </c>
      <c r="E27" s="16">
        <f t="shared" si="20"/>
        <v>0</v>
      </c>
      <c r="F27" s="16">
        <f t="shared" si="20"/>
        <v>0</v>
      </c>
      <c r="G27" s="16">
        <f t="shared" si="20"/>
        <v>0</v>
      </c>
      <c r="H27" s="16">
        <f t="shared" si="20"/>
        <v>0</v>
      </c>
      <c r="I27" s="16">
        <f t="shared" ref="I27:AN27" si="21">I6+I13+I20</f>
        <v>0</v>
      </c>
      <c r="J27" s="16">
        <f t="shared" si="21"/>
        <v>0</v>
      </c>
      <c r="K27" s="16">
        <f t="shared" si="21"/>
        <v>0</v>
      </c>
      <c r="L27" s="16">
        <f t="shared" si="21"/>
        <v>0</v>
      </c>
      <c r="M27" s="16">
        <f t="shared" si="21"/>
        <v>0</v>
      </c>
      <c r="N27" s="16">
        <f t="shared" si="21"/>
        <v>0</v>
      </c>
      <c r="O27" s="16">
        <f t="shared" si="21"/>
        <v>0</v>
      </c>
      <c r="P27" s="16">
        <f t="shared" si="21"/>
        <v>0</v>
      </c>
      <c r="Q27" s="16">
        <f t="shared" si="21"/>
        <v>0</v>
      </c>
      <c r="R27" s="16">
        <f t="shared" si="21"/>
        <v>0</v>
      </c>
      <c r="S27" s="16">
        <f t="shared" si="21"/>
        <v>0</v>
      </c>
      <c r="T27" s="16">
        <f t="shared" si="21"/>
        <v>0</v>
      </c>
      <c r="U27" s="16">
        <f t="shared" si="21"/>
        <v>0</v>
      </c>
      <c r="V27" s="16">
        <f t="shared" si="21"/>
        <v>0</v>
      </c>
      <c r="W27" s="16">
        <f t="shared" si="21"/>
        <v>0</v>
      </c>
      <c r="X27" s="16">
        <f t="shared" si="21"/>
        <v>0</v>
      </c>
      <c r="Y27" s="16">
        <f t="shared" si="21"/>
        <v>0</v>
      </c>
      <c r="Z27" s="16">
        <f t="shared" si="21"/>
        <v>0</v>
      </c>
      <c r="AA27" s="16">
        <f t="shared" si="21"/>
        <v>0</v>
      </c>
      <c r="AB27" s="16">
        <f t="shared" si="21"/>
        <v>0</v>
      </c>
      <c r="AC27" s="16">
        <f t="shared" si="21"/>
        <v>0</v>
      </c>
      <c r="AD27" s="16">
        <f t="shared" si="21"/>
        <v>0</v>
      </c>
      <c r="AE27" s="16">
        <f t="shared" si="21"/>
        <v>0</v>
      </c>
      <c r="AF27" s="16">
        <f t="shared" si="21"/>
        <v>0</v>
      </c>
      <c r="AG27" s="16">
        <f t="shared" si="21"/>
        <v>0</v>
      </c>
      <c r="AH27" s="16">
        <f t="shared" si="21"/>
        <v>0</v>
      </c>
      <c r="AI27" s="16">
        <f t="shared" si="21"/>
        <v>0</v>
      </c>
      <c r="AJ27" s="16">
        <f t="shared" si="21"/>
        <v>0</v>
      </c>
      <c r="AK27" s="16">
        <f t="shared" si="21"/>
        <v>0</v>
      </c>
      <c r="AL27" s="16">
        <f t="shared" si="21"/>
        <v>0</v>
      </c>
      <c r="AM27" s="16">
        <f t="shared" si="21"/>
        <v>0</v>
      </c>
      <c r="AN27" s="16">
        <f t="shared" si="21"/>
        <v>0</v>
      </c>
      <c r="AO27" s="18">
        <f t="shared" si="15"/>
        <v>0</v>
      </c>
    </row>
    <row r="29" spans="1:42" s="17" customFormat="1" x14ac:dyDescent="0.3">
      <c r="A29" s="17" t="s">
        <v>96</v>
      </c>
      <c r="B29" s="143">
        <f t="shared" ref="B29:P29" si="22">SUM(B2:B6)</f>
        <v>0</v>
      </c>
      <c r="C29" s="143">
        <f t="shared" si="22"/>
        <v>0</v>
      </c>
      <c r="D29" s="143">
        <f t="shared" si="22"/>
        <v>0</v>
      </c>
      <c r="E29" s="143">
        <f t="shared" si="22"/>
        <v>0</v>
      </c>
      <c r="F29" s="143">
        <f t="shared" si="22"/>
        <v>0</v>
      </c>
      <c r="G29" s="143">
        <f t="shared" si="22"/>
        <v>0</v>
      </c>
      <c r="H29" s="143">
        <f t="shared" si="22"/>
        <v>0</v>
      </c>
      <c r="I29" s="143">
        <f t="shared" si="22"/>
        <v>0</v>
      </c>
      <c r="J29" s="143">
        <f t="shared" si="22"/>
        <v>0</v>
      </c>
      <c r="K29" s="143">
        <f t="shared" si="22"/>
        <v>0</v>
      </c>
      <c r="L29" s="143">
        <f t="shared" si="22"/>
        <v>0</v>
      </c>
      <c r="M29" s="143">
        <f t="shared" si="22"/>
        <v>0</v>
      </c>
      <c r="N29" s="143">
        <f t="shared" si="22"/>
        <v>0</v>
      </c>
      <c r="O29" s="143">
        <f t="shared" si="22"/>
        <v>0</v>
      </c>
      <c r="P29" s="143">
        <f t="shared" si="22"/>
        <v>0</v>
      </c>
      <c r="Q29" s="143">
        <f t="shared" ref="Q29:AN29" si="23">SUM(Q2:Q6)</f>
        <v>0</v>
      </c>
      <c r="R29" s="143">
        <f t="shared" si="23"/>
        <v>0</v>
      </c>
      <c r="S29" s="143">
        <f t="shared" si="23"/>
        <v>0</v>
      </c>
      <c r="T29" s="143">
        <f t="shared" si="23"/>
        <v>0</v>
      </c>
      <c r="U29" s="143">
        <f t="shared" si="23"/>
        <v>0</v>
      </c>
      <c r="V29" s="143">
        <f t="shared" si="23"/>
        <v>0</v>
      </c>
      <c r="W29" s="143">
        <f t="shared" si="23"/>
        <v>0</v>
      </c>
      <c r="X29" s="143">
        <f t="shared" si="23"/>
        <v>0</v>
      </c>
      <c r="Y29" s="143">
        <f t="shared" si="23"/>
        <v>0</v>
      </c>
      <c r="Z29" s="143">
        <f t="shared" si="23"/>
        <v>0</v>
      </c>
      <c r="AA29" s="143">
        <f t="shared" si="23"/>
        <v>0</v>
      </c>
      <c r="AB29" s="143">
        <f t="shared" si="23"/>
        <v>0</v>
      </c>
      <c r="AC29" s="143">
        <f t="shared" si="23"/>
        <v>0</v>
      </c>
      <c r="AD29" s="143">
        <f t="shared" si="23"/>
        <v>0</v>
      </c>
      <c r="AE29" s="143">
        <f t="shared" si="23"/>
        <v>0</v>
      </c>
      <c r="AF29" s="143">
        <f t="shared" si="23"/>
        <v>0</v>
      </c>
      <c r="AG29" s="143">
        <f t="shared" si="23"/>
        <v>0</v>
      </c>
      <c r="AH29" s="143">
        <f t="shared" si="23"/>
        <v>0</v>
      </c>
      <c r="AI29" s="143">
        <f t="shared" si="23"/>
        <v>0</v>
      </c>
      <c r="AJ29" s="143">
        <f t="shared" si="23"/>
        <v>0</v>
      </c>
      <c r="AK29" s="143">
        <f t="shared" si="23"/>
        <v>0</v>
      </c>
      <c r="AL29" s="143">
        <f t="shared" si="23"/>
        <v>0</v>
      </c>
      <c r="AM29" s="143">
        <f t="shared" si="23"/>
        <v>0</v>
      </c>
      <c r="AN29" s="143">
        <f t="shared" si="23"/>
        <v>0</v>
      </c>
      <c r="AO29" s="144">
        <f>SUM(AO2:AO6)</f>
        <v>0</v>
      </c>
      <c r="AP29" s="51"/>
    </row>
    <row r="30" spans="1:42" s="17" customFormat="1" x14ac:dyDescent="0.3">
      <c r="A30" s="17" t="s">
        <v>97</v>
      </c>
      <c r="B30" s="143">
        <f t="shared" ref="B30:AO30" si="24">SUM(B9:B13)</f>
        <v>0</v>
      </c>
      <c r="C30" s="143">
        <f t="shared" si="24"/>
        <v>0</v>
      </c>
      <c r="D30" s="143">
        <f t="shared" si="24"/>
        <v>0</v>
      </c>
      <c r="E30" s="143">
        <f t="shared" si="24"/>
        <v>0</v>
      </c>
      <c r="F30" s="143">
        <f t="shared" si="24"/>
        <v>0</v>
      </c>
      <c r="G30" s="143">
        <f t="shared" si="24"/>
        <v>0</v>
      </c>
      <c r="H30" s="143">
        <f t="shared" si="24"/>
        <v>0</v>
      </c>
      <c r="I30" s="143">
        <f t="shared" si="24"/>
        <v>0</v>
      </c>
      <c r="J30" s="143">
        <f t="shared" si="24"/>
        <v>0</v>
      </c>
      <c r="K30" s="143">
        <f t="shared" si="24"/>
        <v>0</v>
      </c>
      <c r="L30" s="143">
        <f t="shared" si="24"/>
        <v>0</v>
      </c>
      <c r="M30" s="143">
        <f t="shared" si="24"/>
        <v>0</v>
      </c>
      <c r="N30" s="143">
        <f t="shared" si="24"/>
        <v>0</v>
      </c>
      <c r="O30" s="143">
        <f t="shared" si="24"/>
        <v>0</v>
      </c>
      <c r="P30" s="143">
        <f t="shared" si="24"/>
        <v>0</v>
      </c>
      <c r="Q30" s="143">
        <f t="shared" ref="Q30:AN30" si="25">SUM(Q9:Q13)</f>
        <v>0</v>
      </c>
      <c r="R30" s="143">
        <f t="shared" si="25"/>
        <v>0</v>
      </c>
      <c r="S30" s="143">
        <f t="shared" si="25"/>
        <v>0</v>
      </c>
      <c r="T30" s="143">
        <f t="shared" si="25"/>
        <v>0</v>
      </c>
      <c r="U30" s="143">
        <f t="shared" si="25"/>
        <v>0</v>
      </c>
      <c r="V30" s="143">
        <f t="shared" si="25"/>
        <v>0</v>
      </c>
      <c r="W30" s="143">
        <f t="shared" si="25"/>
        <v>0</v>
      </c>
      <c r="X30" s="143">
        <f t="shared" si="25"/>
        <v>0</v>
      </c>
      <c r="Y30" s="143">
        <f t="shared" si="25"/>
        <v>0</v>
      </c>
      <c r="Z30" s="143">
        <f t="shared" si="25"/>
        <v>0</v>
      </c>
      <c r="AA30" s="143">
        <f t="shared" si="25"/>
        <v>0</v>
      </c>
      <c r="AB30" s="143">
        <f t="shared" si="25"/>
        <v>0</v>
      </c>
      <c r="AC30" s="143">
        <f t="shared" si="25"/>
        <v>0</v>
      </c>
      <c r="AD30" s="143">
        <f t="shared" si="25"/>
        <v>0</v>
      </c>
      <c r="AE30" s="143">
        <f t="shared" si="25"/>
        <v>0</v>
      </c>
      <c r="AF30" s="143">
        <f t="shared" si="25"/>
        <v>0</v>
      </c>
      <c r="AG30" s="143">
        <f t="shared" si="25"/>
        <v>0</v>
      </c>
      <c r="AH30" s="143">
        <f t="shared" si="25"/>
        <v>0</v>
      </c>
      <c r="AI30" s="143">
        <f t="shared" si="25"/>
        <v>0</v>
      </c>
      <c r="AJ30" s="143">
        <f t="shared" si="25"/>
        <v>0</v>
      </c>
      <c r="AK30" s="143">
        <f t="shared" si="25"/>
        <v>0</v>
      </c>
      <c r="AL30" s="143">
        <f t="shared" si="25"/>
        <v>0</v>
      </c>
      <c r="AM30" s="143">
        <f t="shared" si="25"/>
        <v>0</v>
      </c>
      <c r="AN30" s="143">
        <f t="shared" si="25"/>
        <v>0</v>
      </c>
      <c r="AO30" s="144">
        <f t="shared" si="24"/>
        <v>0</v>
      </c>
      <c r="AP30" s="51"/>
    </row>
    <row r="31" spans="1:42" s="17" customFormat="1" x14ac:dyDescent="0.3">
      <c r="A31" s="17" t="s">
        <v>98</v>
      </c>
      <c r="B31" s="143">
        <f t="shared" ref="B31:AO31" si="26">SUM(B16:B20)</f>
        <v>0</v>
      </c>
      <c r="C31" s="143">
        <f t="shared" si="26"/>
        <v>0</v>
      </c>
      <c r="D31" s="143">
        <f t="shared" si="26"/>
        <v>0</v>
      </c>
      <c r="E31" s="143">
        <f t="shared" si="26"/>
        <v>0</v>
      </c>
      <c r="F31" s="143">
        <f t="shared" si="26"/>
        <v>0</v>
      </c>
      <c r="G31" s="143">
        <f t="shared" si="26"/>
        <v>0</v>
      </c>
      <c r="H31" s="143">
        <f t="shared" si="26"/>
        <v>0</v>
      </c>
      <c r="I31" s="143">
        <f t="shared" si="26"/>
        <v>0</v>
      </c>
      <c r="J31" s="143">
        <f t="shared" si="26"/>
        <v>0</v>
      </c>
      <c r="K31" s="143">
        <f t="shared" si="26"/>
        <v>0</v>
      </c>
      <c r="L31" s="143">
        <f t="shared" si="26"/>
        <v>0</v>
      </c>
      <c r="M31" s="143">
        <f t="shared" si="26"/>
        <v>0</v>
      </c>
      <c r="N31" s="143">
        <f t="shared" si="26"/>
        <v>0</v>
      </c>
      <c r="O31" s="143">
        <f t="shared" si="26"/>
        <v>0</v>
      </c>
      <c r="P31" s="143">
        <f t="shared" si="26"/>
        <v>0</v>
      </c>
      <c r="Q31" s="143">
        <f t="shared" ref="Q31:AN31" si="27">SUM(Q16:Q20)</f>
        <v>0</v>
      </c>
      <c r="R31" s="143">
        <f t="shared" si="27"/>
        <v>0</v>
      </c>
      <c r="S31" s="143">
        <f t="shared" si="27"/>
        <v>0</v>
      </c>
      <c r="T31" s="143">
        <f t="shared" si="27"/>
        <v>0</v>
      </c>
      <c r="U31" s="143">
        <f t="shared" si="27"/>
        <v>0</v>
      </c>
      <c r="V31" s="143">
        <f t="shared" si="27"/>
        <v>0</v>
      </c>
      <c r="W31" s="143">
        <f t="shared" si="27"/>
        <v>0</v>
      </c>
      <c r="X31" s="143">
        <f t="shared" si="27"/>
        <v>0</v>
      </c>
      <c r="Y31" s="143">
        <f t="shared" si="27"/>
        <v>0</v>
      </c>
      <c r="Z31" s="143">
        <f t="shared" si="27"/>
        <v>0</v>
      </c>
      <c r="AA31" s="143">
        <f t="shared" si="27"/>
        <v>0</v>
      </c>
      <c r="AB31" s="143">
        <f t="shared" si="27"/>
        <v>0</v>
      </c>
      <c r="AC31" s="143">
        <f t="shared" si="27"/>
        <v>0</v>
      </c>
      <c r="AD31" s="143">
        <f t="shared" si="27"/>
        <v>0</v>
      </c>
      <c r="AE31" s="143">
        <f t="shared" si="27"/>
        <v>0</v>
      </c>
      <c r="AF31" s="143">
        <f t="shared" si="27"/>
        <v>0</v>
      </c>
      <c r="AG31" s="143">
        <f t="shared" si="27"/>
        <v>0</v>
      </c>
      <c r="AH31" s="143">
        <f t="shared" si="27"/>
        <v>0</v>
      </c>
      <c r="AI31" s="143">
        <f t="shared" si="27"/>
        <v>0</v>
      </c>
      <c r="AJ31" s="143">
        <f t="shared" si="27"/>
        <v>0</v>
      </c>
      <c r="AK31" s="143">
        <f t="shared" si="27"/>
        <v>0</v>
      </c>
      <c r="AL31" s="143">
        <f t="shared" si="27"/>
        <v>0</v>
      </c>
      <c r="AM31" s="143">
        <f t="shared" si="27"/>
        <v>0</v>
      </c>
      <c r="AN31" s="143">
        <f t="shared" si="27"/>
        <v>0</v>
      </c>
      <c r="AO31" s="144">
        <f t="shared" si="26"/>
        <v>0</v>
      </c>
      <c r="AP31" s="51"/>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20"/>
  <sheetViews>
    <sheetView view="pageBreakPreview" zoomScale="90" zoomScaleNormal="100" zoomScaleSheetLayoutView="90" workbookViewId="0">
      <selection activeCell="B5" sqref="B5"/>
    </sheetView>
  </sheetViews>
  <sheetFormatPr defaultColWidth="22.109375" defaultRowHeight="14.4" x14ac:dyDescent="0.3"/>
  <cols>
    <col min="1" max="1" width="24.88671875" bestFit="1" customWidth="1"/>
    <col min="2" max="2" width="14.88671875" bestFit="1" customWidth="1"/>
    <col min="3" max="3" width="22.33203125" bestFit="1" customWidth="1"/>
    <col min="4" max="4" width="22.6640625" bestFit="1" customWidth="1"/>
    <col min="5" max="5" width="21.33203125" style="12" bestFit="1" customWidth="1"/>
    <col min="6" max="6" width="15" customWidth="1"/>
    <col min="7" max="7" width="17" bestFit="1" customWidth="1"/>
  </cols>
  <sheetData>
    <row r="1" spans="1:7" ht="16.8" x14ac:dyDescent="0.3">
      <c r="A1" s="232"/>
      <c r="B1" s="233"/>
      <c r="C1" s="233"/>
      <c r="D1" s="233"/>
      <c r="E1" s="233"/>
    </row>
    <row r="2" spans="1:7" x14ac:dyDescent="0.3">
      <c r="A2" s="149" t="s">
        <v>135</v>
      </c>
      <c r="B2" s="234"/>
      <c r="C2" s="234"/>
      <c r="D2" s="234"/>
      <c r="E2" s="234"/>
    </row>
    <row r="3" spans="1:7" x14ac:dyDescent="0.3">
      <c r="A3" s="149" t="s">
        <v>136</v>
      </c>
      <c r="B3" s="235"/>
      <c r="C3" s="235"/>
      <c r="D3" s="235"/>
      <c r="E3" s="235"/>
    </row>
    <row r="4" spans="1:7" ht="46.8" x14ac:dyDescent="0.3">
      <c r="A4" s="42" t="s">
        <v>0</v>
      </c>
      <c r="B4" s="42" t="s">
        <v>58</v>
      </c>
      <c r="C4" s="42" t="s">
        <v>1</v>
      </c>
      <c r="D4" s="42" t="s">
        <v>59</v>
      </c>
      <c r="E4" s="42" t="s">
        <v>2</v>
      </c>
      <c r="F4" s="40" t="s">
        <v>43</v>
      </c>
      <c r="G4" s="38" t="s">
        <v>44</v>
      </c>
    </row>
    <row r="5" spans="1:7" s="19" customFormat="1" ht="31.2" x14ac:dyDescent="0.3">
      <c r="A5" s="46" t="s">
        <v>65</v>
      </c>
      <c r="B5" s="55">
        <f>TEP_gadi!B54</f>
        <v>0</v>
      </c>
      <c r="C5" s="56"/>
      <c r="D5" s="57">
        <f>IF($D$19="M",D6,IF($D$19="V",D7,D8))</f>
        <v>0</v>
      </c>
      <c r="E5" s="58">
        <f>IF($D$19="M",E6,IF($D$19="V",E7,E8))</f>
        <v>70</v>
      </c>
      <c r="F5" s="59"/>
      <c r="G5" s="60"/>
    </row>
    <row r="6" spans="1:7" ht="31.2" x14ac:dyDescent="0.3">
      <c r="A6" s="43" t="s">
        <v>4</v>
      </c>
      <c r="B6" s="44"/>
      <c r="C6" s="47">
        <v>70</v>
      </c>
      <c r="D6" s="45">
        <f>ROUND(C6*$B$5/100,2)</f>
        <v>0</v>
      </c>
      <c r="E6" s="42">
        <f>C6</f>
        <v>70</v>
      </c>
      <c r="F6" s="40"/>
      <c r="G6" s="38"/>
    </row>
    <row r="7" spans="1:7" ht="15.6" x14ac:dyDescent="0.3">
      <c r="A7" s="43" t="s">
        <v>5</v>
      </c>
      <c r="B7" s="44"/>
      <c r="C7" s="47">
        <v>60</v>
      </c>
      <c r="D7" s="45">
        <f t="shared" ref="D7" si="0">ROUND(C7*$B$5/100,2)</f>
        <v>0</v>
      </c>
      <c r="E7" s="42">
        <f t="shared" ref="E7:E8" si="1">C7</f>
        <v>60</v>
      </c>
      <c r="F7" s="40"/>
      <c r="G7" s="38"/>
    </row>
    <row r="8" spans="1:7" ht="15.6" x14ac:dyDescent="0.3">
      <c r="A8" s="43" t="s">
        <v>6</v>
      </c>
      <c r="B8" s="44"/>
      <c r="C8" s="47">
        <v>50</v>
      </c>
      <c r="D8" s="45">
        <f>ROUND(C8*$B$5/100,2)</f>
        <v>0</v>
      </c>
      <c r="E8" s="42">
        <f t="shared" si="1"/>
        <v>50</v>
      </c>
      <c r="F8" s="40"/>
      <c r="G8" s="38"/>
    </row>
    <row r="9" spans="1:7" s="19" customFormat="1" ht="15.6" x14ac:dyDescent="0.3">
      <c r="A9" s="46" t="s">
        <v>3</v>
      </c>
      <c r="B9" s="55">
        <f>RP_gadi!B54</f>
        <v>0</v>
      </c>
      <c r="C9" s="56"/>
      <c r="D9" s="57">
        <f>IF($D$19="M",D10,IF($D$19="V",D11,D12))</f>
        <v>0</v>
      </c>
      <c r="E9" s="58">
        <f>IF($D$19="M",E10,IF($D$19="V",E11,E12))</f>
        <v>80</v>
      </c>
      <c r="F9" s="61"/>
      <c r="G9" s="62"/>
    </row>
    <row r="10" spans="1:7" ht="31.2" x14ac:dyDescent="0.3">
      <c r="A10" s="43" t="s">
        <v>4</v>
      </c>
      <c r="B10" s="44"/>
      <c r="C10" s="47">
        <f>IF(D$20="Jā", F10,G10)</f>
        <v>80</v>
      </c>
      <c r="D10" s="45">
        <f>ROUND(C10*$B$9/100,2)</f>
        <v>0</v>
      </c>
      <c r="E10" s="42">
        <f>C10</f>
        <v>80</v>
      </c>
      <c r="F10" s="41">
        <v>80</v>
      </c>
      <c r="G10" s="17">
        <v>70</v>
      </c>
    </row>
    <row r="11" spans="1:7" ht="15.6" x14ac:dyDescent="0.3">
      <c r="A11" s="43" t="s">
        <v>5</v>
      </c>
      <c r="B11" s="44"/>
      <c r="C11" s="47">
        <f>IF(D$20="Jā", F11,G11)</f>
        <v>75</v>
      </c>
      <c r="D11" s="45">
        <f t="shared" ref="D11:D12" si="2">ROUND(C11*$B$9/100,2)</f>
        <v>0</v>
      </c>
      <c r="E11" s="42">
        <f t="shared" ref="E11:E16" si="3">C11</f>
        <v>75</v>
      </c>
      <c r="F11" s="41">
        <v>75</v>
      </c>
      <c r="G11" s="17">
        <v>60</v>
      </c>
    </row>
    <row r="12" spans="1:7" ht="15.6" x14ac:dyDescent="0.3">
      <c r="A12" s="43" t="s">
        <v>6</v>
      </c>
      <c r="B12" s="44"/>
      <c r="C12" s="47">
        <f>IF(D$20="Jā", F12,G12)</f>
        <v>65</v>
      </c>
      <c r="D12" s="45">
        <f t="shared" si="2"/>
        <v>0</v>
      </c>
      <c r="E12" s="42">
        <f t="shared" si="3"/>
        <v>65</v>
      </c>
      <c r="F12" s="41">
        <v>65</v>
      </c>
      <c r="G12" s="17">
        <v>50</v>
      </c>
    </row>
    <row r="13" spans="1:7" s="19" customFormat="1" ht="15.6" x14ac:dyDescent="0.3">
      <c r="A13" s="46" t="s">
        <v>7</v>
      </c>
      <c r="B13" s="55">
        <f>EI_gadi!B54</f>
        <v>0</v>
      </c>
      <c r="C13" s="56"/>
      <c r="D13" s="57">
        <f>IF($D$19="M",D14,IF($D$19="V",D15,D16))</f>
        <v>0</v>
      </c>
      <c r="E13" s="58">
        <f>IF($D$19="M",E14,IF($D$19="V",E15,E16))</f>
        <v>60</v>
      </c>
    </row>
    <row r="14" spans="1:7" ht="31.2" x14ac:dyDescent="0.3">
      <c r="A14" s="43" t="s">
        <v>4</v>
      </c>
      <c r="B14" s="44"/>
      <c r="C14" s="47">
        <f>IF(D$20="Jā", F14,G14)</f>
        <v>60</v>
      </c>
      <c r="D14" s="48">
        <f>ROUND(C14*$B$13/100,2)</f>
        <v>0</v>
      </c>
      <c r="E14" s="42">
        <f t="shared" si="3"/>
        <v>60</v>
      </c>
      <c r="F14">
        <f>G14+15</f>
        <v>60</v>
      </c>
      <c r="G14" s="65">
        <v>45</v>
      </c>
    </row>
    <row r="15" spans="1:7" ht="15.6" x14ac:dyDescent="0.3">
      <c r="A15" s="43" t="s">
        <v>5</v>
      </c>
      <c r="B15" s="44"/>
      <c r="C15" s="47">
        <f t="shared" ref="C15:C16" si="4">IF(D$20="Jā", F15,G15)</f>
        <v>50</v>
      </c>
      <c r="D15" s="48">
        <f>ROUNDDOWN(C15*$B$13/100,2)</f>
        <v>0</v>
      </c>
      <c r="E15" s="42">
        <f t="shared" si="3"/>
        <v>50</v>
      </c>
      <c r="F15">
        <f t="shared" ref="F15:F16" si="5">G15+15</f>
        <v>50</v>
      </c>
      <c r="G15" s="65">
        <v>35</v>
      </c>
    </row>
    <row r="16" spans="1:7" ht="15.6" x14ac:dyDescent="0.3">
      <c r="A16" s="43" t="s">
        <v>6</v>
      </c>
      <c r="B16" s="44"/>
      <c r="C16" s="47">
        <f t="shared" si="4"/>
        <v>40</v>
      </c>
      <c r="D16" s="48">
        <f t="shared" ref="D16" si="6">ROUND(C16*$B$13/100,2)</f>
        <v>0</v>
      </c>
      <c r="E16" s="42">
        <f t="shared" si="3"/>
        <v>40</v>
      </c>
      <c r="F16">
        <f t="shared" si="5"/>
        <v>40</v>
      </c>
      <c r="G16" s="65">
        <v>25</v>
      </c>
    </row>
    <row r="17" spans="1:5" ht="15.6" x14ac:dyDescent="0.3">
      <c r="A17" s="43" t="s">
        <v>8</v>
      </c>
      <c r="B17" s="55">
        <f>B9+B13+B5</f>
        <v>0</v>
      </c>
      <c r="C17" s="42"/>
      <c r="D17" s="64">
        <f>D13+D9+D5</f>
        <v>0</v>
      </c>
      <c r="E17" s="42"/>
    </row>
    <row r="18" spans="1:5" x14ac:dyDescent="0.3">
      <c r="D18" s="52"/>
    </row>
    <row r="19" spans="1:5" ht="14.4" customHeight="1" x14ac:dyDescent="0.3">
      <c r="A19" s="230" t="s">
        <v>45</v>
      </c>
      <c r="B19" s="230"/>
      <c r="C19" s="231"/>
      <c r="D19" s="63" t="s">
        <v>66</v>
      </c>
    </row>
    <row r="20" spans="1:5" ht="14.4" customHeight="1" x14ac:dyDescent="0.3">
      <c r="A20" s="230" t="s">
        <v>67</v>
      </c>
      <c r="B20" s="230"/>
      <c r="C20" s="231"/>
      <c r="D20" s="63" t="s">
        <v>138</v>
      </c>
    </row>
  </sheetData>
  <mergeCells count="5">
    <mergeCell ref="A19:C19"/>
    <mergeCell ref="A20:C20"/>
    <mergeCell ref="A1:E1"/>
    <mergeCell ref="B2:E2"/>
    <mergeCell ref="B3:E3"/>
  </mergeCells>
  <pageMargins left="0.7" right="0.7" top="0.75" bottom="0.75" header="0.3" footer="0.3"/>
  <pageSetup paperSize="9" scale="98" orientation="landscape"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F43"/>
  <sheetViews>
    <sheetView view="pageBreakPreview" topLeftCell="A5" zoomScale="70" zoomScaleNormal="100" zoomScaleSheetLayoutView="70" workbookViewId="0">
      <selection activeCell="C17" sqref="C17"/>
    </sheetView>
  </sheetViews>
  <sheetFormatPr defaultColWidth="27.33203125" defaultRowHeight="14.4" x14ac:dyDescent="0.3"/>
  <cols>
    <col min="1" max="1" width="69.33203125" style="14" bestFit="1" customWidth="1"/>
    <col min="2" max="2" width="11" style="12" bestFit="1" customWidth="1"/>
    <col min="3" max="3" width="14.6640625" style="12" bestFit="1" customWidth="1"/>
    <col min="4" max="4" width="18.6640625" style="12" bestFit="1" customWidth="1"/>
    <col min="5" max="5" width="15.5546875" style="13" bestFit="1" customWidth="1"/>
    <col min="6" max="6" width="90.5546875" style="92" customWidth="1"/>
  </cols>
  <sheetData>
    <row r="1" spans="1:6" ht="16.8" x14ac:dyDescent="0.3">
      <c r="A1" s="95" t="s">
        <v>134</v>
      </c>
      <c r="B1" s="97"/>
      <c r="C1" s="97"/>
      <c r="D1" s="97"/>
      <c r="E1" s="98"/>
      <c r="F1" s="99"/>
    </row>
    <row r="2" spans="1:6" s="67" customFormat="1" ht="31.2" x14ac:dyDescent="0.3">
      <c r="A2" s="236" t="s">
        <v>24</v>
      </c>
      <c r="B2" s="236" t="s">
        <v>25</v>
      </c>
      <c r="C2" s="236" t="s">
        <v>26</v>
      </c>
      <c r="D2" s="56" t="s">
        <v>46</v>
      </c>
      <c r="E2" s="56" t="s">
        <v>47</v>
      </c>
      <c r="F2" s="100"/>
    </row>
    <row r="3" spans="1:6" ht="15.6" x14ac:dyDescent="0.3">
      <c r="A3" s="236"/>
      <c r="B3" s="236"/>
      <c r="C3" s="236"/>
      <c r="D3" s="42" t="s">
        <v>27</v>
      </c>
      <c r="E3" s="42" t="s">
        <v>27</v>
      </c>
      <c r="F3" s="99"/>
    </row>
    <row r="4" spans="1:6" ht="15.6" x14ac:dyDescent="0.3">
      <c r="A4" s="68" t="s">
        <v>28</v>
      </c>
      <c r="B4" s="38"/>
      <c r="C4" s="38"/>
      <c r="D4" s="69"/>
      <c r="E4" s="70"/>
      <c r="F4" s="99"/>
    </row>
    <row r="5" spans="1:6" s="65" customFormat="1" ht="31.2" x14ac:dyDescent="0.3">
      <c r="A5" s="71" t="s">
        <v>29</v>
      </c>
      <c r="B5" s="38"/>
      <c r="C5" s="38"/>
      <c r="D5" s="69"/>
      <c r="E5" s="70"/>
      <c r="F5" s="101"/>
    </row>
    <row r="6" spans="1:6" ht="15.6" x14ac:dyDescent="0.3">
      <c r="A6" s="72"/>
      <c r="B6" s="42" t="s">
        <v>33</v>
      </c>
      <c r="C6" s="38">
        <f>Stundas!AO23</f>
        <v>0</v>
      </c>
      <c r="D6" s="74">
        <v>20</v>
      </c>
      <c r="E6" s="102">
        <f>C6*D6</f>
        <v>0</v>
      </c>
      <c r="F6" s="99" t="s">
        <v>100</v>
      </c>
    </row>
    <row r="7" spans="1:6" s="39" customFormat="1" ht="15.6" x14ac:dyDescent="0.3">
      <c r="A7" s="72"/>
      <c r="B7" s="42" t="s">
        <v>33</v>
      </c>
      <c r="C7" s="38">
        <f>Stundas!AO24</f>
        <v>0</v>
      </c>
      <c r="D7" s="74">
        <v>20</v>
      </c>
      <c r="E7" s="102">
        <f t="shared" ref="E7:E10" si="0">C7*D7</f>
        <v>0</v>
      </c>
      <c r="F7" s="103"/>
    </row>
    <row r="8" spans="1:6" s="39" customFormat="1" ht="15.6" x14ac:dyDescent="0.3">
      <c r="A8" s="72"/>
      <c r="B8" s="42" t="s">
        <v>33</v>
      </c>
      <c r="C8" s="38">
        <f>Stundas!AO25</f>
        <v>0</v>
      </c>
      <c r="D8" s="74">
        <v>20</v>
      </c>
      <c r="E8" s="102">
        <f t="shared" si="0"/>
        <v>0</v>
      </c>
      <c r="F8" s="103"/>
    </row>
    <row r="9" spans="1:6" s="39" customFormat="1" ht="15.6" x14ac:dyDescent="0.3">
      <c r="A9" s="72"/>
      <c r="B9" s="42" t="s">
        <v>33</v>
      </c>
      <c r="C9" s="38">
        <f>Stundas!AO26</f>
        <v>0</v>
      </c>
      <c r="D9" s="74">
        <v>20</v>
      </c>
      <c r="E9" s="102">
        <f t="shared" si="0"/>
        <v>0</v>
      </c>
      <c r="F9" s="103"/>
    </row>
    <row r="10" spans="1:6" s="39" customFormat="1" ht="15.6" x14ac:dyDescent="0.3">
      <c r="A10" s="72"/>
      <c r="B10" s="42" t="s">
        <v>33</v>
      </c>
      <c r="C10" s="38">
        <f>Stundas!AO27</f>
        <v>0</v>
      </c>
      <c r="D10" s="74">
        <v>20</v>
      </c>
      <c r="E10" s="102">
        <f t="shared" si="0"/>
        <v>0</v>
      </c>
      <c r="F10" s="103"/>
    </row>
    <row r="11" spans="1:6" s="65" customFormat="1" ht="46.8" x14ac:dyDescent="0.3">
      <c r="A11" s="75" t="s">
        <v>70</v>
      </c>
      <c r="B11" s="38"/>
      <c r="C11" s="38"/>
      <c r="D11" s="69"/>
      <c r="E11" s="70"/>
      <c r="F11" s="101"/>
    </row>
    <row r="12" spans="1:6" s="39" customFormat="1" ht="15.6" x14ac:dyDescent="0.3">
      <c r="A12" s="76" t="s">
        <v>72</v>
      </c>
      <c r="B12" s="73" t="s">
        <v>62</v>
      </c>
      <c r="C12" s="73"/>
      <c r="D12" s="77"/>
      <c r="E12" s="102">
        <f>D12*C12</f>
        <v>0</v>
      </c>
      <c r="F12" s="103"/>
    </row>
    <row r="13" spans="1:6" s="39" customFormat="1" ht="15.6" x14ac:dyDescent="0.3">
      <c r="A13" s="76" t="s">
        <v>63</v>
      </c>
      <c r="B13" s="73" t="s">
        <v>64</v>
      </c>
      <c r="C13" s="73"/>
      <c r="D13" s="77"/>
      <c r="E13" s="102">
        <f t="shared" ref="E13:E15" si="1">D13*C13</f>
        <v>0</v>
      </c>
      <c r="F13" s="103"/>
    </row>
    <row r="14" spans="1:6" s="39" customFormat="1" ht="15.6" x14ac:dyDescent="0.3">
      <c r="A14" s="76" t="s">
        <v>86</v>
      </c>
      <c r="B14" s="73" t="s">
        <v>62</v>
      </c>
      <c r="C14" s="73"/>
      <c r="D14" s="77"/>
      <c r="E14" s="102">
        <f t="shared" si="1"/>
        <v>0</v>
      </c>
      <c r="F14" s="103"/>
    </row>
    <row r="15" spans="1:6" s="39" customFormat="1" ht="15.6" x14ac:dyDescent="0.3">
      <c r="A15" s="76" t="s">
        <v>71</v>
      </c>
      <c r="B15" s="73" t="s">
        <v>62</v>
      </c>
      <c r="C15" s="73"/>
      <c r="D15" s="77"/>
      <c r="E15" s="102">
        <f t="shared" si="1"/>
        <v>0</v>
      </c>
      <c r="F15" s="103"/>
    </row>
    <row r="16" spans="1:6" s="65" customFormat="1" ht="15.6" x14ac:dyDescent="0.3">
      <c r="A16" s="68" t="s">
        <v>30</v>
      </c>
      <c r="B16" s="38"/>
      <c r="C16" s="69"/>
      <c r="D16" s="69"/>
      <c r="E16" s="70"/>
      <c r="F16" s="101"/>
    </row>
    <row r="17" spans="1:6" ht="28.2" x14ac:dyDescent="0.3">
      <c r="A17" s="78" t="s">
        <v>73</v>
      </c>
      <c r="B17" s="73" t="s">
        <v>33</v>
      </c>
      <c r="C17" s="73"/>
      <c r="D17" s="77"/>
      <c r="E17" s="102">
        <f>D17*C17</f>
        <v>0</v>
      </c>
      <c r="F17" s="99" t="s">
        <v>99</v>
      </c>
    </row>
    <row r="18" spans="1:6" ht="15.6" x14ac:dyDescent="0.3">
      <c r="A18" s="79" t="s">
        <v>87</v>
      </c>
      <c r="B18" s="73" t="s">
        <v>33</v>
      </c>
      <c r="C18" s="73"/>
      <c r="D18" s="77"/>
      <c r="E18" s="102">
        <f t="shared" ref="E18" si="2">D18*C18</f>
        <v>0</v>
      </c>
      <c r="F18" s="99"/>
    </row>
    <row r="19" spans="1:6" s="65" customFormat="1" ht="15.6" x14ac:dyDescent="0.3">
      <c r="A19" s="68" t="s">
        <v>31</v>
      </c>
      <c r="B19" s="38"/>
      <c r="C19" s="38"/>
      <c r="D19" s="69"/>
      <c r="E19" s="70"/>
      <c r="F19" s="101"/>
    </row>
    <row r="20" spans="1:6" ht="15.6" x14ac:dyDescent="0.3">
      <c r="A20" s="80" t="s">
        <v>74</v>
      </c>
      <c r="B20" s="73" t="s">
        <v>34</v>
      </c>
      <c r="C20" s="73"/>
      <c r="D20" s="77"/>
      <c r="E20" s="102">
        <f>C20*D20</f>
        <v>0</v>
      </c>
      <c r="F20" s="99"/>
    </row>
    <row r="21" spans="1:6" ht="15.6" x14ac:dyDescent="0.3">
      <c r="A21" s="80" t="s">
        <v>75</v>
      </c>
      <c r="B21" s="73" t="s">
        <v>34</v>
      </c>
      <c r="C21" s="73"/>
      <c r="D21" s="77"/>
      <c r="E21" s="102">
        <f t="shared" ref="E21:E23" si="3">C21*D21</f>
        <v>0</v>
      </c>
      <c r="F21" s="99"/>
    </row>
    <row r="22" spans="1:6" ht="15.6" x14ac:dyDescent="0.3">
      <c r="A22" s="80" t="s">
        <v>88</v>
      </c>
      <c r="B22" s="73" t="s">
        <v>34</v>
      </c>
      <c r="C22" s="73"/>
      <c r="D22" s="77"/>
      <c r="E22" s="102">
        <f t="shared" si="3"/>
        <v>0</v>
      </c>
      <c r="F22" s="99"/>
    </row>
    <row r="23" spans="1:6" ht="15.6" x14ac:dyDescent="0.3">
      <c r="A23" s="80" t="s">
        <v>89</v>
      </c>
      <c r="B23" s="73" t="s">
        <v>34</v>
      </c>
      <c r="C23" s="73"/>
      <c r="D23" s="77"/>
      <c r="E23" s="102">
        <f t="shared" si="3"/>
        <v>0</v>
      </c>
      <c r="F23" s="99"/>
    </row>
    <row r="24" spans="1:6" s="65" customFormat="1" ht="16.2" x14ac:dyDescent="0.3">
      <c r="A24" s="68" t="s">
        <v>32</v>
      </c>
      <c r="B24" s="81"/>
      <c r="C24" s="81"/>
      <c r="D24" s="82"/>
      <c r="E24" s="70"/>
      <c r="F24" s="101"/>
    </row>
    <row r="25" spans="1:6" s="39" customFormat="1" ht="15.6" x14ac:dyDescent="0.3">
      <c r="A25" s="72" t="s">
        <v>60</v>
      </c>
      <c r="B25" s="73" t="s">
        <v>61</v>
      </c>
      <c r="C25" s="73"/>
      <c r="D25" s="77"/>
      <c r="E25" s="102">
        <f>D25*C25</f>
        <v>0</v>
      </c>
      <c r="F25" s="103"/>
    </row>
    <row r="26" spans="1:6" s="39" customFormat="1" ht="15.6" x14ac:dyDescent="0.3">
      <c r="A26" s="80" t="s">
        <v>68</v>
      </c>
      <c r="B26" s="73" t="s">
        <v>69</v>
      </c>
      <c r="C26" s="73"/>
      <c r="D26" s="77"/>
      <c r="E26" s="102">
        <f t="shared" ref="E26" si="4">D26*C26</f>
        <v>0</v>
      </c>
      <c r="F26" s="103"/>
    </row>
    <row r="27" spans="1:6" s="65" customFormat="1" ht="31.2" x14ac:dyDescent="0.3">
      <c r="A27" s="68" t="s">
        <v>90</v>
      </c>
      <c r="B27" s="81"/>
      <c r="C27" s="81"/>
      <c r="D27" s="82"/>
      <c r="E27" s="70"/>
      <c r="F27" s="101"/>
    </row>
    <row r="28" spans="1:6" ht="16.2" x14ac:dyDescent="0.3">
      <c r="A28" s="83" t="s">
        <v>76</v>
      </c>
      <c r="B28" s="84" t="s">
        <v>35</v>
      </c>
      <c r="C28" s="84"/>
      <c r="D28" s="85"/>
      <c r="E28" s="102">
        <f>C28*D28</f>
        <v>0</v>
      </c>
      <c r="F28" s="99"/>
    </row>
    <row r="29" spans="1:6" ht="16.2" x14ac:dyDescent="0.3">
      <c r="A29" s="83" t="s">
        <v>77</v>
      </c>
      <c r="B29" s="84" t="s">
        <v>34</v>
      </c>
      <c r="C29" s="84"/>
      <c r="D29" s="85"/>
      <c r="E29" s="102">
        <f t="shared" ref="E29:E30" si="5">C29*D29</f>
        <v>0</v>
      </c>
      <c r="F29" s="99"/>
    </row>
    <row r="30" spans="1:6" ht="16.2" x14ac:dyDescent="0.3">
      <c r="A30" s="83" t="s">
        <v>78</v>
      </c>
      <c r="B30" s="84" t="s">
        <v>34</v>
      </c>
      <c r="C30" s="84"/>
      <c r="D30" s="85"/>
      <c r="E30" s="102">
        <f t="shared" si="5"/>
        <v>0</v>
      </c>
      <c r="F30" s="99"/>
    </row>
    <row r="31" spans="1:6" s="65" customFormat="1" ht="31.2" x14ac:dyDescent="0.3">
      <c r="A31" s="68" t="s">
        <v>91</v>
      </c>
      <c r="B31" s="81"/>
      <c r="C31" s="81"/>
      <c r="D31" s="82"/>
      <c r="E31" s="70"/>
      <c r="F31" s="101"/>
    </row>
    <row r="32" spans="1:6" ht="15.6" x14ac:dyDescent="0.3">
      <c r="A32" s="72" t="s">
        <v>79</v>
      </c>
      <c r="B32" s="73" t="s">
        <v>34</v>
      </c>
      <c r="C32" s="73"/>
      <c r="D32" s="77"/>
      <c r="E32" s="102">
        <f>C32*D32</f>
        <v>0</v>
      </c>
      <c r="F32" s="99"/>
    </row>
    <row r="33" spans="1:6" ht="16.2" x14ac:dyDescent="0.3">
      <c r="A33" s="72" t="s">
        <v>80</v>
      </c>
      <c r="B33" s="73" t="s">
        <v>34</v>
      </c>
      <c r="C33" s="84"/>
      <c r="D33" s="85"/>
      <c r="E33" s="102">
        <f>C33*D33</f>
        <v>0</v>
      </c>
      <c r="F33" s="99"/>
    </row>
    <row r="34" spans="1:6" ht="16.2" x14ac:dyDescent="0.3">
      <c r="A34" s="80" t="s">
        <v>81</v>
      </c>
      <c r="B34" s="73" t="s">
        <v>34</v>
      </c>
      <c r="C34" s="84"/>
      <c r="D34" s="85"/>
      <c r="E34" s="102">
        <f t="shared" ref="E34:E36" si="6">C34*D34</f>
        <v>0</v>
      </c>
      <c r="F34" s="99"/>
    </row>
    <row r="35" spans="1:6" ht="16.2" x14ac:dyDescent="0.3">
      <c r="A35" s="80" t="s">
        <v>82</v>
      </c>
      <c r="B35" s="73" t="s">
        <v>34</v>
      </c>
      <c r="C35" s="84"/>
      <c r="D35" s="85"/>
      <c r="E35" s="102">
        <f t="shared" si="6"/>
        <v>0</v>
      </c>
      <c r="F35" s="99"/>
    </row>
    <row r="36" spans="1:6" ht="16.2" x14ac:dyDescent="0.3">
      <c r="A36" s="80" t="s">
        <v>83</v>
      </c>
      <c r="B36" s="73" t="s">
        <v>34</v>
      </c>
      <c r="C36" s="84"/>
      <c r="D36" s="85"/>
      <c r="E36" s="102">
        <f t="shared" si="6"/>
        <v>0</v>
      </c>
      <c r="F36" s="99"/>
    </row>
    <row r="37" spans="1:6" ht="62.4" x14ac:dyDescent="0.3">
      <c r="A37" s="68" t="s">
        <v>92</v>
      </c>
      <c r="B37" s="81"/>
      <c r="C37" s="81"/>
      <c r="D37" s="82"/>
      <c r="E37" s="70"/>
      <c r="F37" s="99" t="s">
        <v>103</v>
      </c>
    </row>
    <row r="38" spans="1:6" ht="15.6" x14ac:dyDescent="0.3">
      <c r="A38" s="80" t="s">
        <v>84</v>
      </c>
      <c r="B38" s="73" t="s">
        <v>34</v>
      </c>
      <c r="C38" s="73"/>
      <c r="D38" s="77"/>
      <c r="E38" s="102">
        <f>C38*D38</f>
        <v>0</v>
      </c>
      <c r="F38" s="99"/>
    </row>
    <row r="39" spans="1:6" ht="16.2" x14ac:dyDescent="0.3">
      <c r="A39" s="80" t="s">
        <v>85</v>
      </c>
      <c r="B39" s="73" t="s">
        <v>34</v>
      </c>
      <c r="C39" s="84"/>
      <c r="D39" s="85"/>
      <c r="E39" s="102">
        <f>C39*D39</f>
        <v>0</v>
      </c>
      <c r="F39" s="99"/>
    </row>
    <row r="40" spans="1:6" s="66" customFormat="1" ht="15.6" x14ac:dyDescent="0.3">
      <c r="A40" s="68" t="s">
        <v>93</v>
      </c>
      <c r="B40" s="60"/>
      <c r="C40" s="86"/>
      <c r="D40" s="87"/>
      <c r="E40" s="88"/>
      <c r="F40" s="104"/>
    </row>
    <row r="41" spans="1:6" x14ac:dyDescent="0.3">
      <c r="A41" s="105" t="s">
        <v>94</v>
      </c>
      <c r="B41" s="106" t="s">
        <v>34</v>
      </c>
      <c r="C41" s="106"/>
      <c r="D41" s="106"/>
      <c r="E41" s="107">
        <f>C41*D41</f>
        <v>0</v>
      </c>
      <c r="F41" s="99"/>
    </row>
    <row r="42" spans="1:6" x14ac:dyDescent="0.3">
      <c r="A42" s="105" t="s">
        <v>95</v>
      </c>
      <c r="B42" s="106" t="s">
        <v>34</v>
      </c>
      <c r="C42" s="106"/>
      <c r="D42" s="106"/>
      <c r="E42" s="107">
        <f>C42*D42</f>
        <v>0</v>
      </c>
      <c r="F42" s="99"/>
    </row>
    <row r="43" spans="1:6" x14ac:dyDescent="0.3">
      <c r="A43" s="105" t="s">
        <v>102</v>
      </c>
      <c r="B43" s="106" t="s">
        <v>34</v>
      </c>
      <c r="C43" s="106"/>
      <c r="D43" s="106"/>
      <c r="E43" s="107">
        <f>C43*D43</f>
        <v>0</v>
      </c>
      <c r="F43" s="99"/>
    </row>
  </sheetData>
  <mergeCells count="3">
    <mergeCell ref="A2:A3"/>
    <mergeCell ref="B2:B3"/>
    <mergeCell ref="C2:C3"/>
  </mergeCells>
  <pageMargins left="0.70866141732283472" right="0.70866141732283472" top="0.74803149606299213" bottom="0.74803149606299213" header="0.31496062992125984" footer="0.31496062992125984"/>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81"/>
  <sheetViews>
    <sheetView zoomScaleNormal="100" workbookViewId="0">
      <pane xSplit="2" ySplit="4" topLeftCell="C5" activePane="bottomRight" state="frozen"/>
      <selection pane="topRight" activeCell="C1" sqref="C1"/>
      <selection pane="bottomLeft" activeCell="A5" sqref="A5"/>
      <selection pane="bottomRight" activeCell="S1" sqref="R1:S1"/>
    </sheetView>
  </sheetViews>
  <sheetFormatPr defaultRowHeight="14.4" x14ac:dyDescent="0.3"/>
  <cols>
    <col min="1" max="1" width="69" customWidth="1"/>
    <col min="2" max="2" width="9.44140625" style="25" bestFit="1" customWidth="1"/>
    <col min="3" max="4" width="7.5546875" style="7" customWidth="1"/>
    <col min="5" max="5" width="7.44140625" style="7" customWidth="1"/>
    <col min="6" max="6" width="6.33203125" style="7" customWidth="1"/>
    <col min="7" max="7" width="6" style="7" customWidth="1"/>
    <col min="8" max="8" width="6.33203125" style="7" bestFit="1" customWidth="1"/>
    <col min="9" max="9" width="5.88671875" style="7" customWidth="1"/>
    <col min="10" max="10" width="6.6640625" style="7" bestFit="1" customWidth="1"/>
    <col min="11" max="11" width="6.109375" style="7" customWidth="1"/>
    <col min="12" max="12" width="6.6640625" style="7" customWidth="1"/>
    <col min="13" max="13" width="6.109375" style="7" bestFit="1" customWidth="1"/>
    <col min="14" max="14" width="5.88671875" style="7" bestFit="1" customWidth="1"/>
    <col min="15" max="16" width="6.6640625" style="7" customWidth="1"/>
    <col min="17" max="18" width="6.6640625" customWidth="1"/>
    <col min="19" max="19" width="7.33203125" customWidth="1"/>
    <col min="20" max="21" width="7" customWidth="1"/>
    <col min="22" max="22" width="7.109375" customWidth="1"/>
    <col min="23" max="23" width="7" customWidth="1"/>
    <col min="24" max="24" width="6.88671875" customWidth="1"/>
    <col min="25" max="25" width="6.77734375" customWidth="1"/>
    <col min="26" max="26" width="7.6640625" customWidth="1"/>
    <col min="27" max="27" width="7" customWidth="1"/>
    <col min="28" max="29" width="7.33203125" customWidth="1"/>
  </cols>
  <sheetData>
    <row r="1" spans="1:39" ht="17.399999999999999" thickBot="1" x14ac:dyDescent="0.35">
      <c r="A1" s="11" t="s">
        <v>105</v>
      </c>
    </row>
    <row r="2" spans="1:39" ht="48.75" customHeight="1" thickBot="1" x14ac:dyDescent="0.35">
      <c r="A2" s="6" t="s">
        <v>10</v>
      </c>
      <c r="B2" s="26" t="s">
        <v>48</v>
      </c>
      <c r="C2" s="238" t="s">
        <v>49</v>
      </c>
      <c r="D2" s="238"/>
      <c r="E2" s="239"/>
      <c r="F2" s="237" t="s">
        <v>50</v>
      </c>
      <c r="G2" s="238"/>
      <c r="H2" s="239"/>
      <c r="I2" s="237" t="s">
        <v>51</v>
      </c>
      <c r="J2" s="238"/>
      <c r="K2" s="239"/>
      <c r="L2" s="237" t="s">
        <v>52</v>
      </c>
      <c r="M2" s="238"/>
      <c r="N2" s="239"/>
      <c r="O2" s="237" t="s">
        <v>53</v>
      </c>
      <c r="P2" s="238"/>
      <c r="Q2" s="239"/>
      <c r="R2" s="237" t="s">
        <v>54</v>
      </c>
      <c r="S2" s="238"/>
      <c r="T2" s="239"/>
      <c r="U2" s="237" t="s">
        <v>55</v>
      </c>
      <c r="V2" s="238"/>
      <c r="W2" s="239"/>
      <c r="X2" s="237" t="s">
        <v>56</v>
      </c>
      <c r="Y2" s="238"/>
      <c r="Z2" s="239"/>
      <c r="AA2" s="237" t="s">
        <v>57</v>
      </c>
      <c r="AB2" s="238"/>
      <c r="AC2" s="239"/>
    </row>
    <row r="3" spans="1:39" s="22" customFormat="1" ht="15" thickBot="1" x14ac:dyDescent="0.35">
      <c r="A3" s="20"/>
      <c r="B3" s="27"/>
      <c r="C3" s="21">
        <v>45566</v>
      </c>
      <c r="D3" s="21">
        <v>45598</v>
      </c>
      <c r="E3" s="21">
        <v>45630</v>
      </c>
      <c r="F3" s="21">
        <v>45658</v>
      </c>
      <c r="G3" s="21">
        <v>45689</v>
      </c>
      <c r="H3" s="21">
        <v>45717</v>
      </c>
      <c r="I3" s="21">
        <v>45748</v>
      </c>
      <c r="J3" s="21">
        <v>45778</v>
      </c>
      <c r="K3" s="21">
        <v>45809</v>
      </c>
      <c r="L3" s="21">
        <v>45839</v>
      </c>
      <c r="M3" s="21">
        <v>45870</v>
      </c>
      <c r="N3" s="21">
        <v>45901</v>
      </c>
      <c r="O3" s="21">
        <v>45931</v>
      </c>
      <c r="P3" s="21">
        <v>45962</v>
      </c>
      <c r="Q3" s="21">
        <v>45992</v>
      </c>
      <c r="R3" s="150">
        <v>46023</v>
      </c>
      <c r="S3" s="150">
        <v>46054</v>
      </c>
      <c r="T3" s="150">
        <v>46082</v>
      </c>
      <c r="U3" s="150">
        <v>46113</v>
      </c>
      <c r="V3" s="150">
        <v>46143</v>
      </c>
      <c r="W3" s="150">
        <v>46174</v>
      </c>
      <c r="X3" s="150">
        <v>46204</v>
      </c>
      <c r="Y3" s="150">
        <v>46235</v>
      </c>
      <c r="Z3" s="150">
        <v>46266</v>
      </c>
      <c r="AA3" s="150">
        <v>46296</v>
      </c>
      <c r="AB3" s="150">
        <v>46327</v>
      </c>
      <c r="AC3" s="150">
        <v>46357</v>
      </c>
    </row>
    <row r="4" spans="1:39" ht="15" thickBot="1" x14ac:dyDescent="0.35">
      <c r="A4" s="1" t="s">
        <v>11</v>
      </c>
      <c r="B4" s="8"/>
      <c r="C4" s="8"/>
      <c r="D4" s="8"/>
      <c r="E4" s="8"/>
      <c r="F4" s="8"/>
      <c r="G4" s="8"/>
      <c r="H4" s="8"/>
      <c r="I4" s="8"/>
      <c r="J4" s="8"/>
      <c r="K4" s="8"/>
      <c r="L4" s="8"/>
      <c r="M4" s="8"/>
      <c r="N4" s="8"/>
      <c r="O4" s="8"/>
      <c r="P4" s="8"/>
      <c r="Q4" s="8"/>
      <c r="R4" s="181"/>
      <c r="S4" s="182"/>
      <c r="T4" s="182"/>
      <c r="U4" s="182"/>
      <c r="V4" s="182"/>
      <c r="W4" s="182"/>
      <c r="X4" s="182"/>
      <c r="Y4" s="182"/>
      <c r="Z4" s="182"/>
      <c r="AA4" s="182"/>
      <c r="AB4" s="182"/>
      <c r="AC4" s="182"/>
    </row>
    <row r="5" spans="1:39" ht="16.2" thickBot="1" x14ac:dyDescent="0.35">
      <c r="A5" s="2" t="s">
        <v>12</v>
      </c>
      <c r="B5" s="28"/>
      <c r="C5" s="8"/>
      <c r="D5" s="8"/>
      <c r="E5" s="8"/>
      <c r="F5" s="8"/>
      <c r="G5" s="8"/>
      <c r="H5" s="8"/>
      <c r="I5" s="8"/>
      <c r="J5" s="8"/>
      <c r="K5" s="8"/>
      <c r="L5" s="8"/>
      <c r="M5" s="8"/>
      <c r="N5" s="8"/>
      <c r="O5" s="8"/>
      <c r="P5" s="8"/>
      <c r="Q5" s="8"/>
      <c r="R5" s="8"/>
      <c r="S5" s="8"/>
      <c r="T5" s="8"/>
      <c r="U5" s="8"/>
      <c r="V5" s="8"/>
      <c r="W5" s="8"/>
      <c r="X5" s="8"/>
      <c r="Y5" s="8"/>
      <c r="Z5" s="8"/>
      <c r="AA5" s="8"/>
      <c r="AB5" s="8"/>
      <c r="AC5" s="8"/>
    </row>
    <row r="6" spans="1:39" ht="47.4" thickBot="1" x14ac:dyDescent="0.35">
      <c r="A6" s="4" t="s">
        <v>13</v>
      </c>
      <c r="B6" s="28"/>
      <c r="C6" s="9"/>
      <c r="D6" s="9"/>
      <c r="E6" s="9"/>
      <c r="F6" s="9"/>
      <c r="G6" s="9"/>
      <c r="H6" s="9"/>
      <c r="I6" s="9"/>
      <c r="J6" s="9"/>
      <c r="K6" s="9"/>
      <c r="L6" s="9"/>
      <c r="M6" s="9"/>
      <c r="N6" s="9"/>
      <c r="O6" s="9"/>
      <c r="P6" s="9"/>
      <c r="Q6" s="9"/>
      <c r="R6" s="9"/>
      <c r="S6" s="9"/>
      <c r="T6" s="9"/>
      <c r="U6" s="9"/>
      <c r="V6" s="9"/>
      <c r="W6" s="9"/>
      <c r="X6" s="9"/>
      <c r="Y6" s="9"/>
      <c r="Z6" s="9"/>
      <c r="AA6" s="9"/>
      <c r="AB6" s="9"/>
      <c r="AC6" s="9"/>
    </row>
    <row r="7" spans="1:39" ht="16.8" thickTop="1" thickBot="1" x14ac:dyDescent="0.35">
      <c r="A7" s="3">
        <f>Pienemumi!A6</f>
        <v>0</v>
      </c>
      <c r="B7" s="28">
        <f t="shared" ref="B7:B12" si="0">SUM(C7:AC7)</f>
        <v>0</v>
      </c>
      <c r="C7" s="9">
        <f>Pienemumi!$D6*Stundas!G2</f>
        <v>0</v>
      </c>
      <c r="D7" s="9">
        <f>Pienemumi!$D6*Stundas!H2</f>
        <v>0</v>
      </c>
      <c r="E7" s="9">
        <f>Pienemumi!$D6*Stundas!I2</f>
        <v>0</v>
      </c>
      <c r="F7" s="9">
        <f>Pienemumi!$D6*Stundas!J2</f>
        <v>0</v>
      </c>
      <c r="G7" s="9">
        <f>Pienemumi!$D6*Stundas!K2</f>
        <v>0</v>
      </c>
      <c r="H7" s="9">
        <f>Pienemumi!$D6*Stundas!L2</f>
        <v>0</v>
      </c>
      <c r="I7" s="9">
        <f>Pienemumi!$D6*Stundas!M2</f>
        <v>0</v>
      </c>
      <c r="J7" s="9">
        <f>Pienemumi!$D6*Stundas!N2</f>
        <v>0</v>
      </c>
      <c r="K7" s="9">
        <f>Pienemumi!$D6*Stundas!O2</f>
        <v>0</v>
      </c>
      <c r="L7" s="9">
        <f>Pienemumi!$D6*Stundas!P2</f>
        <v>0</v>
      </c>
      <c r="M7" s="9">
        <f>Pienemumi!$D6*Stundas!Q2</f>
        <v>0</v>
      </c>
      <c r="N7" s="9">
        <f>Pienemumi!$D6*Stundas!R2</f>
        <v>0</v>
      </c>
      <c r="O7" s="9">
        <f>Pienemumi!$D6*Stundas!S2</f>
        <v>0</v>
      </c>
      <c r="P7" s="9">
        <f>Pienemumi!$D6*Stundas!T2</f>
        <v>0</v>
      </c>
      <c r="Q7" s="9">
        <f>Pienemumi!$D6*Stundas!U2</f>
        <v>0</v>
      </c>
      <c r="R7" s="9">
        <f>Pienemumi!$D6*Stundas!V2</f>
        <v>0</v>
      </c>
      <c r="S7" s="9">
        <f>Pienemumi!$D6*Stundas!W2</f>
        <v>0</v>
      </c>
      <c r="T7" s="9">
        <f>Pienemumi!$D6*Stundas!X2</f>
        <v>0</v>
      </c>
      <c r="U7" s="9">
        <f>Pienemumi!$D6*Stundas!Y2</f>
        <v>0</v>
      </c>
      <c r="V7" s="9">
        <f>Pienemumi!$D6*Stundas!Z2</f>
        <v>0</v>
      </c>
      <c r="W7" s="9">
        <f>Pienemumi!$D6*Stundas!AA2</f>
        <v>0</v>
      </c>
      <c r="X7" s="9">
        <f>Pienemumi!$D6*Stundas!AB2</f>
        <v>0</v>
      </c>
      <c r="Y7" s="9">
        <f>Pienemumi!$D6*Stundas!AO2</f>
        <v>0</v>
      </c>
      <c r="Z7" s="9">
        <f>Pienemumi!$D6*Stundas!AP2</f>
        <v>0</v>
      </c>
      <c r="AA7" s="9">
        <f>Pienemumi!$D6*Stundas!AQ2</f>
        <v>0</v>
      </c>
      <c r="AB7" s="9">
        <f>Pienemumi!$D6*Stundas!AR2</f>
        <v>0</v>
      </c>
      <c r="AC7" s="9">
        <f>Pienemumi!$D6*Stundas!AS2</f>
        <v>0</v>
      </c>
      <c r="AD7" s="89">
        <f>B7-Stundas!AO2*Pienemumi!D6</f>
        <v>0</v>
      </c>
    </row>
    <row r="8" spans="1:39" ht="16.8" thickTop="1" thickBot="1" x14ac:dyDescent="0.35">
      <c r="A8" s="3">
        <f>Pienemumi!A7</f>
        <v>0</v>
      </c>
      <c r="B8" s="28">
        <f t="shared" si="0"/>
        <v>0</v>
      </c>
      <c r="C8" s="9">
        <f>Pienemumi!$D7*Stundas!G3</f>
        <v>0</v>
      </c>
      <c r="D8" s="9">
        <f>Pienemumi!$D7*Stundas!H3</f>
        <v>0</v>
      </c>
      <c r="E8" s="9">
        <f>Pienemumi!$D7*Stundas!I3</f>
        <v>0</v>
      </c>
      <c r="F8" s="9">
        <f>Pienemumi!$D7*Stundas!J3</f>
        <v>0</v>
      </c>
      <c r="G8" s="9">
        <f>Pienemumi!$D7*Stundas!K3</f>
        <v>0</v>
      </c>
      <c r="H8" s="9">
        <f>Pienemumi!$D7*Stundas!L3</f>
        <v>0</v>
      </c>
      <c r="I8" s="9">
        <f>Pienemumi!$D7*Stundas!M3</f>
        <v>0</v>
      </c>
      <c r="J8" s="9">
        <f>Pienemumi!$D7*Stundas!N3</f>
        <v>0</v>
      </c>
      <c r="K8" s="9">
        <f>Pienemumi!$D7*Stundas!O3</f>
        <v>0</v>
      </c>
      <c r="L8" s="9">
        <f>Pienemumi!$D7*Stundas!P3</f>
        <v>0</v>
      </c>
      <c r="M8" s="9">
        <f>Pienemumi!$D7*Stundas!Q3</f>
        <v>0</v>
      </c>
      <c r="N8" s="9">
        <f>Pienemumi!$D7*Stundas!R3</f>
        <v>0</v>
      </c>
      <c r="O8" s="9">
        <f>Pienemumi!$D7*Stundas!S3</f>
        <v>0</v>
      </c>
      <c r="P8" s="9">
        <f>Pienemumi!$D7*Stundas!T3</f>
        <v>0</v>
      </c>
      <c r="Q8" s="9">
        <f>Pienemumi!$D7*Stundas!U3</f>
        <v>0</v>
      </c>
      <c r="R8" s="9">
        <f>Pienemumi!$D7*Stundas!V3</f>
        <v>0</v>
      </c>
      <c r="S8" s="9">
        <f>Pienemumi!$D7*Stundas!W3</f>
        <v>0</v>
      </c>
      <c r="T8" s="9">
        <f>Pienemumi!$D7*Stundas!X3</f>
        <v>0</v>
      </c>
      <c r="U8" s="9">
        <f>Pienemumi!$D7*Stundas!Y3</f>
        <v>0</v>
      </c>
      <c r="V8" s="9">
        <f>Pienemumi!$D7*Stundas!Z3</f>
        <v>0</v>
      </c>
      <c r="W8" s="9">
        <f>Pienemumi!$D7*Stundas!AA3</f>
        <v>0</v>
      </c>
      <c r="X8" s="9">
        <f>Pienemumi!$D7*Stundas!AB3</f>
        <v>0</v>
      </c>
      <c r="Y8" s="9">
        <f>Pienemumi!$D7*Stundas!AO3</f>
        <v>0</v>
      </c>
      <c r="Z8" s="9">
        <f>Pienemumi!$D7*Stundas!AP3</f>
        <v>0</v>
      </c>
      <c r="AA8" s="9">
        <f>Pienemumi!$D7*Stundas!AQ3</f>
        <v>0</v>
      </c>
      <c r="AB8" s="9">
        <f>Pienemumi!$D7*Stundas!AR3</f>
        <v>0</v>
      </c>
      <c r="AC8" s="9">
        <f>Pienemumi!$D7*Stundas!AS3</f>
        <v>0</v>
      </c>
      <c r="AD8" s="89">
        <f>B8-Stundas!AO3*Pienemumi!D7</f>
        <v>0</v>
      </c>
    </row>
    <row r="9" spans="1:39" ht="16.8" thickTop="1" thickBot="1" x14ac:dyDescent="0.35">
      <c r="A9" s="3">
        <f>Pienemumi!A8</f>
        <v>0</v>
      </c>
      <c r="B9" s="28">
        <f t="shared" si="0"/>
        <v>0</v>
      </c>
      <c r="C9" s="9">
        <f>Pienemumi!$D8*Stundas!G4</f>
        <v>0</v>
      </c>
      <c r="D9" s="9">
        <f>Pienemumi!$D8*Stundas!H4</f>
        <v>0</v>
      </c>
      <c r="E9" s="9">
        <f>Pienemumi!$D8*Stundas!I4</f>
        <v>0</v>
      </c>
      <c r="F9" s="9">
        <f>Pienemumi!$D8*Stundas!J4</f>
        <v>0</v>
      </c>
      <c r="G9" s="9">
        <f>Pienemumi!$D8*Stundas!K4</f>
        <v>0</v>
      </c>
      <c r="H9" s="9">
        <f>Pienemumi!$D8*Stundas!L4</f>
        <v>0</v>
      </c>
      <c r="I9" s="9">
        <f>Pienemumi!$D8*Stundas!M4</f>
        <v>0</v>
      </c>
      <c r="J9" s="9">
        <f>Pienemumi!$D8*Stundas!N4</f>
        <v>0</v>
      </c>
      <c r="K9" s="9">
        <f>Pienemumi!$D8*Stundas!O4</f>
        <v>0</v>
      </c>
      <c r="L9" s="9">
        <f>Pienemumi!$D8*Stundas!P4</f>
        <v>0</v>
      </c>
      <c r="M9" s="9">
        <f>Pienemumi!$D8*Stundas!Q4</f>
        <v>0</v>
      </c>
      <c r="N9" s="9">
        <f>Pienemumi!$D8*Stundas!R4</f>
        <v>0</v>
      </c>
      <c r="O9" s="9">
        <f>Pienemumi!$D8*Stundas!S4</f>
        <v>0</v>
      </c>
      <c r="P9" s="9">
        <f>Pienemumi!$D8*Stundas!T4</f>
        <v>0</v>
      </c>
      <c r="Q9" s="9">
        <f>Pienemumi!$D8*Stundas!U4</f>
        <v>0</v>
      </c>
      <c r="R9" s="9">
        <f>Pienemumi!$D8*Stundas!V4</f>
        <v>0</v>
      </c>
      <c r="S9" s="9">
        <f>Pienemumi!$D8*Stundas!W4</f>
        <v>0</v>
      </c>
      <c r="T9" s="9">
        <f>Pienemumi!$D8*Stundas!X4</f>
        <v>0</v>
      </c>
      <c r="U9" s="9">
        <f>Pienemumi!$D8*Stundas!Y4</f>
        <v>0</v>
      </c>
      <c r="V9" s="9">
        <f>Pienemumi!$D8*Stundas!Z4</f>
        <v>0</v>
      </c>
      <c r="W9" s="9">
        <f>Pienemumi!$D8*Stundas!AA4</f>
        <v>0</v>
      </c>
      <c r="X9" s="9">
        <f>Pienemumi!$D8*Stundas!AB4</f>
        <v>0</v>
      </c>
      <c r="Y9" s="9">
        <f>Pienemumi!$D8*Stundas!AO4</f>
        <v>0</v>
      </c>
      <c r="Z9" s="9">
        <f>Pienemumi!$D8*Stundas!AP4</f>
        <v>0</v>
      </c>
      <c r="AA9" s="9">
        <f>Pienemumi!$D8*Stundas!AQ4</f>
        <v>0</v>
      </c>
      <c r="AB9" s="9">
        <f>Pienemumi!$D8*Stundas!AR4</f>
        <v>0</v>
      </c>
      <c r="AC9" s="9">
        <f>Pienemumi!$D8*Stundas!AS4</f>
        <v>0</v>
      </c>
      <c r="AD9" s="89">
        <f>B9-Stundas!AO4*Pienemumi!D8</f>
        <v>0</v>
      </c>
    </row>
    <row r="10" spans="1:39" ht="16.8" thickTop="1" thickBot="1" x14ac:dyDescent="0.35">
      <c r="A10" s="3">
        <f>Pienemumi!A9</f>
        <v>0</v>
      </c>
      <c r="B10" s="28">
        <f t="shared" si="0"/>
        <v>0</v>
      </c>
      <c r="C10" s="9">
        <f>Pienemumi!$D9*Stundas!G5</f>
        <v>0</v>
      </c>
      <c r="D10" s="9">
        <f>Pienemumi!$D9*Stundas!H5</f>
        <v>0</v>
      </c>
      <c r="E10" s="9">
        <f>Pienemumi!$D9*Stundas!I5</f>
        <v>0</v>
      </c>
      <c r="F10" s="9">
        <f>Pienemumi!$D9*Stundas!J5</f>
        <v>0</v>
      </c>
      <c r="G10" s="9">
        <f>Pienemumi!$D9*Stundas!K5</f>
        <v>0</v>
      </c>
      <c r="H10" s="9">
        <f>Pienemumi!$D9*Stundas!L5</f>
        <v>0</v>
      </c>
      <c r="I10" s="9">
        <f>Pienemumi!$D9*Stundas!M5</f>
        <v>0</v>
      </c>
      <c r="J10" s="9">
        <f>Pienemumi!$D9*Stundas!N5</f>
        <v>0</v>
      </c>
      <c r="K10" s="9">
        <f>Pienemumi!$D9*Stundas!O5</f>
        <v>0</v>
      </c>
      <c r="L10" s="9">
        <f>Pienemumi!$D9*Stundas!P5</f>
        <v>0</v>
      </c>
      <c r="M10" s="9">
        <f>Pienemumi!$D9*Stundas!Q5</f>
        <v>0</v>
      </c>
      <c r="N10" s="9">
        <f>Pienemumi!$D9*Stundas!R5</f>
        <v>0</v>
      </c>
      <c r="O10" s="9">
        <f>Pienemumi!$D9*Stundas!S5</f>
        <v>0</v>
      </c>
      <c r="P10" s="9">
        <f>Pienemumi!$D9*Stundas!T5</f>
        <v>0</v>
      </c>
      <c r="Q10" s="9">
        <f>Pienemumi!$D9*Stundas!U5</f>
        <v>0</v>
      </c>
      <c r="R10" s="9">
        <f>Pienemumi!$D9*Stundas!V5</f>
        <v>0</v>
      </c>
      <c r="S10" s="9">
        <f>Pienemumi!$D9*Stundas!W5</f>
        <v>0</v>
      </c>
      <c r="T10" s="9">
        <f>Pienemumi!$D9*Stundas!X5</f>
        <v>0</v>
      </c>
      <c r="U10" s="9">
        <f>Pienemumi!$D9*Stundas!Y5</f>
        <v>0</v>
      </c>
      <c r="V10" s="9">
        <f>Pienemumi!$D9*Stundas!Z5</f>
        <v>0</v>
      </c>
      <c r="W10" s="9">
        <f>Pienemumi!$D9*Stundas!AA5</f>
        <v>0</v>
      </c>
      <c r="X10" s="9">
        <f>Pienemumi!$D9*Stundas!AB5</f>
        <v>0</v>
      </c>
      <c r="Y10" s="9">
        <f>Pienemumi!$D9*Stundas!AO5</f>
        <v>0</v>
      </c>
      <c r="Z10" s="9">
        <f>Pienemumi!$D9*Stundas!AP5</f>
        <v>0</v>
      </c>
      <c r="AA10" s="9">
        <f>Pienemumi!$D9*Stundas!AQ5</f>
        <v>0</v>
      </c>
      <c r="AB10" s="9">
        <f>Pienemumi!$D9*Stundas!AR5</f>
        <v>0</v>
      </c>
      <c r="AC10" s="9">
        <f>Pienemumi!$D9*Stundas!AS5</f>
        <v>0</v>
      </c>
      <c r="AD10" s="89">
        <f>B10-Stundas!AO5*Pienemumi!D9</f>
        <v>0</v>
      </c>
    </row>
    <row r="11" spans="1:39" ht="16.8" thickTop="1" thickBot="1" x14ac:dyDescent="0.35">
      <c r="A11" s="3">
        <f>Pienemumi!A10</f>
        <v>0</v>
      </c>
      <c r="B11" s="28">
        <f t="shared" si="0"/>
        <v>0</v>
      </c>
      <c r="C11" s="9">
        <f>Pienemumi!$D10*Stundas!G6</f>
        <v>0</v>
      </c>
      <c r="D11" s="9">
        <f>Pienemumi!$D10*Stundas!H6</f>
        <v>0</v>
      </c>
      <c r="E11" s="9">
        <f>Pienemumi!$D10*Stundas!I6</f>
        <v>0</v>
      </c>
      <c r="F11" s="9">
        <f>Pienemumi!$D10*Stundas!J6</f>
        <v>0</v>
      </c>
      <c r="G11" s="9">
        <f>Pienemumi!$D10*Stundas!K6</f>
        <v>0</v>
      </c>
      <c r="H11" s="9">
        <f>Pienemumi!$D10*Stundas!L6</f>
        <v>0</v>
      </c>
      <c r="I11" s="9">
        <f>Pienemumi!$D10*Stundas!M6</f>
        <v>0</v>
      </c>
      <c r="J11" s="9">
        <f>Pienemumi!$D10*Stundas!N6</f>
        <v>0</v>
      </c>
      <c r="K11" s="9">
        <f>Pienemumi!$D10*Stundas!O6</f>
        <v>0</v>
      </c>
      <c r="L11" s="9">
        <f>Pienemumi!$D10*Stundas!P6</f>
        <v>0</v>
      </c>
      <c r="M11" s="9">
        <f>Pienemumi!$D10*Stundas!Q6</f>
        <v>0</v>
      </c>
      <c r="N11" s="9">
        <f>Pienemumi!$D10*Stundas!R6</f>
        <v>0</v>
      </c>
      <c r="O11" s="9">
        <f>Pienemumi!$D10*Stundas!S6</f>
        <v>0</v>
      </c>
      <c r="P11" s="9">
        <f>Pienemumi!$D10*Stundas!T6</f>
        <v>0</v>
      </c>
      <c r="Q11" s="9">
        <f>Pienemumi!$D10*Stundas!U6</f>
        <v>0</v>
      </c>
      <c r="R11" s="9">
        <f>Pienemumi!$D10*Stundas!V6</f>
        <v>0</v>
      </c>
      <c r="S11" s="9">
        <f>Pienemumi!$D10*Stundas!W6</f>
        <v>0</v>
      </c>
      <c r="T11" s="9">
        <f>Pienemumi!$D10*Stundas!X6</f>
        <v>0</v>
      </c>
      <c r="U11" s="9">
        <f>Pienemumi!$D10*Stundas!Y6</f>
        <v>0</v>
      </c>
      <c r="V11" s="9">
        <f>Pienemumi!$D10*Stundas!Z6</f>
        <v>0</v>
      </c>
      <c r="W11" s="9">
        <f>Pienemumi!$D10*Stundas!AA6</f>
        <v>0</v>
      </c>
      <c r="X11" s="9">
        <f>Pienemumi!$D10*Stundas!AB6</f>
        <v>0</v>
      </c>
      <c r="Y11" s="9">
        <f>Pienemumi!$D10*Stundas!AO6</f>
        <v>0</v>
      </c>
      <c r="Z11" s="9">
        <f>Pienemumi!$D10*Stundas!AP6</f>
        <v>0</v>
      </c>
      <c r="AA11" s="9">
        <f>Pienemumi!$D10*Stundas!AQ6</f>
        <v>0</v>
      </c>
      <c r="AB11" s="9">
        <f>Pienemumi!$D10*Stundas!AR6</f>
        <v>0</v>
      </c>
      <c r="AC11" s="9">
        <f>Pienemumi!$D10*Stundas!AS6</f>
        <v>0</v>
      </c>
      <c r="AD11" s="89">
        <f>B11-Stundas!AO6*Pienemumi!D10</f>
        <v>0</v>
      </c>
    </row>
    <row r="12" spans="1:39" ht="47.4" thickBot="1" x14ac:dyDescent="0.35">
      <c r="A12" s="4" t="s">
        <v>14</v>
      </c>
      <c r="B12" s="28">
        <f t="shared" si="0"/>
        <v>0</v>
      </c>
      <c r="C12" s="28">
        <f>SUM(E12:R12)</f>
        <v>0</v>
      </c>
      <c r="D12" s="28">
        <f t="shared" ref="D12:AC12" si="1">SUM(F12:S12)</f>
        <v>0</v>
      </c>
      <c r="E12" s="28">
        <f t="shared" si="1"/>
        <v>0</v>
      </c>
      <c r="F12" s="28">
        <f t="shared" si="1"/>
        <v>0</v>
      </c>
      <c r="G12" s="28">
        <f t="shared" si="1"/>
        <v>0</v>
      </c>
      <c r="H12" s="28">
        <f t="shared" si="1"/>
        <v>0</v>
      </c>
      <c r="I12" s="28">
        <f t="shared" si="1"/>
        <v>0</v>
      </c>
      <c r="J12" s="28">
        <f t="shared" si="1"/>
        <v>0</v>
      </c>
      <c r="K12" s="28">
        <f t="shared" si="1"/>
        <v>0</v>
      </c>
      <c r="L12" s="28">
        <f t="shared" si="1"/>
        <v>0</v>
      </c>
      <c r="M12" s="28">
        <f t="shared" si="1"/>
        <v>0</v>
      </c>
      <c r="N12" s="28">
        <f t="shared" si="1"/>
        <v>0</v>
      </c>
      <c r="O12" s="28">
        <f t="shared" si="1"/>
        <v>0</v>
      </c>
      <c r="P12" s="28">
        <f t="shared" si="1"/>
        <v>0</v>
      </c>
      <c r="Q12" s="28">
        <f t="shared" si="1"/>
        <v>0</v>
      </c>
      <c r="R12" s="28">
        <f t="shared" si="1"/>
        <v>0</v>
      </c>
      <c r="S12" s="28">
        <f t="shared" si="1"/>
        <v>0</v>
      </c>
      <c r="T12" s="28">
        <f t="shared" si="1"/>
        <v>0</v>
      </c>
      <c r="U12" s="28">
        <f t="shared" si="1"/>
        <v>0</v>
      </c>
      <c r="V12" s="28">
        <f t="shared" si="1"/>
        <v>0</v>
      </c>
      <c r="W12" s="28">
        <f t="shared" si="1"/>
        <v>0</v>
      </c>
      <c r="X12" s="28">
        <f t="shared" si="1"/>
        <v>0</v>
      </c>
      <c r="Y12" s="28">
        <f t="shared" si="1"/>
        <v>0</v>
      </c>
      <c r="Z12" s="28">
        <f t="shared" si="1"/>
        <v>0</v>
      </c>
      <c r="AA12" s="28">
        <f t="shared" si="1"/>
        <v>0</v>
      </c>
      <c r="AB12" s="28">
        <f t="shared" si="1"/>
        <v>0</v>
      </c>
      <c r="AC12" s="28">
        <f t="shared" si="1"/>
        <v>0</v>
      </c>
    </row>
    <row r="13" spans="1:39" s="39" customFormat="1" ht="16.2" thickBot="1" x14ac:dyDescent="0.35">
      <c r="A13" s="3" t="str">
        <f>Pienemumi!A12</f>
        <v>1.2.1. Ceļa / transporta izdevumi</v>
      </c>
      <c r="B13" s="28">
        <f t="shared" ref="B13:B48" si="2">SUM(C13:Q13)</f>
        <v>0</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1"/>
      <c r="AE13" s="51"/>
      <c r="AF13" s="51"/>
      <c r="AG13" s="51"/>
      <c r="AH13" s="51"/>
      <c r="AI13" s="51"/>
      <c r="AJ13" s="51"/>
      <c r="AK13" s="51"/>
      <c r="AL13" s="51"/>
      <c r="AM13" s="51"/>
    </row>
    <row r="14" spans="1:39" s="39" customFormat="1" ht="16.2" thickBot="1" x14ac:dyDescent="0.35">
      <c r="A14" s="3" t="str">
        <f>Pienemumi!A13</f>
        <v>1.2.2. Dienas nauda</v>
      </c>
      <c r="B14" s="28">
        <f t="shared" si="2"/>
        <v>0</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1"/>
      <c r="AE14" s="51"/>
      <c r="AF14" s="51"/>
      <c r="AG14" s="51"/>
      <c r="AH14" s="51"/>
      <c r="AI14" s="51"/>
      <c r="AJ14" s="51"/>
      <c r="AK14" s="51"/>
      <c r="AL14" s="51"/>
      <c r="AM14" s="51"/>
    </row>
    <row r="15" spans="1:39" s="39" customFormat="1" ht="16.2" thickBot="1" x14ac:dyDescent="0.35">
      <c r="A15" s="3" t="str">
        <f>Pienemumi!A14</f>
        <v>1.2.3. Viesnīcas (naktsmītnes) izdevumi, ieskaitot brokastis</v>
      </c>
      <c r="B15" s="28">
        <f t="shared" si="2"/>
        <v>0</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1"/>
      <c r="AE15" s="51"/>
      <c r="AF15" s="51"/>
      <c r="AG15" s="51"/>
      <c r="AH15" s="51"/>
      <c r="AI15" s="51"/>
      <c r="AJ15" s="51"/>
      <c r="AK15" s="51"/>
      <c r="AL15" s="51"/>
      <c r="AM15" s="51"/>
    </row>
    <row r="16" spans="1:39" s="39" customFormat="1" ht="16.2" thickBot="1" x14ac:dyDescent="0.35">
      <c r="A16" s="3" t="str">
        <f>Pienemumi!A15</f>
        <v>1.2.4. Bagāžas pārvadāšanas izdevumi</v>
      </c>
      <c r="B16" s="28">
        <f t="shared" si="2"/>
        <v>0</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1"/>
      <c r="AE16" s="51"/>
      <c r="AF16" s="51"/>
      <c r="AG16" s="51"/>
      <c r="AH16" s="51"/>
      <c r="AI16" s="51"/>
      <c r="AJ16" s="51"/>
      <c r="AK16" s="51"/>
      <c r="AL16" s="51"/>
      <c r="AM16" s="51"/>
    </row>
    <row r="17" spans="1:39" s="19" customFormat="1" ht="16.8" thickBot="1" x14ac:dyDescent="0.4">
      <c r="A17" s="30" t="s">
        <v>41</v>
      </c>
      <c r="B17" s="28">
        <f t="shared" si="2"/>
        <v>0</v>
      </c>
      <c r="C17" s="10">
        <f t="shared" ref="C17:AC17" si="3">SUM(C5:C16)</f>
        <v>0</v>
      </c>
      <c r="D17" s="10">
        <f t="shared" si="3"/>
        <v>0</v>
      </c>
      <c r="E17" s="10">
        <f t="shared" si="3"/>
        <v>0</v>
      </c>
      <c r="F17" s="10">
        <f t="shared" si="3"/>
        <v>0</v>
      </c>
      <c r="G17" s="10">
        <f t="shared" si="3"/>
        <v>0</v>
      </c>
      <c r="H17" s="10">
        <f t="shared" si="3"/>
        <v>0</v>
      </c>
      <c r="I17" s="10">
        <f t="shared" si="3"/>
        <v>0</v>
      </c>
      <c r="J17" s="10">
        <f t="shared" si="3"/>
        <v>0</v>
      </c>
      <c r="K17" s="10">
        <f t="shared" si="3"/>
        <v>0</v>
      </c>
      <c r="L17" s="10">
        <f t="shared" si="3"/>
        <v>0</v>
      </c>
      <c r="M17" s="10">
        <f t="shared" si="3"/>
        <v>0</v>
      </c>
      <c r="N17" s="10">
        <f t="shared" si="3"/>
        <v>0</v>
      </c>
      <c r="O17" s="10">
        <f t="shared" si="3"/>
        <v>0</v>
      </c>
      <c r="P17" s="10">
        <f t="shared" si="3"/>
        <v>0</v>
      </c>
      <c r="Q17" s="10">
        <f t="shared" si="3"/>
        <v>0</v>
      </c>
      <c r="R17" s="10">
        <f t="shared" si="3"/>
        <v>0</v>
      </c>
      <c r="S17" s="10">
        <f t="shared" si="3"/>
        <v>0</v>
      </c>
      <c r="T17" s="10">
        <f t="shared" si="3"/>
        <v>0</v>
      </c>
      <c r="U17" s="10">
        <f t="shared" si="3"/>
        <v>0</v>
      </c>
      <c r="V17" s="10">
        <f t="shared" si="3"/>
        <v>0</v>
      </c>
      <c r="W17" s="10">
        <f t="shared" si="3"/>
        <v>0</v>
      </c>
      <c r="X17" s="10">
        <f t="shared" si="3"/>
        <v>0</v>
      </c>
      <c r="Y17" s="10">
        <f t="shared" si="3"/>
        <v>0</v>
      </c>
      <c r="Z17" s="10">
        <f t="shared" si="3"/>
        <v>0</v>
      </c>
      <c r="AA17" s="10">
        <f t="shared" si="3"/>
        <v>0</v>
      </c>
      <c r="AB17" s="10">
        <f t="shared" si="3"/>
        <v>0</v>
      </c>
      <c r="AC17" s="10">
        <f t="shared" si="3"/>
        <v>0</v>
      </c>
      <c r="AD17" s="50"/>
      <c r="AE17" s="50"/>
      <c r="AF17" s="50"/>
      <c r="AG17" s="50"/>
      <c r="AH17" s="50"/>
      <c r="AI17" s="50"/>
      <c r="AJ17" s="50"/>
      <c r="AK17" s="50"/>
      <c r="AL17" s="50"/>
      <c r="AM17" s="50"/>
    </row>
    <row r="18" spans="1:39" ht="16.2" thickBot="1" x14ac:dyDescent="0.35">
      <c r="A18" s="4" t="s">
        <v>15</v>
      </c>
      <c r="B18" s="28">
        <f t="shared" si="2"/>
        <v>0</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51"/>
      <c r="AE18" s="51"/>
      <c r="AF18" s="51"/>
      <c r="AG18" s="51"/>
      <c r="AH18" s="51"/>
      <c r="AI18" s="51"/>
      <c r="AJ18" s="51"/>
      <c r="AK18" s="51"/>
      <c r="AL18" s="51"/>
      <c r="AM18" s="51"/>
    </row>
    <row r="19" spans="1:39" ht="16.2" thickBot="1" x14ac:dyDescent="0.35">
      <c r="A19" s="4" t="str">
        <f>Pienemumi!A17</f>
        <v>2.1. Komunālo pakalpojumu izmaksas</v>
      </c>
      <c r="B19" s="28">
        <f t="shared" si="2"/>
        <v>0</v>
      </c>
      <c r="C19" s="9">
        <f>Stundas!G$29*Pienemumi!$D17</f>
        <v>0</v>
      </c>
      <c r="D19" s="9">
        <f>Stundas!H$29*Pienemumi!$D17</f>
        <v>0</v>
      </c>
      <c r="E19" s="9">
        <f>Stundas!I$29*Pienemumi!$D17</f>
        <v>0</v>
      </c>
      <c r="F19" s="9">
        <f>Stundas!J$29*Pienemumi!$D17</f>
        <v>0</v>
      </c>
      <c r="G19" s="9">
        <f>Stundas!K$29*Pienemumi!$D17</f>
        <v>0</v>
      </c>
      <c r="H19" s="9">
        <f>Stundas!L$29*Pienemumi!$D17</f>
        <v>0</v>
      </c>
      <c r="I19" s="9">
        <f>Stundas!M$29*Pienemumi!$D17</f>
        <v>0</v>
      </c>
      <c r="J19" s="9">
        <f>Stundas!N$29*Pienemumi!$D17</f>
        <v>0</v>
      </c>
      <c r="K19" s="9">
        <f>Stundas!O$29*Pienemumi!$D17</f>
        <v>0</v>
      </c>
      <c r="L19" s="9">
        <f>Stundas!P$29*Pienemumi!$D17</f>
        <v>0</v>
      </c>
      <c r="M19" s="9">
        <f>Stundas!Q$29*Pienemumi!$D17</f>
        <v>0</v>
      </c>
      <c r="N19" s="9">
        <f>Stundas!R$29*Pienemumi!$D17</f>
        <v>0</v>
      </c>
      <c r="O19" s="9">
        <f>Stundas!S$29*Pienemumi!$D17</f>
        <v>0</v>
      </c>
      <c r="P19" s="9">
        <f>Stundas!T$29*Pienemumi!$D17</f>
        <v>0</v>
      </c>
      <c r="Q19" s="9">
        <f>Stundas!U$29*Pienemumi!$D17</f>
        <v>0</v>
      </c>
      <c r="R19" s="9">
        <f>Stundas!V$29*Pienemumi!$D17</f>
        <v>0</v>
      </c>
      <c r="S19" s="9">
        <f>Stundas!W$29*Pienemumi!$D17</f>
        <v>0</v>
      </c>
      <c r="T19" s="9">
        <f>Stundas!X$29*Pienemumi!$D17</f>
        <v>0</v>
      </c>
      <c r="U19" s="9">
        <f>Stundas!Y$29*Pienemumi!$D17</f>
        <v>0</v>
      </c>
      <c r="V19" s="9">
        <f>Stundas!Z$29*Pienemumi!$D17</f>
        <v>0</v>
      </c>
      <c r="W19" s="9">
        <f>Stundas!AA$29*Pienemumi!$D17</f>
        <v>0</v>
      </c>
      <c r="X19" s="9">
        <f>Stundas!AB$29*Pienemumi!$D17</f>
        <v>0</v>
      </c>
      <c r="Y19" s="9">
        <f>Stundas!AO$29*Pienemumi!$D17</f>
        <v>0</v>
      </c>
      <c r="Z19" s="9">
        <f>Stundas!AP$29*Pienemumi!$D17</f>
        <v>0</v>
      </c>
      <c r="AA19" s="9">
        <f>Stundas!AQ$29*Pienemumi!$D17</f>
        <v>0</v>
      </c>
      <c r="AB19" s="9">
        <f>Stundas!AR$29*Pienemumi!$D17</f>
        <v>0</v>
      </c>
      <c r="AC19" s="9">
        <f>Stundas!AS$29*Pienemumi!$D17</f>
        <v>0</v>
      </c>
      <c r="AD19" s="51"/>
      <c r="AE19" s="51"/>
      <c r="AF19" s="51"/>
      <c r="AG19" s="51"/>
      <c r="AH19" s="51"/>
      <c r="AI19" s="51"/>
      <c r="AJ19" s="51"/>
      <c r="AK19" s="51"/>
      <c r="AL19" s="51"/>
      <c r="AM19" s="51"/>
    </row>
    <row r="20" spans="1:39" ht="16.2" thickBot="1" x14ac:dyDescent="0.35">
      <c r="A20" s="4" t="str">
        <f>Pienemumi!A18</f>
        <v>2.2. Sakaru pakalpojumu izmaksas</v>
      </c>
      <c r="B20" s="28">
        <f t="shared" si="2"/>
        <v>0</v>
      </c>
      <c r="C20" s="9">
        <f>Stundas!G$29*Pienemumi!$D18</f>
        <v>0</v>
      </c>
      <c r="D20" s="9">
        <f>Stundas!H$29*Pienemumi!$D18</f>
        <v>0</v>
      </c>
      <c r="E20" s="9">
        <f>Stundas!I$29*Pienemumi!$D18</f>
        <v>0</v>
      </c>
      <c r="F20" s="9">
        <f>Stundas!J$29*Pienemumi!$D18</f>
        <v>0</v>
      </c>
      <c r="G20" s="9">
        <f>Stundas!K$29*Pienemumi!$D18</f>
        <v>0</v>
      </c>
      <c r="H20" s="9">
        <f>Stundas!L$29*Pienemumi!$D18</f>
        <v>0</v>
      </c>
      <c r="I20" s="9">
        <f>Stundas!M$29*Pienemumi!$D18</f>
        <v>0</v>
      </c>
      <c r="J20" s="9">
        <f>Stundas!N$29*Pienemumi!$D18</f>
        <v>0</v>
      </c>
      <c r="K20" s="9">
        <f>Stundas!O$29*Pienemumi!$D18</f>
        <v>0</v>
      </c>
      <c r="L20" s="9">
        <f>Stundas!P$29*Pienemumi!$D18</f>
        <v>0</v>
      </c>
      <c r="M20" s="9">
        <f>Stundas!Q$29*Pienemumi!$D18</f>
        <v>0</v>
      </c>
      <c r="N20" s="9">
        <f>Stundas!R$29*Pienemumi!$D18</f>
        <v>0</v>
      </c>
      <c r="O20" s="9">
        <f>Stundas!S$29*Pienemumi!$D18</f>
        <v>0</v>
      </c>
      <c r="P20" s="9">
        <f>Stundas!T$29*Pienemumi!$D18</f>
        <v>0</v>
      </c>
      <c r="Q20" s="9">
        <f>Stundas!U$29*Pienemumi!$D18</f>
        <v>0</v>
      </c>
      <c r="R20" s="9">
        <f>Stundas!V$29*Pienemumi!$D18</f>
        <v>0</v>
      </c>
      <c r="S20" s="9">
        <f>Stundas!W$29*Pienemumi!$D18</f>
        <v>0</v>
      </c>
      <c r="T20" s="9">
        <f>Stundas!X$29*Pienemumi!$D18</f>
        <v>0</v>
      </c>
      <c r="U20" s="9">
        <f>Stundas!Y$29*Pienemumi!$D18</f>
        <v>0</v>
      </c>
      <c r="V20" s="9">
        <f>Stundas!Z$29*Pienemumi!$D18</f>
        <v>0</v>
      </c>
      <c r="W20" s="9">
        <f>Stundas!AA$29*Pienemumi!$D18</f>
        <v>0</v>
      </c>
      <c r="X20" s="9">
        <f>Stundas!AB$29*Pienemumi!$D18</f>
        <v>0</v>
      </c>
      <c r="Y20" s="9">
        <f>Stundas!AO$29*Pienemumi!$D18</f>
        <v>0</v>
      </c>
      <c r="Z20" s="9">
        <f>Stundas!AP$29*Pienemumi!$D18</f>
        <v>0</v>
      </c>
      <c r="AA20" s="9">
        <f>Stundas!AQ$29*Pienemumi!$D18</f>
        <v>0</v>
      </c>
      <c r="AB20" s="9">
        <f>Stundas!AR$29*Pienemumi!$D18</f>
        <v>0</v>
      </c>
      <c r="AC20" s="9">
        <f>Stundas!AS$29*Pienemumi!$D18</f>
        <v>0</v>
      </c>
      <c r="AD20" s="51"/>
      <c r="AE20" s="51"/>
      <c r="AF20" s="51"/>
      <c r="AG20" s="51"/>
      <c r="AH20" s="51"/>
      <c r="AI20" s="51"/>
      <c r="AJ20" s="51"/>
      <c r="AK20" s="51"/>
      <c r="AL20" s="51"/>
      <c r="AM20" s="51"/>
    </row>
    <row r="21" spans="1:39" s="19" customFormat="1" ht="16.8" thickBot="1" x14ac:dyDescent="0.4">
      <c r="A21" s="30" t="s">
        <v>40</v>
      </c>
      <c r="B21" s="28">
        <f t="shared" si="2"/>
        <v>0</v>
      </c>
      <c r="C21" s="10">
        <f t="shared" ref="C21:AC21" si="4">SUM(C18:C20)</f>
        <v>0</v>
      </c>
      <c r="D21" s="10">
        <f t="shared" si="4"/>
        <v>0</v>
      </c>
      <c r="E21" s="10">
        <f t="shared" si="4"/>
        <v>0</v>
      </c>
      <c r="F21" s="10">
        <f t="shared" si="4"/>
        <v>0</v>
      </c>
      <c r="G21" s="10">
        <f t="shared" si="4"/>
        <v>0</v>
      </c>
      <c r="H21" s="10">
        <f t="shared" si="4"/>
        <v>0</v>
      </c>
      <c r="I21" s="10">
        <f t="shared" si="4"/>
        <v>0</v>
      </c>
      <c r="J21" s="10">
        <f t="shared" si="4"/>
        <v>0</v>
      </c>
      <c r="K21" s="10">
        <f t="shared" si="4"/>
        <v>0</v>
      </c>
      <c r="L21" s="10">
        <f t="shared" si="4"/>
        <v>0</v>
      </c>
      <c r="M21" s="10">
        <f t="shared" si="4"/>
        <v>0</v>
      </c>
      <c r="N21" s="10">
        <f t="shared" si="4"/>
        <v>0</v>
      </c>
      <c r="O21" s="10">
        <f t="shared" si="4"/>
        <v>0</v>
      </c>
      <c r="P21" s="10">
        <f t="shared" si="4"/>
        <v>0</v>
      </c>
      <c r="Q21" s="10">
        <f t="shared" si="4"/>
        <v>0</v>
      </c>
      <c r="R21" s="10">
        <f t="shared" si="4"/>
        <v>0</v>
      </c>
      <c r="S21" s="10">
        <f t="shared" si="4"/>
        <v>0</v>
      </c>
      <c r="T21" s="10">
        <f t="shared" si="4"/>
        <v>0</v>
      </c>
      <c r="U21" s="10">
        <f t="shared" si="4"/>
        <v>0</v>
      </c>
      <c r="V21" s="10">
        <f t="shared" si="4"/>
        <v>0</v>
      </c>
      <c r="W21" s="10">
        <f t="shared" si="4"/>
        <v>0</v>
      </c>
      <c r="X21" s="10">
        <f t="shared" si="4"/>
        <v>0</v>
      </c>
      <c r="Y21" s="10">
        <f t="shared" si="4"/>
        <v>0</v>
      </c>
      <c r="Z21" s="10">
        <f t="shared" si="4"/>
        <v>0</v>
      </c>
      <c r="AA21" s="10">
        <f t="shared" si="4"/>
        <v>0</v>
      </c>
      <c r="AB21" s="10">
        <f t="shared" si="4"/>
        <v>0</v>
      </c>
      <c r="AC21" s="10">
        <f t="shared" si="4"/>
        <v>0</v>
      </c>
      <c r="AD21" s="50"/>
      <c r="AE21" s="50"/>
      <c r="AF21" s="50"/>
      <c r="AG21" s="50"/>
      <c r="AH21" s="50"/>
      <c r="AI21" s="50"/>
      <c r="AJ21" s="50"/>
      <c r="AK21" s="50"/>
      <c r="AL21" s="50"/>
      <c r="AM21" s="50"/>
    </row>
    <row r="22" spans="1:39" ht="16.2" thickBot="1" x14ac:dyDescent="0.35">
      <c r="A22" s="2" t="s">
        <v>16</v>
      </c>
      <c r="B22" s="28">
        <f t="shared" si="2"/>
        <v>0</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51"/>
      <c r="AE22" s="51"/>
      <c r="AF22" s="51"/>
      <c r="AG22" s="51"/>
      <c r="AH22" s="51"/>
      <c r="AI22" s="51"/>
      <c r="AJ22" s="51"/>
      <c r="AK22" s="51"/>
      <c r="AL22" s="51"/>
      <c r="AM22" s="51"/>
    </row>
    <row r="23" spans="1:39" ht="16.2" thickBot="1" x14ac:dyDescent="0.35">
      <c r="A23" s="2" t="str">
        <f>Pienemumi!A20</f>
        <v>3.1. Telpu nomas izmaksas</v>
      </c>
      <c r="B23" s="28">
        <f t="shared" si="2"/>
        <v>0</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0"/>
      <c r="AE23" s="90"/>
      <c r="AF23" s="90"/>
      <c r="AG23" s="90"/>
      <c r="AH23" s="90"/>
      <c r="AI23" s="90"/>
      <c r="AJ23" s="51"/>
      <c r="AK23" s="51"/>
      <c r="AL23" s="51"/>
      <c r="AM23" s="51"/>
    </row>
    <row r="24" spans="1:39" s="39" customFormat="1" ht="16.2" thickBot="1" x14ac:dyDescent="0.35">
      <c r="A24" s="2" t="str">
        <f>Pienemumi!A21</f>
        <v>3.2. Instrumentu nomas izmaksas</v>
      </c>
      <c r="B24" s="28">
        <f t="shared" si="2"/>
        <v>0</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0"/>
      <c r="AE24" s="90"/>
      <c r="AF24" s="90"/>
      <c r="AG24" s="90"/>
      <c r="AH24" s="90"/>
      <c r="AI24" s="90"/>
      <c r="AJ24" s="51"/>
      <c r="AK24" s="51"/>
      <c r="AL24" s="51"/>
      <c r="AM24" s="51"/>
    </row>
    <row r="25" spans="1:39" s="39" customFormat="1" ht="16.2" thickBot="1" x14ac:dyDescent="0.35">
      <c r="A25" s="2" t="str">
        <f>Pienemumi!A22</f>
        <v>3.3. Iekārtu nomas izmaksas</v>
      </c>
      <c r="B25" s="28">
        <f t="shared" si="2"/>
        <v>0</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0"/>
      <c r="AE25" s="90"/>
      <c r="AF25" s="90"/>
      <c r="AG25" s="90"/>
      <c r="AH25" s="90"/>
      <c r="AI25" s="90"/>
      <c r="AJ25" s="51"/>
      <c r="AK25" s="51"/>
      <c r="AL25" s="51"/>
      <c r="AM25" s="51"/>
    </row>
    <row r="26" spans="1:39" s="39" customFormat="1" ht="16.2" thickBot="1" x14ac:dyDescent="0.35">
      <c r="A26" s="2" t="str">
        <f>Pienemumi!A23</f>
        <v>3.4. Aprīkojuma nomas izmaksas</v>
      </c>
      <c r="B26" s="28">
        <f t="shared" si="2"/>
        <v>0</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0"/>
      <c r="AE26" s="90"/>
      <c r="AF26" s="90"/>
      <c r="AG26" s="90"/>
      <c r="AH26" s="90"/>
      <c r="AI26" s="90"/>
      <c r="AJ26" s="51"/>
      <c r="AK26" s="51"/>
      <c r="AL26" s="51"/>
      <c r="AM26" s="51"/>
    </row>
    <row r="27" spans="1:39" s="19" customFormat="1" ht="16.8" thickBot="1" x14ac:dyDescent="0.4">
      <c r="A27" s="30" t="s">
        <v>39</v>
      </c>
      <c r="B27" s="28">
        <f t="shared" si="2"/>
        <v>0</v>
      </c>
      <c r="C27" s="10">
        <f t="shared" ref="C27:AC27" si="5">SUM(C22:C26)</f>
        <v>0</v>
      </c>
      <c r="D27" s="10">
        <f t="shared" si="5"/>
        <v>0</v>
      </c>
      <c r="E27" s="10">
        <f t="shared" si="5"/>
        <v>0</v>
      </c>
      <c r="F27" s="10">
        <f t="shared" si="5"/>
        <v>0</v>
      </c>
      <c r="G27" s="10">
        <f t="shared" si="5"/>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V27" s="10">
        <f t="shared" si="5"/>
        <v>0</v>
      </c>
      <c r="W27" s="10">
        <f t="shared" si="5"/>
        <v>0</v>
      </c>
      <c r="X27" s="10">
        <f t="shared" si="5"/>
        <v>0</v>
      </c>
      <c r="Y27" s="10">
        <f t="shared" si="5"/>
        <v>0</v>
      </c>
      <c r="Z27" s="10">
        <f t="shared" si="5"/>
        <v>0</v>
      </c>
      <c r="AA27" s="10">
        <f t="shared" si="5"/>
        <v>0</v>
      </c>
      <c r="AB27" s="10">
        <f t="shared" si="5"/>
        <v>0</v>
      </c>
      <c r="AC27" s="10">
        <f t="shared" si="5"/>
        <v>0</v>
      </c>
      <c r="AD27" s="50"/>
      <c r="AE27" s="50"/>
      <c r="AF27" s="50"/>
      <c r="AG27" s="50"/>
      <c r="AH27" s="50"/>
      <c r="AI27" s="50"/>
      <c r="AJ27" s="50"/>
      <c r="AK27" s="50"/>
      <c r="AL27" s="50"/>
      <c r="AM27" s="50"/>
    </row>
    <row r="28" spans="1:39" ht="31.8" thickBot="1" x14ac:dyDescent="0.35">
      <c r="A28" s="2" t="s">
        <v>17</v>
      </c>
      <c r="B28" s="28">
        <f t="shared" si="2"/>
        <v>0</v>
      </c>
      <c r="C28" s="8"/>
      <c r="D28" s="8"/>
      <c r="E28" s="8"/>
      <c r="F28" s="8"/>
      <c r="G28" s="8"/>
      <c r="H28" s="8"/>
      <c r="I28" s="8"/>
      <c r="J28" s="8"/>
      <c r="K28" s="8"/>
      <c r="L28" s="8"/>
      <c r="M28" s="8"/>
      <c r="N28" s="8"/>
      <c r="O28" s="8"/>
      <c r="P28" s="8"/>
      <c r="Q28" s="8"/>
      <c r="R28" s="8"/>
      <c r="S28" s="8"/>
      <c r="T28" s="8"/>
      <c r="U28" s="8"/>
      <c r="V28" s="8"/>
      <c r="W28" s="8"/>
      <c r="X28" s="8"/>
      <c r="Y28" s="8"/>
      <c r="Z28" s="8"/>
      <c r="AA28" s="8"/>
      <c r="AB28" s="8"/>
      <c r="AC28" s="8"/>
    </row>
    <row r="29" spans="1:39" ht="16.2" thickBot="1" x14ac:dyDescent="0.35">
      <c r="A29" s="3" t="str">
        <f>Pienemumi!A25</f>
        <v>4.1. Konferences dalības maksa</v>
      </c>
      <c r="B29" s="28">
        <f t="shared" si="2"/>
        <v>0</v>
      </c>
      <c r="C29" s="9"/>
      <c r="D29" s="9"/>
      <c r="E29" s="9"/>
      <c r="F29" s="9"/>
      <c r="G29" s="9"/>
      <c r="H29" s="9"/>
      <c r="I29" s="9"/>
      <c r="J29" s="9"/>
      <c r="K29" s="9"/>
      <c r="L29" s="9"/>
      <c r="M29" s="9"/>
      <c r="N29" s="9"/>
      <c r="O29" s="9"/>
      <c r="P29" s="9"/>
      <c r="Q29" s="9"/>
      <c r="R29" s="9"/>
      <c r="S29" s="9"/>
      <c r="T29" s="9"/>
      <c r="U29" s="9"/>
      <c r="V29" s="9"/>
      <c r="W29" s="9"/>
      <c r="X29" s="9"/>
      <c r="Y29" s="9"/>
      <c r="Z29" s="9"/>
      <c r="AA29" s="9"/>
      <c r="AB29" s="9"/>
      <c r="AC29" s="9"/>
    </row>
    <row r="30" spans="1:39" ht="16.2" thickBot="1" x14ac:dyDescent="0.35">
      <c r="A30" s="3" t="str">
        <f>Pienemumi!A26</f>
        <v>4.2. Ārpakalpojums</v>
      </c>
      <c r="B30" s="28">
        <f t="shared" si="2"/>
        <v>0</v>
      </c>
      <c r="C30" s="9"/>
      <c r="D30" s="9"/>
      <c r="E30" s="9"/>
      <c r="F30" s="9"/>
      <c r="G30" s="9"/>
      <c r="H30" s="9"/>
      <c r="I30" s="9"/>
      <c r="J30" s="9"/>
      <c r="K30" s="9"/>
      <c r="L30" s="9"/>
      <c r="M30" s="9"/>
      <c r="N30" s="9"/>
      <c r="O30" s="9"/>
      <c r="P30" s="9"/>
      <c r="Q30" s="9"/>
      <c r="R30" s="9"/>
      <c r="S30" s="9"/>
      <c r="T30" s="9"/>
      <c r="U30" s="9"/>
      <c r="V30" s="9"/>
      <c r="W30" s="9"/>
      <c r="X30" s="9"/>
      <c r="Y30" s="9"/>
      <c r="Z30" s="9"/>
      <c r="AA30" s="9"/>
      <c r="AB30" s="9"/>
      <c r="AC30" s="9"/>
    </row>
    <row r="31" spans="1:39" s="19" customFormat="1" ht="16.8" thickBot="1" x14ac:dyDescent="0.4">
      <c r="A31" s="29" t="s">
        <v>18</v>
      </c>
      <c r="B31" s="28">
        <f t="shared" si="2"/>
        <v>0</v>
      </c>
      <c r="C31" s="10">
        <f t="shared" ref="C31:AC31" si="6">SUM(C28:C30)</f>
        <v>0</v>
      </c>
      <c r="D31" s="10">
        <f t="shared" si="6"/>
        <v>0</v>
      </c>
      <c r="E31" s="10">
        <f t="shared" si="6"/>
        <v>0</v>
      </c>
      <c r="F31" s="10">
        <f t="shared" si="6"/>
        <v>0</v>
      </c>
      <c r="G31" s="10">
        <f t="shared" si="6"/>
        <v>0</v>
      </c>
      <c r="H31" s="10">
        <f t="shared" si="6"/>
        <v>0</v>
      </c>
      <c r="I31" s="10">
        <f t="shared" si="6"/>
        <v>0</v>
      </c>
      <c r="J31" s="10">
        <f t="shared" si="6"/>
        <v>0</v>
      </c>
      <c r="K31" s="10">
        <f t="shared" si="6"/>
        <v>0</v>
      </c>
      <c r="L31" s="10">
        <f t="shared" si="6"/>
        <v>0</v>
      </c>
      <c r="M31" s="10">
        <f t="shared" si="6"/>
        <v>0</v>
      </c>
      <c r="N31" s="10">
        <f t="shared" si="6"/>
        <v>0</v>
      </c>
      <c r="O31" s="10">
        <f t="shared" si="6"/>
        <v>0</v>
      </c>
      <c r="P31" s="10">
        <f t="shared" si="6"/>
        <v>0</v>
      </c>
      <c r="Q31" s="10">
        <f t="shared" si="6"/>
        <v>0</v>
      </c>
      <c r="R31" s="10">
        <f t="shared" si="6"/>
        <v>0</v>
      </c>
      <c r="S31" s="10">
        <f t="shared" si="6"/>
        <v>0</v>
      </c>
      <c r="T31" s="10">
        <f t="shared" si="6"/>
        <v>0</v>
      </c>
      <c r="U31" s="10">
        <f t="shared" si="6"/>
        <v>0</v>
      </c>
      <c r="V31" s="10">
        <f t="shared" si="6"/>
        <v>0</v>
      </c>
      <c r="W31" s="10">
        <f t="shared" si="6"/>
        <v>0</v>
      </c>
      <c r="X31" s="10">
        <f t="shared" si="6"/>
        <v>0</v>
      </c>
      <c r="Y31" s="10">
        <f t="shared" si="6"/>
        <v>0</v>
      </c>
      <c r="Z31" s="10">
        <f t="shared" si="6"/>
        <v>0</v>
      </c>
      <c r="AA31" s="10">
        <f t="shared" si="6"/>
        <v>0</v>
      </c>
      <c r="AB31" s="10">
        <f t="shared" si="6"/>
        <v>0</v>
      </c>
      <c r="AC31" s="10">
        <f t="shared" si="6"/>
        <v>0</v>
      </c>
    </row>
    <row r="32" spans="1:39" ht="31.8" thickBot="1" x14ac:dyDescent="0.35">
      <c r="A32" s="4" t="s">
        <v>19</v>
      </c>
      <c r="B32" s="28">
        <f t="shared" si="2"/>
        <v>0</v>
      </c>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ht="16.2" thickBot="1" x14ac:dyDescent="0.35">
      <c r="A33" s="24" t="str">
        <f>Pienemumi!A28</f>
        <v>5.1. Materiālu izmaksas</v>
      </c>
      <c r="B33" s="28">
        <f t="shared" si="2"/>
        <v>0</v>
      </c>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row>
    <row r="34" spans="1:29" ht="16.2" thickBot="1" x14ac:dyDescent="0.35">
      <c r="A34" s="24" t="str">
        <f>Pienemumi!A29</f>
        <v>5.2. Zinātniskās literatūras izmaksas</v>
      </c>
      <c r="B34" s="28">
        <f t="shared" si="2"/>
        <v>0</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row>
    <row r="35" spans="1:29" ht="16.2" thickBot="1" x14ac:dyDescent="0.35">
      <c r="A35" s="24" t="str">
        <f>Pienemumi!A30</f>
        <v>5.3. Mazvērtīgā inventāra izmaksas</v>
      </c>
      <c r="B35" s="28">
        <f t="shared" si="2"/>
        <v>0</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s="19" customFormat="1" ht="16.8" thickBot="1" x14ac:dyDescent="0.4">
      <c r="A36" s="29" t="s">
        <v>20</v>
      </c>
      <c r="B36" s="28">
        <f t="shared" si="2"/>
        <v>0</v>
      </c>
      <c r="C36" s="10">
        <f t="shared" ref="C36:AC36" si="7">SUM(C32:C35)</f>
        <v>0</v>
      </c>
      <c r="D36" s="10">
        <f t="shared" si="7"/>
        <v>0</v>
      </c>
      <c r="E36" s="10">
        <f t="shared" si="7"/>
        <v>0</v>
      </c>
      <c r="F36" s="10">
        <f t="shared" si="7"/>
        <v>0</v>
      </c>
      <c r="G36" s="10">
        <f t="shared" si="7"/>
        <v>0</v>
      </c>
      <c r="H36" s="10">
        <f t="shared" si="7"/>
        <v>0</v>
      </c>
      <c r="I36" s="10">
        <f t="shared" si="7"/>
        <v>0</v>
      </c>
      <c r="J36" s="10">
        <f t="shared" si="7"/>
        <v>0</v>
      </c>
      <c r="K36" s="10">
        <f t="shared" si="7"/>
        <v>0</v>
      </c>
      <c r="L36" s="10">
        <f t="shared" si="7"/>
        <v>0</v>
      </c>
      <c r="M36" s="10">
        <f t="shared" si="7"/>
        <v>0</v>
      </c>
      <c r="N36" s="10">
        <f t="shared" si="7"/>
        <v>0</v>
      </c>
      <c r="O36" s="10">
        <f t="shared" si="7"/>
        <v>0</v>
      </c>
      <c r="P36" s="10">
        <f t="shared" si="7"/>
        <v>0</v>
      </c>
      <c r="Q36" s="10">
        <f t="shared" si="7"/>
        <v>0</v>
      </c>
      <c r="R36" s="10">
        <f t="shared" si="7"/>
        <v>0</v>
      </c>
      <c r="S36" s="10">
        <f t="shared" si="7"/>
        <v>0</v>
      </c>
      <c r="T36" s="10">
        <f t="shared" si="7"/>
        <v>0</v>
      </c>
      <c r="U36" s="10">
        <f t="shared" si="7"/>
        <v>0</v>
      </c>
      <c r="V36" s="10">
        <f t="shared" si="7"/>
        <v>0</v>
      </c>
      <c r="W36" s="10">
        <f t="shared" si="7"/>
        <v>0</v>
      </c>
      <c r="X36" s="10">
        <f t="shared" si="7"/>
        <v>0</v>
      </c>
      <c r="Y36" s="10">
        <f t="shared" si="7"/>
        <v>0</v>
      </c>
      <c r="Z36" s="10">
        <f t="shared" si="7"/>
        <v>0</v>
      </c>
      <c r="AA36" s="10">
        <f t="shared" si="7"/>
        <v>0</v>
      </c>
      <c r="AB36" s="10">
        <f t="shared" si="7"/>
        <v>0</v>
      </c>
      <c r="AC36" s="10">
        <f t="shared" si="7"/>
        <v>0</v>
      </c>
    </row>
    <row r="37" spans="1:29" ht="31.8" thickBot="1" x14ac:dyDescent="0.35">
      <c r="A37" s="3" t="s">
        <v>21</v>
      </c>
      <c r="B37" s="28">
        <f t="shared" si="2"/>
        <v>0</v>
      </c>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1:29" ht="16.2" thickBot="1" x14ac:dyDescent="0.35">
      <c r="A38" s="3" t="str">
        <f>Pienemumi!A32</f>
        <v>6.1. Telpu amortizācijas izmaksas</v>
      </c>
      <c r="B38" s="28">
        <f t="shared" si="2"/>
        <v>0</v>
      </c>
      <c r="C38" s="9"/>
      <c r="D38" s="9"/>
      <c r="E38" s="9"/>
      <c r="F38" s="9"/>
      <c r="G38" s="9"/>
      <c r="H38" s="9"/>
      <c r="I38" s="9"/>
      <c r="J38" s="9"/>
      <c r="K38" s="9"/>
      <c r="L38" s="9"/>
      <c r="M38" s="9"/>
      <c r="N38" s="9"/>
      <c r="O38" s="9"/>
      <c r="P38" s="9"/>
      <c r="Q38" s="9"/>
      <c r="R38" s="9"/>
      <c r="S38" s="9"/>
      <c r="T38" s="9"/>
      <c r="U38" s="9"/>
      <c r="V38" s="9"/>
      <c r="W38" s="9"/>
      <c r="X38" s="9"/>
      <c r="Y38" s="9"/>
      <c r="Z38" s="9"/>
      <c r="AA38" s="9"/>
      <c r="AB38" s="9"/>
      <c r="AC38" s="9"/>
    </row>
    <row r="39" spans="1:29" ht="16.2" thickBot="1" x14ac:dyDescent="0.35">
      <c r="A39" s="3" t="str">
        <f>Pienemumi!A33</f>
        <v>6.2. Instrumentu amortizācijas izmaksas</v>
      </c>
      <c r="B39" s="28">
        <f t="shared" si="2"/>
        <v>0</v>
      </c>
      <c r="C39" s="9"/>
      <c r="D39" s="9"/>
      <c r="E39" s="9"/>
      <c r="F39" s="9"/>
      <c r="G39" s="9"/>
      <c r="H39" s="9"/>
      <c r="I39" s="9"/>
      <c r="J39" s="9"/>
      <c r="K39" s="9"/>
      <c r="L39" s="9"/>
      <c r="M39" s="9"/>
      <c r="N39" s="9"/>
      <c r="O39" s="9"/>
      <c r="P39" s="9"/>
      <c r="Q39" s="9"/>
      <c r="R39" s="9"/>
      <c r="S39" s="9"/>
      <c r="T39" s="9"/>
      <c r="U39" s="9"/>
      <c r="V39" s="9"/>
      <c r="W39" s="9"/>
      <c r="X39" s="9"/>
      <c r="Y39" s="9"/>
      <c r="Z39" s="9"/>
      <c r="AA39" s="9"/>
      <c r="AB39" s="9"/>
      <c r="AC39" s="9"/>
    </row>
    <row r="40" spans="1:29" ht="16.2" thickBot="1" x14ac:dyDescent="0.35">
      <c r="A40" s="3" t="str">
        <f>Pienemumi!A34</f>
        <v>6.3. Iekārtu amortizācijas izmaksas</v>
      </c>
      <c r="B40" s="28">
        <f t="shared" si="2"/>
        <v>0</v>
      </c>
      <c r="C40" s="9"/>
      <c r="D40" s="9"/>
      <c r="E40" s="9"/>
      <c r="F40" s="9"/>
      <c r="G40" s="9"/>
      <c r="H40" s="9"/>
      <c r="I40" s="9"/>
      <c r="J40" s="9"/>
      <c r="K40" s="9"/>
      <c r="L40" s="9"/>
      <c r="M40" s="9"/>
      <c r="N40" s="9"/>
      <c r="O40" s="9"/>
      <c r="P40" s="9"/>
      <c r="Q40" s="9"/>
      <c r="R40" s="9"/>
      <c r="S40" s="9"/>
      <c r="T40" s="9"/>
      <c r="U40" s="9"/>
      <c r="V40" s="9"/>
      <c r="W40" s="9"/>
      <c r="X40" s="9"/>
      <c r="Y40" s="9"/>
      <c r="Z40" s="9"/>
      <c r="AA40" s="9"/>
      <c r="AB40" s="9"/>
      <c r="AC40" s="9"/>
    </row>
    <row r="41" spans="1:29" ht="16.2" thickBot="1" x14ac:dyDescent="0.35">
      <c r="A41" s="3" t="str">
        <f>Pienemumi!A35</f>
        <v>6.4. Aprīkojuma amortizācijas izmaksas</v>
      </c>
      <c r="B41" s="28">
        <f t="shared" si="2"/>
        <v>0</v>
      </c>
      <c r="C41" s="9"/>
      <c r="D41" s="9"/>
      <c r="E41" s="9"/>
      <c r="F41" s="9"/>
      <c r="G41" s="9"/>
      <c r="H41" s="9"/>
      <c r="I41" s="9"/>
      <c r="J41" s="9"/>
      <c r="K41" s="9"/>
      <c r="L41" s="9"/>
      <c r="M41" s="9"/>
      <c r="N41" s="9"/>
      <c r="O41" s="9"/>
      <c r="P41" s="9"/>
      <c r="Q41" s="9"/>
      <c r="R41" s="9"/>
      <c r="S41" s="9"/>
      <c r="T41" s="9"/>
      <c r="U41" s="9"/>
      <c r="V41" s="9"/>
      <c r="W41" s="9"/>
      <c r="X41" s="9"/>
      <c r="Y41" s="9"/>
      <c r="Z41" s="9"/>
      <c r="AA41" s="9"/>
      <c r="AB41" s="9"/>
      <c r="AC41" s="9"/>
    </row>
    <row r="42" spans="1:29" ht="16.2" thickBot="1" x14ac:dyDescent="0.35">
      <c r="A42" s="3" t="str">
        <f>Pienemumi!A36</f>
        <v>6.5. Patentu un licenču amortizācijas izmaksas</v>
      </c>
      <c r="B42" s="28">
        <f t="shared" si="2"/>
        <v>0</v>
      </c>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s="19" customFormat="1" ht="16.8" thickBot="1" x14ac:dyDescent="0.4">
      <c r="A43" s="29" t="s">
        <v>22</v>
      </c>
      <c r="B43" s="28">
        <f t="shared" si="2"/>
        <v>0</v>
      </c>
      <c r="C43" s="28">
        <f t="shared" ref="C43:AC43" si="8">SUM(C37:C42)</f>
        <v>0</v>
      </c>
      <c r="D43" s="28">
        <f t="shared" si="8"/>
        <v>0</v>
      </c>
      <c r="E43" s="28">
        <f t="shared" si="8"/>
        <v>0</v>
      </c>
      <c r="F43" s="28">
        <f t="shared" si="8"/>
        <v>0</v>
      </c>
      <c r="G43" s="28">
        <f t="shared" si="8"/>
        <v>0</v>
      </c>
      <c r="H43" s="28">
        <f t="shared" si="8"/>
        <v>0</v>
      </c>
      <c r="I43" s="28">
        <f t="shared" si="8"/>
        <v>0</v>
      </c>
      <c r="J43" s="28">
        <f t="shared" si="8"/>
        <v>0</v>
      </c>
      <c r="K43" s="28">
        <f t="shared" si="8"/>
        <v>0</v>
      </c>
      <c r="L43" s="28">
        <f t="shared" si="8"/>
        <v>0</v>
      </c>
      <c r="M43" s="28">
        <f t="shared" si="8"/>
        <v>0</v>
      </c>
      <c r="N43" s="28">
        <f t="shared" si="8"/>
        <v>0</v>
      </c>
      <c r="O43" s="28">
        <f t="shared" si="8"/>
        <v>0</v>
      </c>
      <c r="P43" s="28">
        <f t="shared" si="8"/>
        <v>0</v>
      </c>
      <c r="Q43" s="28">
        <f t="shared" si="8"/>
        <v>0</v>
      </c>
      <c r="R43" s="28">
        <f t="shared" si="8"/>
        <v>0</v>
      </c>
      <c r="S43" s="28">
        <f t="shared" si="8"/>
        <v>0</v>
      </c>
      <c r="T43" s="28">
        <f t="shared" si="8"/>
        <v>0</v>
      </c>
      <c r="U43" s="28">
        <f t="shared" si="8"/>
        <v>0</v>
      </c>
      <c r="V43" s="28">
        <f t="shared" si="8"/>
        <v>0</v>
      </c>
      <c r="W43" s="28">
        <f t="shared" si="8"/>
        <v>0</v>
      </c>
      <c r="X43" s="28">
        <f t="shared" si="8"/>
        <v>0</v>
      </c>
      <c r="Y43" s="28">
        <f t="shared" si="8"/>
        <v>0</v>
      </c>
      <c r="Z43" s="28">
        <f t="shared" si="8"/>
        <v>0</v>
      </c>
      <c r="AA43" s="28">
        <f t="shared" si="8"/>
        <v>0</v>
      </c>
      <c r="AB43" s="28">
        <f t="shared" si="8"/>
        <v>0</v>
      </c>
      <c r="AC43" s="28">
        <f t="shared" si="8"/>
        <v>0</v>
      </c>
    </row>
    <row r="44" spans="1:29" s="19" customFormat="1" ht="63"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8">
        <f t="shared" si="2"/>
        <v>0</v>
      </c>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row>
    <row r="45" spans="1:29" s="19" customFormat="1" ht="16.2" thickBot="1" x14ac:dyDescent="0.35">
      <c r="A45" s="3" t="str">
        <f>Pienemumi!A38</f>
        <v xml:space="preserve">7.1. </v>
      </c>
      <c r="B45" s="28">
        <f t="shared" si="2"/>
        <v>0</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row>
    <row r="46" spans="1:29" s="19" customFormat="1" ht="16.2" thickBot="1" x14ac:dyDescent="0.35">
      <c r="A46" s="3" t="str">
        <f>Pienemumi!A39</f>
        <v xml:space="preserve">7.2. </v>
      </c>
      <c r="B46" s="28">
        <f t="shared" si="2"/>
        <v>0</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row>
    <row r="47" spans="1:29" s="19" customFormat="1" ht="16.8" thickBot="1" x14ac:dyDescent="0.4">
      <c r="A47" s="29" t="s">
        <v>101</v>
      </c>
      <c r="B47" s="28">
        <f t="shared" si="2"/>
        <v>0</v>
      </c>
      <c r="C47" s="28">
        <f t="shared" ref="C47:AC47" si="9">SUM(C45:C46)</f>
        <v>0</v>
      </c>
      <c r="D47" s="28">
        <f t="shared" si="9"/>
        <v>0</v>
      </c>
      <c r="E47" s="28">
        <f t="shared" si="9"/>
        <v>0</v>
      </c>
      <c r="F47" s="28">
        <f t="shared" si="9"/>
        <v>0</v>
      </c>
      <c r="G47" s="28">
        <f t="shared" si="9"/>
        <v>0</v>
      </c>
      <c r="H47" s="28">
        <f t="shared" si="9"/>
        <v>0</v>
      </c>
      <c r="I47" s="28">
        <f t="shared" si="9"/>
        <v>0</v>
      </c>
      <c r="J47" s="28">
        <f t="shared" si="9"/>
        <v>0</v>
      </c>
      <c r="K47" s="28">
        <f t="shared" si="9"/>
        <v>0</v>
      </c>
      <c r="L47" s="28">
        <f t="shared" si="9"/>
        <v>0</v>
      </c>
      <c r="M47" s="28">
        <f t="shared" si="9"/>
        <v>0</v>
      </c>
      <c r="N47" s="28">
        <f t="shared" si="9"/>
        <v>0</v>
      </c>
      <c r="O47" s="28">
        <f t="shared" si="9"/>
        <v>0</v>
      </c>
      <c r="P47" s="28">
        <f t="shared" si="9"/>
        <v>0</v>
      </c>
      <c r="Q47" s="28">
        <f t="shared" si="9"/>
        <v>0</v>
      </c>
      <c r="R47" s="28">
        <f t="shared" si="9"/>
        <v>0</v>
      </c>
      <c r="S47" s="28">
        <f t="shared" si="9"/>
        <v>0</v>
      </c>
      <c r="T47" s="28">
        <f t="shared" si="9"/>
        <v>0</v>
      </c>
      <c r="U47" s="28">
        <f t="shared" si="9"/>
        <v>0</v>
      </c>
      <c r="V47" s="28">
        <f t="shared" si="9"/>
        <v>0</v>
      </c>
      <c r="W47" s="28">
        <f t="shared" si="9"/>
        <v>0</v>
      </c>
      <c r="X47" s="28">
        <f t="shared" si="9"/>
        <v>0</v>
      </c>
      <c r="Y47" s="28">
        <f t="shared" si="9"/>
        <v>0</v>
      </c>
      <c r="Z47" s="28">
        <f t="shared" si="9"/>
        <v>0</v>
      </c>
      <c r="AA47" s="28">
        <f t="shared" si="9"/>
        <v>0</v>
      </c>
      <c r="AB47" s="28">
        <f t="shared" si="9"/>
        <v>0</v>
      </c>
      <c r="AC47" s="28">
        <f t="shared" si="9"/>
        <v>0</v>
      </c>
    </row>
    <row r="48" spans="1:29" s="19" customFormat="1" ht="16.8" thickBot="1" x14ac:dyDescent="0.4">
      <c r="A48" s="31" t="s">
        <v>23</v>
      </c>
      <c r="B48" s="28">
        <f t="shared" si="2"/>
        <v>0</v>
      </c>
      <c r="C48" s="10">
        <f t="shared" ref="C48:AC48" si="10">C43+C36+C31+C27+C21+C17+C47</f>
        <v>0</v>
      </c>
      <c r="D48" s="10">
        <f t="shared" si="10"/>
        <v>0</v>
      </c>
      <c r="E48" s="10">
        <f t="shared" si="10"/>
        <v>0</v>
      </c>
      <c r="F48" s="10">
        <f t="shared" si="10"/>
        <v>0</v>
      </c>
      <c r="G48" s="10">
        <f t="shared" si="10"/>
        <v>0</v>
      </c>
      <c r="H48" s="10">
        <f t="shared" si="10"/>
        <v>0</v>
      </c>
      <c r="I48" s="10">
        <f t="shared" si="10"/>
        <v>0</v>
      </c>
      <c r="J48" s="10">
        <f t="shared" si="10"/>
        <v>0</v>
      </c>
      <c r="K48" s="10">
        <f t="shared" si="10"/>
        <v>0</v>
      </c>
      <c r="L48" s="10">
        <f t="shared" si="10"/>
        <v>0</v>
      </c>
      <c r="M48" s="10">
        <f t="shared" si="10"/>
        <v>0</v>
      </c>
      <c r="N48" s="10">
        <f t="shared" si="10"/>
        <v>0</v>
      </c>
      <c r="O48" s="10">
        <f t="shared" si="10"/>
        <v>0</v>
      </c>
      <c r="P48" s="10">
        <f t="shared" si="10"/>
        <v>0</v>
      </c>
      <c r="Q48" s="10">
        <f t="shared" si="10"/>
        <v>0</v>
      </c>
      <c r="R48" s="10">
        <f t="shared" si="10"/>
        <v>0</v>
      </c>
      <c r="S48" s="10">
        <f t="shared" si="10"/>
        <v>0</v>
      </c>
      <c r="T48" s="10">
        <f t="shared" si="10"/>
        <v>0</v>
      </c>
      <c r="U48" s="10">
        <f t="shared" si="10"/>
        <v>0</v>
      </c>
      <c r="V48" s="10">
        <f t="shared" si="10"/>
        <v>0</v>
      </c>
      <c r="W48" s="10">
        <f t="shared" si="10"/>
        <v>0</v>
      </c>
      <c r="X48" s="10">
        <f t="shared" si="10"/>
        <v>0</v>
      </c>
      <c r="Y48" s="10">
        <f t="shared" si="10"/>
        <v>0</v>
      </c>
      <c r="Z48" s="10">
        <f t="shared" si="10"/>
        <v>0</v>
      </c>
      <c r="AA48" s="10">
        <f t="shared" si="10"/>
        <v>0</v>
      </c>
      <c r="AB48" s="10">
        <f t="shared" si="10"/>
        <v>0</v>
      </c>
      <c r="AC48" s="10">
        <f t="shared" si="10"/>
        <v>0</v>
      </c>
    </row>
    <row r="49" spans="1:39" ht="16.2" thickBot="1" x14ac:dyDescent="0.35">
      <c r="A49" s="5"/>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row>
    <row r="50" spans="1:39" s="19" customFormat="1" ht="16.2" thickBot="1" x14ac:dyDescent="0.35">
      <c r="A50" s="3" t="str">
        <f>Pienemumi!A40</f>
        <v>8. Pētniecības projekta vadības izmaksas (valsts atbalsts)</v>
      </c>
      <c r="B50" s="28"/>
      <c r="C50" s="28"/>
      <c r="D50" s="28"/>
      <c r="E50" s="10"/>
      <c r="F50" s="10"/>
      <c r="G50" s="10"/>
      <c r="H50" s="10"/>
      <c r="I50" s="10"/>
      <c r="J50" s="10"/>
      <c r="K50" s="10"/>
      <c r="L50" s="10"/>
      <c r="M50" s="10"/>
      <c r="N50" s="10"/>
      <c r="O50" s="10"/>
      <c r="P50" s="10"/>
      <c r="Q50" s="10"/>
      <c r="R50" s="10"/>
      <c r="S50" s="10"/>
      <c r="T50" s="10"/>
      <c r="U50" s="10"/>
      <c r="V50" s="10"/>
      <c r="W50" s="10"/>
      <c r="X50" s="10"/>
      <c r="Y50" s="10"/>
      <c r="Z50" s="10"/>
      <c r="AA50" s="10"/>
      <c r="AB50" s="10"/>
      <c r="AC50" s="10"/>
    </row>
    <row r="51" spans="1:39" ht="16.2" thickBot="1" x14ac:dyDescent="0.35">
      <c r="A51" s="3" t="str">
        <f>Pienemumi!A41</f>
        <v>8.1. Personāla izmaksas</v>
      </c>
      <c r="B51" s="28">
        <f>SUM(C51:Q51)</f>
        <v>0</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row>
    <row r="52" spans="1:39" ht="31.8" thickBot="1" x14ac:dyDescent="0.35">
      <c r="A52" s="3" t="str">
        <f>Pienemumi!A42</f>
        <v>8.2. Kancelejas preces, biroja piederumi un biroja aprīkojuma noma vai iegāde</v>
      </c>
      <c r="B52" s="28">
        <f>SUM(C52:Q52)</f>
        <v>0</v>
      </c>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row>
    <row r="53" spans="1:39" ht="16.2" thickBot="1" x14ac:dyDescent="0.35">
      <c r="A53" s="3" t="str">
        <f>Pienemumi!A43</f>
        <v>8.3. Apdrošināšanas izmaksas</v>
      </c>
      <c r="B53" s="28">
        <f>SUM(C53:Q53)</f>
        <v>0</v>
      </c>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row>
    <row r="54" spans="1:39" ht="16.8" thickBot="1" x14ac:dyDescent="0.4">
      <c r="A54" s="29" t="s">
        <v>104</v>
      </c>
      <c r="B54" s="28">
        <f>SUM(C54:Q54)</f>
        <v>0</v>
      </c>
      <c r="C54" s="8">
        <f t="shared" ref="C54:AC54" si="11">SUM(C51:C53)</f>
        <v>0</v>
      </c>
      <c r="D54" s="8">
        <f t="shared" si="11"/>
        <v>0</v>
      </c>
      <c r="E54" s="8">
        <f t="shared" si="11"/>
        <v>0</v>
      </c>
      <c r="F54" s="8">
        <f t="shared" si="11"/>
        <v>0</v>
      </c>
      <c r="G54" s="8">
        <f t="shared" si="11"/>
        <v>0</v>
      </c>
      <c r="H54" s="8">
        <f t="shared" si="11"/>
        <v>0</v>
      </c>
      <c r="I54" s="8">
        <f t="shared" si="11"/>
        <v>0</v>
      </c>
      <c r="J54" s="8">
        <f t="shared" si="11"/>
        <v>0</v>
      </c>
      <c r="K54" s="8">
        <f t="shared" si="11"/>
        <v>0</v>
      </c>
      <c r="L54" s="8">
        <f t="shared" si="11"/>
        <v>0</v>
      </c>
      <c r="M54" s="8">
        <f t="shared" si="11"/>
        <v>0</v>
      </c>
      <c r="N54" s="8">
        <f t="shared" si="11"/>
        <v>0</v>
      </c>
      <c r="O54" s="8">
        <f t="shared" si="11"/>
        <v>0</v>
      </c>
      <c r="P54" s="8">
        <f t="shared" si="11"/>
        <v>0</v>
      </c>
      <c r="Q54" s="8">
        <f t="shared" si="11"/>
        <v>0</v>
      </c>
      <c r="R54" s="8">
        <f t="shared" si="11"/>
        <v>0</v>
      </c>
      <c r="S54" s="8">
        <f t="shared" si="11"/>
        <v>0</v>
      </c>
      <c r="T54" s="8">
        <f t="shared" si="11"/>
        <v>0</v>
      </c>
      <c r="U54" s="8">
        <f t="shared" si="11"/>
        <v>0</v>
      </c>
      <c r="V54" s="8">
        <f t="shared" si="11"/>
        <v>0</v>
      </c>
      <c r="W54" s="8">
        <f t="shared" si="11"/>
        <v>0</v>
      </c>
      <c r="X54" s="8">
        <f t="shared" si="11"/>
        <v>0</v>
      </c>
      <c r="Y54" s="8">
        <f t="shared" si="11"/>
        <v>0</v>
      </c>
      <c r="Z54" s="8">
        <f t="shared" si="11"/>
        <v>0</v>
      </c>
      <c r="AA54" s="8">
        <f t="shared" si="11"/>
        <v>0</v>
      </c>
      <c r="AB54" s="8">
        <f t="shared" si="11"/>
        <v>0</v>
      </c>
      <c r="AC54" s="8">
        <f t="shared" si="11"/>
        <v>0</v>
      </c>
    </row>
    <row r="55" spans="1:39" ht="16.8" thickBot="1" x14ac:dyDescent="0.4">
      <c r="A55" s="31" t="s">
        <v>9</v>
      </c>
      <c r="B55" s="28">
        <f>B54+B48</f>
        <v>0</v>
      </c>
      <c r="C55" s="28">
        <f t="shared" ref="C55:AC55" si="12">C54+C48</f>
        <v>0</v>
      </c>
      <c r="D55" s="28">
        <f t="shared" si="12"/>
        <v>0</v>
      </c>
      <c r="E55" s="28">
        <f t="shared" si="12"/>
        <v>0</v>
      </c>
      <c r="F55" s="28">
        <f t="shared" si="12"/>
        <v>0</v>
      </c>
      <c r="G55" s="28">
        <f t="shared" si="12"/>
        <v>0</v>
      </c>
      <c r="H55" s="28">
        <f t="shared" si="12"/>
        <v>0</v>
      </c>
      <c r="I55" s="28">
        <f t="shared" si="12"/>
        <v>0</v>
      </c>
      <c r="J55" s="28">
        <f t="shared" si="12"/>
        <v>0</v>
      </c>
      <c r="K55" s="28">
        <f t="shared" si="12"/>
        <v>0</v>
      </c>
      <c r="L55" s="28">
        <f t="shared" si="12"/>
        <v>0</v>
      </c>
      <c r="M55" s="28">
        <f t="shared" si="12"/>
        <v>0</v>
      </c>
      <c r="N55" s="28">
        <f t="shared" si="12"/>
        <v>0</v>
      </c>
      <c r="O55" s="28">
        <f t="shared" si="12"/>
        <v>0</v>
      </c>
      <c r="P55" s="28">
        <f t="shared" si="12"/>
        <v>0</v>
      </c>
      <c r="Q55" s="28">
        <f t="shared" si="12"/>
        <v>0</v>
      </c>
      <c r="R55" s="28">
        <f t="shared" si="12"/>
        <v>0</v>
      </c>
      <c r="S55" s="28">
        <f t="shared" si="12"/>
        <v>0</v>
      </c>
      <c r="T55" s="28">
        <f t="shared" si="12"/>
        <v>0</v>
      </c>
      <c r="U55" s="28">
        <f t="shared" si="12"/>
        <v>0</v>
      </c>
      <c r="V55" s="28">
        <f t="shared" si="12"/>
        <v>0</v>
      </c>
      <c r="W55" s="28">
        <f t="shared" si="12"/>
        <v>0</v>
      </c>
      <c r="X55" s="28">
        <f t="shared" si="12"/>
        <v>0</v>
      </c>
      <c r="Y55" s="28">
        <f t="shared" si="12"/>
        <v>0</v>
      </c>
      <c r="Z55" s="28">
        <f t="shared" si="12"/>
        <v>0</v>
      </c>
      <c r="AA55" s="28">
        <f t="shared" si="12"/>
        <v>0</v>
      </c>
      <c r="AB55" s="28">
        <f t="shared" si="12"/>
        <v>0</v>
      </c>
      <c r="AC55" s="28">
        <f t="shared" si="12"/>
        <v>0</v>
      </c>
    </row>
    <row r="56" spans="1:39" x14ac:dyDescent="0.3">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row>
    <row r="57" spans="1:39" x14ac:dyDescent="0.3">
      <c r="B57" s="5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row>
    <row r="58" spans="1:39" x14ac:dyDescent="0.3">
      <c r="B58" s="50"/>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row>
    <row r="59" spans="1:39" x14ac:dyDescent="0.3">
      <c r="B59" s="50"/>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row>
    <row r="60" spans="1:39" x14ac:dyDescent="0.3">
      <c r="B60" s="50"/>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row>
    <row r="61" spans="1:39" x14ac:dyDescent="0.3">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row>
    <row r="62" spans="1:39" x14ac:dyDescent="0.3">
      <c r="B62" s="50"/>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row>
    <row r="63" spans="1:39" x14ac:dyDescent="0.3">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row>
    <row r="64" spans="1:39" x14ac:dyDescent="0.3">
      <c r="B64" s="50"/>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row>
    <row r="65" spans="2:39" x14ac:dyDescent="0.3">
      <c r="B65" s="50"/>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row>
    <row r="66" spans="2:39" x14ac:dyDescent="0.3">
      <c r="B66" s="50"/>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row>
    <row r="67" spans="2:39" x14ac:dyDescent="0.3">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row>
    <row r="68" spans="2:39" x14ac:dyDescent="0.3">
      <c r="B68" s="50"/>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row>
    <row r="69" spans="2:39" x14ac:dyDescent="0.3">
      <c r="B69" s="50"/>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row>
    <row r="70" spans="2:39" x14ac:dyDescent="0.3">
      <c r="B70" s="50"/>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row>
    <row r="71" spans="2:39" x14ac:dyDescent="0.3">
      <c r="B71" s="50"/>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row>
    <row r="72" spans="2:39" x14ac:dyDescent="0.3">
      <c r="B72" s="50"/>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row>
    <row r="73" spans="2:39" x14ac:dyDescent="0.3">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row>
    <row r="74" spans="2:39" x14ac:dyDescent="0.3">
      <c r="B74" s="50"/>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row>
    <row r="75" spans="2:39" x14ac:dyDescent="0.3">
      <c r="B75" s="50"/>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row>
    <row r="76" spans="2:39" x14ac:dyDescent="0.3">
      <c r="B76" s="50"/>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row>
    <row r="77" spans="2:39" x14ac:dyDescent="0.3">
      <c r="B77" s="50"/>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row>
    <row r="78" spans="2:39" x14ac:dyDescent="0.3">
      <c r="B78" s="50"/>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row>
    <row r="79" spans="2:39" x14ac:dyDescent="0.3">
      <c r="B79" s="50"/>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row>
    <row r="80" spans="2:39" x14ac:dyDescent="0.3">
      <c r="B80" s="50"/>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row>
    <row r="81" spans="2:39" x14ac:dyDescent="0.3">
      <c r="B81" s="50"/>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row>
  </sheetData>
  <mergeCells count="9">
    <mergeCell ref="R2:T2"/>
    <mergeCell ref="U2:W2"/>
    <mergeCell ref="X2:Z2"/>
    <mergeCell ref="AA2:AC2"/>
    <mergeCell ref="C2:E2"/>
    <mergeCell ref="F2:H2"/>
    <mergeCell ref="I2:K2"/>
    <mergeCell ref="L2:N2"/>
    <mergeCell ref="O2:Q2"/>
  </mergeCells>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F57"/>
  <sheetViews>
    <sheetView view="pageBreakPreview" zoomScaleNormal="100" zoomScaleSheetLayoutView="100" workbookViewId="0">
      <pane xSplit="1" ySplit="2" topLeftCell="B21" activePane="bottomRight" state="frozen"/>
      <selection pane="topRight" activeCell="B1" sqref="B1"/>
      <selection pane="bottomLeft" activeCell="A2" sqref="A2"/>
      <selection pane="bottomRight" activeCell="C35" sqref="C35"/>
    </sheetView>
  </sheetViews>
  <sheetFormatPr defaultRowHeight="14.4" x14ac:dyDescent="0.3"/>
  <cols>
    <col min="1" max="1" width="86.44140625" customWidth="1"/>
    <col min="2" max="2" width="7.44140625" style="25" customWidth="1"/>
    <col min="3" max="5" width="7.88671875" style="7" bestFit="1" customWidth="1"/>
    <col min="6" max="6" width="10" customWidth="1"/>
    <col min="7" max="7" width="9.109375" customWidth="1"/>
  </cols>
  <sheetData>
    <row r="1" spans="1:6" s="51" customFormat="1" ht="17.399999999999999" thickBot="1" x14ac:dyDescent="0.35">
      <c r="A1" s="49" t="s">
        <v>137</v>
      </c>
      <c r="B1" s="50"/>
    </row>
    <row r="2" spans="1:6" ht="46.2" thickBot="1" x14ac:dyDescent="0.35">
      <c r="A2" s="6" t="s">
        <v>10</v>
      </c>
      <c r="B2" s="26" t="s">
        <v>48</v>
      </c>
      <c r="C2" s="54" t="s">
        <v>170</v>
      </c>
      <c r="D2" s="54" t="s">
        <v>171</v>
      </c>
      <c r="E2" s="54" t="s">
        <v>172</v>
      </c>
      <c r="F2" s="37" t="s">
        <v>42</v>
      </c>
    </row>
    <row r="3" spans="1:6" ht="15" thickBot="1" x14ac:dyDescent="0.35">
      <c r="A3" s="1" t="s">
        <v>11</v>
      </c>
      <c r="B3" s="240"/>
      <c r="C3" s="241"/>
      <c r="D3" s="241"/>
      <c r="E3" s="241"/>
    </row>
    <row r="4" spans="1:6" ht="16.2" thickBot="1" x14ac:dyDescent="0.35">
      <c r="A4" s="2" t="s">
        <v>12</v>
      </c>
      <c r="B4" s="28"/>
      <c r="C4" s="8"/>
      <c r="D4" s="8"/>
      <c r="E4" s="8"/>
    </row>
    <row r="5" spans="1:6" ht="32.4" thickTop="1" thickBot="1" x14ac:dyDescent="0.35">
      <c r="A5" s="2" t="s">
        <v>13</v>
      </c>
      <c r="B5" s="28"/>
      <c r="C5" s="8"/>
      <c r="D5" s="8"/>
      <c r="E5" s="8"/>
      <c r="F5" s="89">
        <f>B5-TEP_men!B6</f>
        <v>0</v>
      </c>
    </row>
    <row r="6" spans="1:6" ht="16.8" thickTop="1" thickBot="1" x14ac:dyDescent="0.35">
      <c r="A6" s="4">
        <f>TEP_men!A7</f>
        <v>0</v>
      </c>
      <c r="B6" s="28">
        <f>SUM(C6:E6)</f>
        <v>0</v>
      </c>
      <c r="C6" s="9">
        <f>SUM(TEP_men!C7:E7)</f>
        <v>0</v>
      </c>
      <c r="D6" s="9">
        <f>SUM(TEP_men!F7:Q7)</f>
        <v>0</v>
      </c>
      <c r="E6" s="9">
        <f>SUM(TEP_men!R7:AC7)</f>
        <v>0</v>
      </c>
      <c r="F6" s="89">
        <f>B6-TEP_men!B7</f>
        <v>0</v>
      </c>
    </row>
    <row r="7" spans="1:6" ht="16.8" thickTop="1" thickBot="1" x14ac:dyDescent="0.35">
      <c r="A7" s="4">
        <f>TEP_men!A8</f>
        <v>0</v>
      </c>
      <c r="B7" s="28">
        <f>SUM(C7:E7)</f>
        <v>0</v>
      </c>
      <c r="C7" s="9">
        <f>SUM(TEP_men!C8:E8)</f>
        <v>0</v>
      </c>
      <c r="D7" s="9">
        <f>SUM(TEP_men!F8:Q8)</f>
        <v>0</v>
      </c>
      <c r="E7" s="9">
        <f>SUM(TEP_men!R8:AC8)</f>
        <v>0</v>
      </c>
      <c r="F7" s="89">
        <f>B7-TEP_men!B8</f>
        <v>0</v>
      </c>
    </row>
    <row r="8" spans="1:6" ht="16.8" thickTop="1" thickBot="1" x14ac:dyDescent="0.35">
      <c r="A8" s="4">
        <f>TEP_men!A9</f>
        <v>0</v>
      </c>
      <c r="B8" s="28">
        <f>SUM(C8:E8)</f>
        <v>0</v>
      </c>
      <c r="C8" s="9">
        <f>SUM(TEP_men!C9:E9)</f>
        <v>0</v>
      </c>
      <c r="D8" s="9">
        <f>SUM(TEP_men!F9:Q9)</f>
        <v>0</v>
      </c>
      <c r="E8" s="9">
        <f>SUM(TEP_men!R9:AC9)</f>
        <v>0</v>
      </c>
      <c r="F8" s="89">
        <f>B8-TEP_men!B9</f>
        <v>0</v>
      </c>
    </row>
    <row r="9" spans="1:6" ht="16.8" thickTop="1" thickBot="1" x14ac:dyDescent="0.35">
      <c r="A9" s="4">
        <f>TEP_men!A10</f>
        <v>0</v>
      </c>
      <c r="B9" s="28">
        <f>SUM(C9:E9)</f>
        <v>0</v>
      </c>
      <c r="C9" s="9">
        <f>SUM(TEP_men!C10:E10)</f>
        <v>0</v>
      </c>
      <c r="D9" s="9">
        <f>SUM(TEP_men!F10:Q10)</f>
        <v>0</v>
      </c>
      <c r="E9" s="9">
        <f>SUM(TEP_men!R10:AC10)</f>
        <v>0</v>
      </c>
      <c r="F9" s="89">
        <f>B9-TEP_men!B10</f>
        <v>0</v>
      </c>
    </row>
    <row r="10" spans="1:6" ht="16.8" thickTop="1" thickBot="1" x14ac:dyDescent="0.35">
      <c r="A10" s="4">
        <f>TEP_men!A11</f>
        <v>0</v>
      </c>
      <c r="B10" s="28">
        <f>SUM(C10:E10)</f>
        <v>0</v>
      </c>
      <c r="C10" s="9">
        <f>SUM(TEP_men!C11:E11)</f>
        <v>0</v>
      </c>
      <c r="D10" s="9">
        <f>SUM(TEP_men!F11:Q11)</f>
        <v>0</v>
      </c>
      <c r="E10" s="9">
        <f>SUM(TEP_men!R11:AC11)</f>
        <v>0</v>
      </c>
      <c r="F10" s="89">
        <f>B10-TEP_men!B11</f>
        <v>0</v>
      </c>
    </row>
    <row r="11" spans="1:6" ht="48" thickTop="1" thickBot="1" x14ac:dyDescent="0.35">
      <c r="A11" s="4" t="s">
        <v>14</v>
      </c>
      <c r="B11" s="28"/>
      <c r="C11" s="9"/>
      <c r="D11" s="9"/>
      <c r="E11" s="9"/>
      <c r="F11" s="89"/>
    </row>
    <row r="12" spans="1:6" s="39" customFormat="1" ht="16.8" thickTop="1" thickBot="1" x14ac:dyDescent="0.35">
      <c r="A12" s="3" t="str">
        <f>TEP_men!A13</f>
        <v>1.2.1. Ceļa / transporta izdevumi</v>
      </c>
      <c r="B12" s="28">
        <f>SUM(C12:E12)</f>
        <v>0</v>
      </c>
      <c r="C12" s="9">
        <f>SUM(TEP_men!C13:E13)</f>
        <v>0</v>
      </c>
      <c r="D12" s="9">
        <f>SUM(TEP_men!F13:Q13)</f>
        <v>0</v>
      </c>
      <c r="E12" s="9">
        <f>SUM(TEP_men!R13:AC13)</f>
        <v>0</v>
      </c>
      <c r="F12" s="89">
        <f>B12-TEP_men!B13</f>
        <v>0</v>
      </c>
    </row>
    <row r="13" spans="1:6" ht="16.8" thickTop="1" thickBot="1" x14ac:dyDescent="0.35">
      <c r="A13" s="3" t="str">
        <f>TEP_men!A14</f>
        <v>1.2.2. Dienas nauda</v>
      </c>
      <c r="B13" s="28">
        <f>SUM(C13:E13)</f>
        <v>0</v>
      </c>
      <c r="C13" s="9">
        <f>SUM(TEP_men!C14:E14)</f>
        <v>0</v>
      </c>
      <c r="D13" s="9">
        <f>SUM(TEP_men!F14:Q14)</f>
        <v>0</v>
      </c>
      <c r="E13" s="9">
        <f>SUM(TEP_men!R14:AC14)</f>
        <v>0</v>
      </c>
      <c r="F13" s="89">
        <f>B13-TEP_men!B14</f>
        <v>0</v>
      </c>
    </row>
    <row r="14" spans="1:6" ht="16.8" thickTop="1" thickBot="1" x14ac:dyDescent="0.35">
      <c r="A14" s="3" t="str">
        <f>TEP_men!A15</f>
        <v>1.2.3. Viesnīcas (naktsmītnes) izdevumi, ieskaitot brokastis</v>
      </c>
      <c r="B14" s="28">
        <f>SUM(C14:E14)</f>
        <v>0</v>
      </c>
      <c r="C14" s="9">
        <f>SUM(TEP_men!C15:E15)</f>
        <v>0</v>
      </c>
      <c r="D14" s="9">
        <f>SUM(TEP_men!F15:Q15)</f>
        <v>0</v>
      </c>
      <c r="E14" s="9">
        <f>SUM(TEP_men!R15:AC15)</f>
        <v>0</v>
      </c>
      <c r="F14" s="89">
        <f>B14-TEP_men!B15</f>
        <v>0</v>
      </c>
    </row>
    <row r="15" spans="1:6" ht="16.8" thickTop="1" thickBot="1" x14ac:dyDescent="0.35">
      <c r="A15" s="3" t="str">
        <f>TEP_men!A16</f>
        <v>1.2.4. Bagāžas pārvadāšanas izdevumi</v>
      </c>
      <c r="B15" s="28">
        <f>SUM(C15:E15)</f>
        <v>0</v>
      </c>
      <c r="C15" s="9">
        <f>SUM(TEP_men!C16:E16)</f>
        <v>0</v>
      </c>
      <c r="D15" s="9">
        <f>SUM(TEP_men!F16:Q16)</f>
        <v>0</v>
      </c>
      <c r="E15" s="9">
        <f>SUM(TEP_men!R16:AC16)</f>
        <v>0</v>
      </c>
      <c r="F15" s="89">
        <f>B15-TEP_men!B16</f>
        <v>0</v>
      </c>
    </row>
    <row r="16" spans="1:6" s="19" customFormat="1" ht="17.399999999999999" thickTop="1" thickBot="1" x14ac:dyDescent="0.4">
      <c r="A16" s="30" t="s">
        <v>41</v>
      </c>
      <c r="B16" s="28">
        <f>SUM(C16:E16)</f>
        <v>0</v>
      </c>
      <c r="C16" s="53">
        <f>SUM(C6:C15)</f>
        <v>0</v>
      </c>
      <c r="D16" s="53">
        <f t="shared" ref="D16:E16" si="0">SUM(D6:D15)</f>
        <v>0</v>
      </c>
      <c r="E16" s="53">
        <f t="shared" si="0"/>
        <v>0</v>
      </c>
      <c r="F16" s="89">
        <f>B16-TEP_men!B17</f>
        <v>0</v>
      </c>
    </row>
    <row r="17" spans="1:6" ht="16.8" thickTop="1" thickBot="1" x14ac:dyDescent="0.35">
      <c r="A17" s="4" t="s">
        <v>15</v>
      </c>
      <c r="B17" s="28"/>
      <c r="C17" s="9"/>
      <c r="D17" s="9"/>
      <c r="E17" s="9"/>
      <c r="F17" s="89"/>
    </row>
    <row r="18" spans="1:6" ht="16.8" thickTop="1" thickBot="1" x14ac:dyDescent="0.35">
      <c r="A18" s="4" t="str">
        <f>TEP_men!A19</f>
        <v>2.1. Komunālo pakalpojumu izmaksas</v>
      </c>
      <c r="B18" s="28">
        <f>SUM(C18:E18)</f>
        <v>0</v>
      </c>
      <c r="C18" s="9">
        <f>SUM(TEP_men!C19:E19)</f>
        <v>0</v>
      </c>
      <c r="D18" s="9">
        <f>SUM(TEP_men!F19:Q19)</f>
        <v>0</v>
      </c>
      <c r="E18" s="9">
        <f>SUM(TEP_men!R19:AC19)</f>
        <v>0</v>
      </c>
      <c r="F18" s="89">
        <f>B18-TEP_men!B19</f>
        <v>0</v>
      </c>
    </row>
    <row r="19" spans="1:6" ht="16.8" thickTop="1" thickBot="1" x14ac:dyDescent="0.35">
      <c r="A19" s="4" t="str">
        <f>TEP_men!A20</f>
        <v>2.2. Sakaru pakalpojumu izmaksas</v>
      </c>
      <c r="B19" s="28">
        <f>SUM(C19:E19)</f>
        <v>0</v>
      </c>
      <c r="C19" s="9">
        <f>SUM(TEP_men!C20:E20)</f>
        <v>0</v>
      </c>
      <c r="D19" s="9">
        <f>SUM(TEP_men!F20:Q20)</f>
        <v>0</v>
      </c>
      <c r="E19" s="9">
        <f>SUM(TEP_men!R20:AC20)</f>
        <v>0</v>
      </c>
      <c r="F19" s="89">
        <f>B19-TEP_men!B20</f>
        <v>0</v>
      </c>
    </row>
    <row r="20" spans="1:6" s="19" customFormat="1" ht="17.399999999999999" thickTop="1" thickBot="1" x14ac:dyDescent="0.4">
      <c r="A20" s="30" t="s">
        <v>40</v>
      </c>
      <c r="B20" s="28">
        <f>SUM(C20:E20)</f>
        <v>0</v>
      </c>
      <c r="C20" s="53">
        <f>SUM(C18:C19)</f>
        <v>0</v>
      </c>
      <c r="D20" s="53">
        <f t="shared" ref="D20:E20" si="1">SUM(D18:D19)</f>
        <v>0</v>
      </c>
      <c r="E20" s="53">
        <f t="shared" si="1"/>
        <v>0</v>
      </c>
      <c r="F20" s="89">
        <f>B20-TEP_men!B21</f>
        <v>0</v>
      </c>
    </row>
    <row r="21" spans="1:6" ht="16.8" thickTop="1" thickBot="1" x14ac:dyDescent="0.35">
      <c r="A21" s="2" t="s">
        <v>16</v>
      </c>
      <c r="B21" s="28"/>
      <c r="C21" s="9"/>
      <c r="D21" s="9"/>
      <c r="E21" s="9"/>
      <c r="F21" s="89"/>
    </row>
    <row r="22" spans="1:6" ht="16.8" thickTop="1" thickBot="1" x14ac:dyDescent="0.35">
      <c r="A22" s="2" t="str">
        <f>TEP_men!A23</f>
        <v>3.1. Telpu nomas izmaksas</v>
      </c>
      <c r="B22" s="28">
        <f>SUM(C22:E22)</f>
        <v>0</v>
      </c>
      <c r="C22" s="9">
        <f>SUM(TEP_men!C23:E23)</f>
        <v>0</v>
      </c>
      <c r="D22" s="9">
        <f>SUM(TEP_men!F23:Q23)</f>
        <v>0</v>
      </c>
      <c r="E22" s="9">
        <f>SUM(TEP_men!R23:AC23)</f>
        <v>0</v>
      </c>
      <c r="F22" s="89">
        <f>B22-TEP_men!B23</f>
        <v>0</v>
      </c>
    </row>
    <row r="23" spans="1:6" ht="16.8" thickTop="1" thickBot="1" x14ac:dyDescent="0.35">
      <c r="A23" s="2" t="str">
        <f>TEP_men!A24</f>
        <v>3.2. Instrumentu nomas izmaksas</v>
      </c>
      <c r="B23" s="28">
        <f>SUM(C23:E23)</f>
        <v>0</v>
      </c>
      <c r="C23" s="9">
        <f>SUM(TEP_men!C24:E24)</f>
        <v>0</v>
      </c>
      <c r="D23" s="9">
        <f>SUM(TEP_men!F24:Q24)</f>
        <v>0</v>
      </c>
      <c r="E23" s="9">
        <f>SUM(TEP_men!R24:AC24)</f>
        <v>0</v>
      </c>
      <c r="F23" s="89">
        <f>B23-TEP_men!B24</f>
        <v>0</v>
      </c>
    </row>
    <row r="24" spans="1:6" ht="16.8" thickTop="1" thickBot="1" x14ac:dyDescent="0.35">
      <c r="A24" s="2" t="str">
        <f>TEP_men!A25</f>
        <v>3.3. Iekārtu nomas izmaksas</v>
      </c>
      <c r="B24" s="28">
        <f>SUM(C24:E24)</f>
        <v>0</v>
      </c>
      <c r="C24" s="9">
        <f>SUM(TEP_men!C25:E25)</f>
        <v>0</v>
      </c>
      <c r="D24" s="9">
        <f>SUM(TEP_men!F25:Q25)</f>
        <v>0</v>
      </c>
      <c r="E24" s="9">
        <f>SUM(TEP_men!R25:AC25)</f>
        <v>0</v>
      </c>
      <c r="F24" s="89">
        <f>B24-TEP_men!B25</f>
        <v>0</v>
      </c>
    </row>
    <row r="25" spans="1:6" ht="16.8" thickTop="1" thickBot="1" x14ac:dyDescent="0.35">
      <c r="A25" s="2" t="str">
        <f>TEP_men!A26</f>
        <v>3.4. Aprīkojuma nomas izmaksas</v>
      </c>
      <c r="B25" s="28">
        <f>SUM(C25:E25)</f>
        <v>0</v>
      </c>
      <c r="C25" s="9">
        <f>SUM(TEP_men!C26:E26)</f>
        <v>0</v>
      </c>
      <c r="D25" s="9">
        <f>SUM(TEP_men!F26:Q26)</f>
        <v>0</v>
      </c>
      <c r="E25" s="9">
        <f>SUM(TEP_men!R26:AC26)</f>
        <v>0</v>
      </c>
      <c r="F25" s="89">
        <f>B25-TEP_men!B26</f>
        <v>0</v>
      </c>
    </row>
    <row r="26" spans="1:6" s="19" customFormat="1" ht="17.399999999999999" thickTop="1" thickBot="1" x14ac:dyDescent="0.4">
      <c r="A26" s="30" t="s">
        <v>39</v>
      </c>
      <c r="B26" s="28">
        <f>SUM(C26:E26)</f>
        <v>0</v>
      </c>
      <c r="C26" s="53">
        <f>SUM(C22:C25)</f>
        <v>0</v>
      </c>
      <c r="D26" s="53">
        <f t="shared" ref="D26:E26" si="2">SUM(D22:D25)</f>
        <v>0</v>
      </c>
      <c r="E26" s="53">
        <f t="shared" si="2"/>
        <v>0</v>
      </c>
      <c r="F26" s="89">
        <f>B26-TEP_men!B27</f>
        <v>0</v>
      </c>
    </row>
    <row r="27" spans="1:6" ht="16.8" thickTop="1" thickBot="1" x14ac:dyDescent="0.35">
      <c r="A27" s="2" t="s">
        <v>17</v>
      </c>
      <c r="B27" s="28"/>
      <c r="C27" s="9"/>
      <c r="D27" s="9"/>
      <c r="E27" s="9"/>
      <c r="F27" s="89"/>
    </row>
    <row r="28" spans="1:6" ht="16.8" thickTop="1" thickBot="1" x14ac:dyDescent="0.35">
      <c r="A28" s="3" t="str">
        <f>TEP_men!A29</f>
        <v>4.1. Konferences dalības maksa</v>
      </c>
      <c r="B28" s="28">
        <f>SUM(C28:E28)</f>
        <v>0</v>
      </c>
      <c r="C28" s="9">
        <f>SUM(TEP_men!C29:E29)</f>
        <v>0</v>
      </c>
      <c r="D28" s="9">
        <f>SUM(TEP_men!F29:Q29)</f>
        <v>0</v>
      </c>
      <c r="E28" s="9">
        <f>SUM(TEP_men!R29:AC29)</f>
        <v>0</v>
      </c>
      <c r="F28" s="89">
        <f>B32-TEP_men!B33</f>
        <v>0</v>
      </c>
    </row>
    <row r="29" spans="1:6" ht="16.8" thickTop="1" thickBot="1" x14ac:dyDescent="0.35">
      <c r="A29" s="3" t="str">
        <f>TEP_men!A30</f>
        <v>4.2. Ārpakalpojums</v>
      </c>
      <c r="B29" s="28">
        <f>SUM(C29:E29)</f>
        <v>0</v>
      </c>
      <c r="C29" s="9">
        <f>SUM(TEP_men!C30:E30)</f>
        <v>0</v>
      </c>
      <c r="D29" s="9">
        <f>SUM(TEP_men!F30:Q30)</f>
        <v>0</v>
      </c>
      <c r="E29" s="9">
        <f>SUM(TEP_men!R30:AC30)</f>
        <v>0</v>
      </c>
      <c r="F29" s="89">
        <f>B29-TEP_men!B30</f>
        <v>0</v>
      </c>
    </row>
    <row r="30" spans="1:6" s="19" customFormat="1" ht="17.399999999999999" thickTop="1" thickBot="1" x14ac:dyDescent="0.4">
      <c r="A30" s="29" t="s">
        <v>18</v>
      </c>
      <c r="B30" s="28">
        <f>SUM(C30:E30)</f>
        <v>0</v>
      </c>
      <c r="C30" s="53">
        <f>SUM(C28:C29)</f>
        <v>0</v>
      </c>
      <c r="D30" s="53">
        <f t="shared" ref="D30:E30" si="3">SUM(D28:D29)</f>
        <v>0</v>
      </c>
      <c r="E30" s="53">
        <f t="shared" si="3"/>
        <v>0</v>
      </c>
      <c r="F30" s="89">
        <f>B30-TEP_men!B31</f>
        <v>0</v>
      </c>
    </row>
    <row r="31" spans="1:6" ht="32.4" thickTop="1" thickBot="1" x14ac:dyDescent="0.35">
      <c r="A31" s="4" t="s">
        <v>19</v>
      </c>
      <c r="B31" s="28"/>
      <c r="C31" s="9"/>
      <c r="D31" s="9"/>
      <c r="E31" s="9"/>
      <c r="F31" s="89"/>
    </row>
    <row r="32" spans="1:6" ht="16.8" thickTop="1" thickBot="1" x14ac:dyDescent="0.35">
      <c r="A32" s="24" t="str">
        <f>TEP_men!A33</f>
        <v>5.1. Materiālu izmaksas</v>
      </c>
      <c r="B32" s="28">
        <f>SUM(C32:E32)</f>
        <v>0</v>
      </c>
      <c r="C32" s="9">
        <f>SUM(TEP_men!C33:E33)</f>
        <v>0</v>
      </c>
      <c r="D32" s="9">
        <f>SUM(TEP_men!F33:Q33)</f>
        <v>0</v>
      </c>
      <c r="E32" s="9">
        <f>SUM(TEP_men!R33:AC33)</f>
        <v>0</v>
      </c>
      <c r="F32" s="89">
        <f>B32-TEP_men!B33</f>
        <v>0</v>
      </c>
    </row>
    <row r="33" spans="1:6" ht="16.8" thickTop="1" thickBot="1" x14ac:dyDescent="0.35">
      <c r="A33" s="24" t="str">
        <f>TEP_men!A34</f>
        <v>5.2. Zinātniskās literatūras izmaksas</v>
      </c>
      <c r="B33" s="28">
        <f>SUM(C33:E33)</f>
        <v>0</v>
      </c>
      <c r="C33" s="9">
        <f>SUM(TEP_men!C34:E34)</f>
        <v>0</v>
      </c>
      <c r="D33" s="9">
        <f>SUM(TEP_men!F34:Q34)</f>
        <v>0</v>
      </c>
      <c r="E33" s="9">
        <f>SUM(TEP_men!R34:AC34)</f>
        <v>0</v>
      </c>
      <c r="F33" s="89">
        <f>B33-TEP_men!B34</f>
        <v>0</v>
      </c>
    </row>
    <row r="34" spans="1:6" ht="16.8" thickTop="1" thickBot="1" x14ac:dyDescent="0.35">
      <c r="A34" s="24" t="str">
        <f>TEP_men!A35</f>
        <v>5.3. Mazvērtīgā inventāra izmaksas</v>
      </c>
      <c r="B34" s="28">
        <f>SUM(C34:E34)</f>
        <v>0</v>
      </c>
      <c r="C34" s="9">
        <f>SUM(TEP_men!C35:E35)</f>
        <v>0</v>
      </c>
      <c r="D34" s="9">
        <f>SUM(TEP_men!F35:Q35)</f>
        <v>0</v>
      </c>
      <c r="E34" s="9">
        <f>SUM(TEP_men!R35:AC35)</f>
        <v>0</v>
      </c>
      <c r="F34" s="89">
        <f>B34-TEP_men!B35</f>
        <v>0</v>
      </c>
    </row>
    <row r="35" spans="1:6" s="19" customFormat="1" ht="17.399999999999999" thickTop="1" thickBot="1" x14ac:dyDescent="0.4">
      <c r="A35" s="29" t="s">
        <v>20</v>
      </c>
      <c r="B35" s="28">
        <f>SUM(C35:E35)</f>
        <v>0</v>
      </c>
      <c r="C35" s="53">
        <f>SUM(C32:C34)</f>
        <v>0</v>
      </c>
      <c r="D35" s="53">
        <f t="shared" ref="D35:E35" si="4">SUM(D32:D34)</f>
        <v>0</v>
      </c>
      <c r="E35" s="53">
        <f t="shared" si="4"/>
        <v>0</v>
      </c>
      <c r="F35" s="89">
        <f>B35-TEP_men!B36</f>
        <v>0</v>
      </c>
    </row>
    <row r="36" spans="1:6" ht="32.4" thickTop="1" thickBot="1" x14ac:dyDescent="0.35">
      <c r="A36" s="3" t="s">
        <v>21</v>
      </c>
      <c r="B36" s="28"/>
      <c r="C36" s="9"/>
      <c r="D36" s="9"/>
      <c r="E36" s="9"/>
      <c r="F36" s="89"/>
    </row>
    <row r="37" spans="1:6" ht="16.8" thickTop="1" thickBot="1" x14ac:dyDescent="0.35">
      <c r="A37" s="3" t="str">
        <f>TEP_men!A38</f>
        <v>6.1. Telpu amortizācijas izmaksas</v>
      </c>
      <c r="B37" s="28">
        <f t="shared" ref="B37:B42" si="5">SUM(C37:E37)</f>
        <v>0</v>
      </c>
      <c r="C37" s="9">
        <f>SUM(TEP_men!C38:E38)</f>
        <v>0</v>
      </c>
      <c r="D37" s="9">
        <f>SUM(TEP_men!F38:Q38)</f>
        <v>0</v>
      </c>
      <c r="E37" s="9">
        <f>SUM(TEP_men!R38:AC38)</f>
        <v>0</v>
      </c>
      <c r="F37" s="89">
        <f>B37-TEP_men!B38</f>
        <v>0</v>
      </c>
    </row>
    <row r="38" spans="1:6" ht="16.8" thickTop="1" thickBot="1" x14ac:dyDescent="0.35">
      <c r="A38" s="3" t="str">
        <f>TEP_men!A39</f>
        <v>6.2. Instrumentu amortizācijas izmaksas</v>
      </c>
      <c r="B38" s="28">
        <f t="shared" si="5"/>
        <v>0</v>
      </c>
      <c r="C38" s="9">
        <f>SUM(TEP_men!C39:E39)</f>
        <v>0</v>
      </c>
      <c r="D38" s="9">
        <f>SUM(TEP_men!F39:Q39)</f>
        <v>0</v>
      </c>
      <c r="E38" s="9">
        <f>SUM(TEP_men!R39:AC39)</f>
        <v>0</v>
      </c>
      <c r="F38" s="89">
        <f>B38-TEP_men!B39</f>
        <v>0</v>
      </c>
    </row>
    <row r="39" spans="1:6" ht="16.8" thickTop="1" thickBot="1" x14ac:dyDescent="0.35">
      <c r="A39" s="3" t="str">
        <f>TEP_men!A40</f>
        <v>6.3. Iekārtu amortizācijas izmaksas</v>
      </c>
      <c r="B39" s="28">
        <f t="shared" si="5"/>
        <v>0</v>
      </c>
      <c r="C39" s="9">
        <f>SUM(TEP_men!C40:E40)</f>
        <v>0</v>
      </c>
      <c r="D39" s="9">
        <f>SUM(TEP_men!F40:Q40)</f>
        <v>0</v>
      </c>
      <c r="E39" s="9">
        <f>SUM(TEP_men!R40:AC40)</f>
        <v>0</v>
      </c>
      <c r="F39" s="89">
        <f>B39-TEP_men!B40</f>
        <v>0</v>
      </c>
    </row>
    <row r="40" spans="1:6" ht="16.8" thickTop="1" thickBot="1" x14ac:dyDescent="0.35">
      <c r="A40" s="3" t="str">
        <f>TEP_men!A41</f>
        <v>6.4. Aprīkojuma amortizācijas izmaksas</v>
      </c>
      <c r="B40" s="28">
        <f t="shared" si="5"/>
        <v>0</v>
      </c>
      <c r="C40" s="9">
        <f>SUM(TEP_men!C41:E41)</f>
        <v>0</v>
      </c>
      <c r="D40" s="9">
        <f>SUM(TEP_men!F41:Q41)</f>
        <v>0</v>
      </c>
      <c r="E40" s="9">
        <f>SUM(TEP_men!R41:AC41)</f>
        <v>0</v>
      </c>
      <c r="F40" s="89">
        <f>B40-TEP_men!B41</f>
        <v>0</v>
      </c>
    </row>
    <row r="41" spans="1:6" ht="16.8" thickTop="1" thickBot="1" x14ac:dyDescent="0.35">
      <c r="A41" s="3" t="str">
        <f>TEP_men!A42</f>
        <v>6.5. Patentu un licenču amortizācijas izmaksas</v>
      </c>
      <c r="B41" s="28">
        <f t="shared" si="5"/>
        <v>0</v>
      </c>
      <c r="C41" s="9">
        <f>SUM(TEP_men!C42:E42)</f>
        <v>0</v>
      </c>
      <c r="D41" s="9">
        <f>SUM(TEP_men!F42:Q42)</f>
        <v>0</v>
      </c>
      <c r="E41" s="9">
        <f>SUM(TEP_men!R42:AC42)</f>
        <v>0</v>
      </c>
      <c r="F41" s="89">
        <f>B41-TEP_men!B42</f>
        <v>0</v>
      </c>
    </row>
    <row r="42" spans="1:6" s="19" customFormat="1" ht="17.399999999999999" thickTop="1" thickBot="1" x14ac:dyDescent="0.4">
      <c r="A42" s="29" t="s">
        <v>22</v>
      </c>
      <c r="B42" s="28">
        <f t="shared" si="5"/>
        <v>0</v>
      </c>
      <c r="C42" s="53">
        <f>SUM(C37:C41)</f>
        <v>0</v>
      </c>
      <c r="D42" s="53">
        <f t="shared" ref="D42:E42" si="6">SUM(D37:D41)</f>
        <v>0</v>
      </c>
      <c r="E42" s="53">
        <f t="shared" si="6"/>
        <v>0</v>
      </c>
      <c r="F42" s="89">
        <f>B42-TEP_men!B43</f>
        <v>0</v>
      </c>
    </row>
    <row r="43" spans="1:6"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8"/>
      <c r="C43" s="53"/>
      <c r="D43" s="53"/>
      <c r="E43" s="53"/>
      <c r="F43" s="89"/>
    </row>
    <row r="44" spans="1:6" s="19" customFormat="1" ht="16.8" thickTop="1" thickBot="1" x14ac:dyDescent="0.35">
      <c r="A44" s="3" t="str">
        <f>TEP_men!A45</f>
        <v xml:space="preserve">7.1. </v>
      </c>
      <c r="B44" s="28">
        <f>SUM(C44:E44)</f>
        <v>0</v>
      </c>
      <c r="C44" s="9">
        <f>SUM(TEP_men!C45:E45)</f>
        <v>0</v>
      </c>
      <c r="D44" s="9">
        <f>SUM(TEP_men!F45:Q45)</f>
        <v>0</v>
      </c>
      <c r="E44" s="9">
        <f>SUM(TEP_men!R45:AC45)</f>
        <v>0</v>
      </c>
      <c r="F44" s="89">
        <f>B44-TEP_men!B45</f>
        <v>0</v>
      </c>
    </row>
    <row r="45" spans="1:6" s="19" customFormat="1" ht="16.8" thickTop="1" thickBot="1" x14ac:dyDescent="0.35">
      <c r="A45" s="3" t="str">
        <f>TEP_men!A46</f>
        <v xml:space="preserve">7.2. </v>
      </c>
      <c r="B45" s="28">
        <f>SUM(C45:E45)</f>
        <v>0</v>
      </c>
      <c r="C45" s="9">
        <f>SUM(TEP_men!C46:E46)</f>
        <v>0</v>
      </c>
      <c r="D45" s="9">
        <f>SUM(TEP_men!F46:Q46)</f>
        <v>0</v>
      </c>
      <c r="E45" s="9">
        <f>SUM(TEP_men!R46:AC46)</f>
        <v>0</v>
      </c>
      <c r="F45" s="89">
        <f>B45-TEP_men!B46</f>
        <v>0</v>
      </c>
    </row>
    <row r="46" spans="1:6" s="19" customFormat="1" ht="17.399999999999999" thickTop="1" thickBot="1" x14ac:dyDescent="0.4">
      <c r="A46" s="29" t="s">
        <v>101</v>
      </c>
      <c r="B46" s="28">
        <f>SUM(C46:E46)</f>
        <v>0</v>
      </c>
      <c r="C46" s="53">
        <f>SUM(C44:C45)</f>
        <v>0</v>
      </c>
      <c r="D46" s="53">
        <f t="shared" ref="D46:E46" si="7">SUM(D44:D45)</f>
        <v>0</v>
      </c>
      <c r="E46" s="53">
        <f t="shared" si="7"/>
        <v>0</v>
      </c>
      <c r="F46" s="89">
        <f>B46-TEP_men!B47</f>
        <v>0</v>
      </c>
    </row>
    <row r="47" spans="1:6" s="19" customFormat="1" ht="17.399999999999999" thickTop="1" thickBot="1" x14ac:dyDescent="0.4">
      <c r="A47" s="31" t="s">
        <v>23</v>
      </c>
      <c r="B47" s="28">
        <f>SUM(C47:E47)</f>
        <v>0</v>
      </c>
      <c r="C47" s="53">
        <f>C16+C20+C26+C30+C35+C42+C46</f>
        <v>0</v>
      </c>
      <c r="D47" s="53">
        <f t="shared" ref="D47:E47" si="8">D16+D20+D26+D30+D35+D42+D46</f>
        <v>0</v>
      </c>
      <c r="E47" s="53">
        <f t="shared" si="8"/>
        <v>0</v>
      </c>
      <c r="F47" s="89">
        <f>B47-TEP_men!B48</f>
        <v>0</v>
      </c>
    </row>
    <row r="48" spans="1:6" ht="16.8" thickTop="1" thickBot="1" x14ac:dyDescent="0.35">
      <c r="A48" s="5"/>
      <c r="B48" s="28"/>
      <c r="C48" s="9"/>
      <c r="D48" s="9"/>
      <c r="E48" s="9"/>
      <c r="F48" s="89"/>
    </row>
    <row r="49" spans="1:6" s="19" customFormat="1" ht="16.8" thickTop="1" thickBot="1" x14ac:dyDescent="0.35">
      <c r="A49" s="3" t="str">
        <f>TEP_men!A50</f>
        <v>8. Pētniecības projekta vadības izmaksas (valsts atbalsts)</v>
      </c>
      <c r="B49" s="28"/>
      <c r="C49" s="9"/>
      <c r="D49" s="9"/>
      <c r="E49" s="9"/>
      <c r="F49" s="89"/>
    </row>
    <row r="50" spans="1:6" ht="16.8" thickTop="1" thickBot="1" x14ac:dyDescent="0.35">
      <c r="A50" s="3" t="str">
        <f>TEP_men!A51</f>
        <v>8.1. Personāla izmaksas</v>
      </c>
      <c r="B50" s="28">
        <f>SUM(C50:E50)</f>
        <v>0</v>
      </c>
      <c r="C50" s="9">
        <f>SUM(TEP_men!C51:E51)</f>
        <v>0</v>
      </c>
      <c r="D50" s="9">
        <f>SUM(TEP_men!F51:Q51)</f>
        <v>0</v>
      </c>
      <c r="E50" s="9">
        <f>SUM(TEP_men!R51:AC51)</f>
        <v>0</v>
      </c>
      <c r="F50" s="89">
        <f>B50-TEP_men!B51</f>
        <v>0</v>
      </c>
    </row>
    <row r="51" spans="1:6" ht="16.8" thickTop="1" thickBot="1" x14ac:dyDescent="0.35">
      <c r="A51" s="3" t="str">
        <f>TEP_men!A52</f>
        <v>8.2. Kancelejas preces, biroja piederumi un biroja aprīkojuma noma vai iegāde</v>
      </c>
      <c r="B51" s="28">
        <f>SUM(C51:E51)</f>
        <v>0</v>
      </c>
      <c r="C51" s="9">
        <f>SUM(TEP_men!C52:E52)</f>
        <v>0</v>
      </c>
      <c r="D51" s="9">
        <f>SUM(TEP_men!F52:Q52)</f>
        <v>0</v>
      </c>
      <c r="E51" s="9">
        <f>SUM(TEP_men!R52:AC52)</f>
        <v>0</v>
      </c>
      <c r="F51" s="89">
        <f>B51-TEP_men!B52</f>
        <v>0</v>
      </c>
    </row>
    <row r="52" spans="1:6" ht="16.8" thickTop="1" thickBot="1" x14ac:dyDescent="0.35">
      <c r="A52" s="3" t="str">
        <f>TEP_men!A53</f>
        <v>8.3. Apdrošināšanas izmaksas</v>
      </c>
      <c r="B52" s="28">
        <f>SUM(C52:E52)</f>
        <v>0</v>
      </c>
      <c r="C52" s="9">
        <f>SUM(TEP_men!C53:E53)</f>
        <v>0</v>
      </c>
      <c r="D52" s="9">
        <f>SUM(TEP_men!F53:Q53)</f>
        <v>0</v>
      </c>
      <c r="E52" s="9">
        <f>SUM(TEP_men!R53:AC53)</f>
        <v>0</v>
      </c>
      <c r="F52" s="89">
        <f>B52-TEP_men!B53</f>
        <v>0</v>
      </c>
    </row>
    <row r="53" spans="1:6" s="19" customFormat="1" ht="17.399999999999999" thickTop="1" thickBot="1" x14ac:dyDescent="0.4">
      <c r="A53" s="29" t="str">
        <f>TEP_men!A54</f>
        <v>Kopā (8.)</v>
      </c>
      <c r="B53" s="28">
        <f>SUM(C53:E53)</f>
        <v>0</v>
      </c>
      <c r="C53" s="53">
        <f>SUM(C50:C52)</f>
        <v>0</v>
      </c>
      <c r="D53" s="53">
        <f t="shared" ref="D53:E53" si="9">SUM(D50:D52)</f>
        <v>0</v>
      </c>
      <c r="E53" s="53">
        <f t="shared" si="9"/>
        <v>0</v>
      </c>
      <c r="F53" s="89">
        <f>B53-TEP_men!B54</f>
        <v>0</v>
      </c>
    </row>
    <row r="54" spans="1:6" s="19" customFormat="1" ht="16.8" thickTop="1" thickBot="1" x14ac:dyDescent="0.35">
      <c r="A54" s="32" t="str">
        <f>TEP_men!A55</f>
        <v>Kopējās izmaksas</v>
      </c>
      <c r="B54" s="28">
        <f>SUM(C54:E54)</f>
        <v>0</v>
      </c>
      <c r="C54" s="53">
        <f>C53+C47</f>
        <v>0</v>
      </c>
      <c r="D54" s="53">
        <f t="shared" ref="D54:E54" si="10">D53+D47</f>
        <v>0</v>
      </c>
      <c r="E54" s="53">
        <f t="shared" si="10"/>
        <v>0</v>
      </c>
      <c r="F54" s="89">
        <f>B54-TEP_men!B55</f>
        <v>0</v>
      </c>
    </row>
    <row r="55" spans="1:6" s="33" customFormat="1" ht="16.8" thickTop="1" thickBot="1" x14ac:dyDescent="0.35">
      <c r="A55" s="32">
        <f>TEP_men!A77</f>
        <v>0</v>
      </c>
      <c r="B55" s="36" t="s">
        <v>42</v>
      </c>
      <c r="C55" s="34"/>
      <c r="D55" s="34"/>
      <c r="E55" s="35"/>
      <c r="F55" s="89"/>
    </row>
    <row r="56" spans="1:6" ht="15.6" thickTop="1" thickBot="1" x14ac:dyDescent="0.35">
      <c r="B56" s="89">
        <f>B54-TEP_men!B55</f>
        <v>0</v>
      </c>
    </row>
    <row r="57" spans="1:6" ht="15" thickTop="1" x14ac:dyDescent="0.3"/>
  </sheetData>
  <mergeCells count="1">
    <mergeCell ref="B3:E3"/>
  </mergeCells>
  <conditionalFormatting sqref="B55:E55 G55:XFD55">
    <cfRule type="cellIs" dxfId="9" priority="2" operator="notEqual">
      <formula>0</formula>
    </cfRule>
  </conditionalFormatting>
  <conditionalFormatting sqref="F2:F55">
    <cfRule type="cellIs" dxfId="8" priority="1" operator="not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81"/>
  <sheetViews>
    <sheetView tabSelected="1" zoomScale="70" zoomScaleNormal="70" workbookViewId="0">
      <pane xSplit="2" ySplit="4" topLeftCell="C15" activePane="bottomRight" state="frozen"/>
      <selection pane="topRight" activeCell="C1" sqref="C1"/>
      <selection pane="bottomLeft" activeCell="A5" sqref="A5"/>
      <selection pane="bottomRight" activeCell="D20" sqref="D20"/>
    </sheetView>
  </sheetViews>
  <sheetFormatPr defaultColWidth="8.88671875" defaultRowHeight="13.8" x14ac:dyDescent="0.25"/>
  <cols>
    <col min="1" max="1" width="69" style="186" customWidth="1"/>
    <col min="2" max="2" width="9.33203125" style="184" bestFit="1" customWidth="1"/>
    <col min="3" max="3" width="6.5546875" style="185" bestFit="1" customWidth="1"/>
    <col min="4" max="4" width="5.6640625" style="185" customWidth="1"/>
    <col min="5" max="5" width="5.6640625" style="185" bestFit="1" customWidth="1"/>
    <col min="6" max="6" width="5.88671875" style="185" bestFit="1" customWidth="1"/>
    <col min="7" max="7" width="5.5546875" style="185" bestFit="1" customWidth="1"/>
    <col min="8" max="8" width="6.109375" style="185" bestFit="1" customWidth="1"/>
    <col min="9" max="9" width="5.44140625" style="185" bestFit="1" customWidth="1"/>
    <col min="10" max="10" width="6" style="185" customWidth="1"/>
    <col min="11" max="11" width="5.77734375" style="185" bestFit="1" customWidth="1"/>
    <col min="12" max="12" width="5.5546875" style="185" bestFit="1" customWidth="1"/>
    <col min="13" max="13" width="5.6640625" style="185" customWidth="1"/>
    <col min="14" max="14" width="5.88671875" style="186" bestFit="1" customWidth="1"/>
    <col min="15" max="15" width="5.77734375" style="186" bestFit="1" customWidth="1"/>
    <col min="16" max="16" width="6.21875" style="186" customWidth="1"/>
    <col min="17" max="17" width="5.6640625" style="186" bestFit="1" customWidth="1"/>
    <col min="18" max="18" width="5.21875" style="186" bestFit="1" customWidth="1"/>
    <col min="19" max="19" width="5.44140625" style="186" bestFit="1" customWidth="1"/>
    <col min="20" max="20" width="5.77734375" style="186" bestFit="1" customWidth="1"/>
    <col min="21" max="21" width="5.5546875" style="186" bestFit="1" customWidth="1"/>
    <col min="22" max="22" width="6" style="186" bestFit="1" customWidth="1"/>
    <col min="23" max="29" width="5.88671875" style="186" customWidth="1"/>
    <col min="30" max="30" width="5.5546875" style="213" bestFit="1" customWidth="1"/>
    <col min="31" max="31" width="5.33203125" style="213" bestFit="1" customWidth="1"/>
    <col min="32" max="32" width="5.6640625" style="213" bestFit="1" customWidth="1"/>
    <col min="33" max="33" width="5.44140625" style="213" bestFit="1" customWidth="1"/>
    <col min="34" max="34" width="5.88671875" style="213" bestFit="1" customWidth="1"/>
    <col min="35" max="35" width="5.109375" style="213" bestFit="1" customWidth="1"/>
    <col min="36" max="36" width="4.6640625" style="213" bestFit="1" customWidth="1"/>
    <col min="37" max="37" width="5.6640625" style="213" bestFit="1" customWidth="1"/>
    <col min="38" max="39" width="5.33203125" style="213" customWidth="1"/>
    <col min="40" max="40" width="6.5546875" style="213" bestFit="1" customWidth="1"/>
    <col min="41" max="41" width="5.6640625" style="213" bestFit="1" customWidth="1"/>
    <col min="42" max="43" width="8.88671875" style="213"/>
    <col min="44" max="16384" width="8.88671875" style="186"/>
  </cols>
  <sheetData>
    <row r="1" spans="1:43" ht="17.399999999999999" thickBot="1" x14ac:dyDescent="0.35">
      <c r="A1" s="183" t="s">
        <v>173</v>
      </c>
    </row>
    <row r="2" spans="1:43" ht="48.75" customHeight="1" thickBot="1" x14ac:dyDescent="0.3">
      <c r="A2" s="187" t="s">
        <v>10</v>
      </c>
      <c r="B2" s="188" t="s">
        <v>48</v>
      </c>
      <c r="C2" s="242" t="s">
        <v>174</v>
      </c>
      <c r="D2" s="243"/>
      <c r="E2" s="244"/>
      <c r="F2" s="242" t="s">
        <v>175</v>
      </c>
      <c r="G2" s="243"/>
      <c r="H2" s="244"/>
      <c r="I2" s="242" t="s">
        <v>176</v>
      </c>
      <c r="J2" s="243"/>
      <c r="K2" s="244"/>
      <c r="L2" s="242" t="s">
        <v>177</v>
      </c>
      <c r="M2" s="243"/>
      <c r="N2" s="244"/>
      <c r="O2" s="242" t="s">
        <v>178</v>
      </c>
      <c r="P2" s="243"/>
      <c r="Q2" s="244"/>
      <c r="R2" s="242" t="s">
        <v>54</v>
      </c>
      <c r="S2" s="243"/>
      <c r="T2" s="244"/>
      <c r="U2" s="242" t="s">
        <v>55</v>
      </c>
      <c r="V2" s="243"/>
      <c r="W2" s="243"/>
      <c r="X2" s="242" t="s">
        <v>56</v>
      </c>
      <c r="Y2" s="243"/>
      <c r="Z2" s="244"/>
      <c r="AA2" s="242" t="s">
        <v>57</v>
      </c>
      <c r="AB2" s="243"/>
      <c r="AC2" s="244"/>
      <c r="AD2" s="242" t="s">
        <v>186</v>
      </c>
      <c r="AE2" s="243"/>
      <c r="AF2" s="244"/>
      <c r="AG2" s="242" t="s">
        <v>187</v>
      </c>
      <c r="AH2" s="243"/>
      <c r="AI2" s="244"/>
      <c r="AJ2" s="242" t="s">
        <v>188</v>
      </c>
      <c r="AK2" s="243"/>
      <c r="AL2" s="244"/>
      <c r="AM2" s="242" t="s">
        <v>189</v>
      </c>
      <c r="AN2" s="243"/>
      <c r="AO2" s="244"/>
    </row>
    <row r="3" spans="1:43" s="192" customFormat="1" ht="14.4" thickBot="1" x14ac:dyDescent="0.3">
      <c r="A3" s="189"/>
      <c r="B3" s="190"/>
      <c r="C3" s="191">
        <f>Stundas!B1</f>
        <v>45566</v>
      </c>
      <c r="D3" s="191">
        <f>Stundas!C1</f>
        <v>45597</v>
      </c>
      <c r="E3" s="191">
        <f>Stundas!D1</f>
        <v>45627</v>
      </c>
      <c r="F3" s="191">
        <f>Stundas!E1</f>
        <v>45658</v>
      </c>
      <c r="G3" s="191">
        <f>Stundas!F1</f>
        <v>45689</v>
      </c>
      <c r="H3" s="191">
        <f>Stundas!G1</f>
        <v>45717</v>
      </c>
      <c r="I3" s="191">
        <f>Stundas!H1</f>
        <v>45748</v>
      </c>
      <c r="J3" s="191">
        <f>Stundas!I1</f>
        <v>45778</v>
      </c>
      <c r="K3" s="191">
        <f>Stundas!J1</f>
        <v>45809</v>
      </c>
      <c r="L3" s="191">
        <f>Stundas!K1</f>
        <v>45839</v>
      </c>
      <c r="M3" s="191">
        <f>Stundas!L1</f>
        <v>45870</v>
      </c>
      <c r="N3" s="191">
        <f>Stundas!M1</f>
        <v>45901</v>
      </c>
      <c r="O3" s="191">
        <f>Stundas!N1</f>
        <v>45931</v>
      </c>
      <c r="P3" s="191">
        <f>Stundas!O1</f>
        <v>45962</v>
      </c>
      <c r="Q3" s="191">
        <f>Stundas!P1</f>
        <v>45992</v>
      </c>
      <c r="R3" s="191">
        <f>Stundas!Q1</f>
        <v>46023</v>
      </c>
      <c r="S3" s="191">
        <f>Stundas!R1</f>
        <v>46054</v>
      </c>
      <c r="T3" s="191">
        <f>Stundas!S1</f>
        <v>46082</v>
      </c>
      <c r="U3" s="191">
        <f>Stundas!T1</f>
        <v>46113</v>
      </c>
      <c r="V3" s="191">
        <f>Stundas!U1</f>
        <v>46143</v>
      </c>
      <c r="W3" s="191">
        <f>Stundas!V1</f>
        <v>46174</v>
      </c>
      <c r="X3" s="191">
        <f>Stundas!W1</f>
        <v>46204</v>
      </c>
      <c r="Y3" s="191">
        <f>Stundas!X1</f>
        <v>46235</v>
      </c>
      <c r="Z3" s="191">
        <f>Stundas!Y1</f>
        <v>46266</v>
      </c>
      <c r="AA3" s="191">
        <f>Stundas!Z1</f>
        <v>46296</v>
      </c>
      <c r="AB3" s="191">
        <f>Stundas!AA1</f>
        <v>46327</v>
      </c>
      <c r="AC3" s="191">
        <f>Stundas!AB1</f>
        <v>46357</v>
      </c>
      <c r="AD3" s="214">
        <v>46388</v>
      </c>
      <c r="AE3" s="214">
        <v>46419</v>
      </c>
      <c r="AF3" s="214">
        <v>46447</v>
      </c>
      <c r="AG3" s="214">
        <v>46478</v>
      </c>
      <c r="AH3" s="214">
        <v>46508</v>
      </c>
      <c r="AI3" s="214">
        <v>46539</v>
      </c>
      <c r="AJ3" s="214">
        <v>46569</v>
      </c>
      <c r="AK3" s="214">
        <v>46600</v>
      </c>
      <c r="AL3" s="214">
        <v>46631</v>
      </c>
      <c r="AM3" s="214">
        <v>46661</v>
      </c>
      <c r="AN3" s="214">
        <v>46692</v>
      </c>
      <c r="AO3" s="214">
        <v>46722</v>
      </c>
      <c r="AP3" s="214"/>
      <c r="AQ3" s="214"/>
    </row>
    <row r="4" spans="1:43" ht="14.4" thickBot="1" x14ac:dyDescent="0.3">
      <c r="A4" s="193" t="s">
        <v>11</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218"/>
      <c r="AD4" s="220"/>
      <c r="AE4" s="220"/>
      <c r="AF4" s="220"/>
      <c r="AG4" s="220"/>
      <c r="AH4" s="220"/>
      <c r="AI4" s="220"/>
      <c r="AJ4" s="220"/>
      <c r="AK4" s="220"/>
      <c r="AL4" s="220"/>
      <c r="AM4" s="220"/>
      <c r="AN4" s="220"/>
      <c r="AO4" s="220"/>
    </row>
    <row r="5" spans="1:43" ht="16.2" thickBot="1" x14ac:dyDescent="0.35">
      <c r="A5" s="195" t="s">
        <v>12</v>
      </c>
      <c r="B5" s="196"/>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218"/>
      <c r="AD5" s="220"/>
      <c r="AE5" s="220"/>
      <c r="AF5" s="220"/>
      <c r="AG5" s="220"/>
      <c r="AH5" s="220"/>
      <c r="AI5" s="220"/>
      <c r="AJ5" s="220"/>
      <c r="AK5" s="220"/>
      <c r="AL5" s="220"/>
      <c r="AM5" s="220"/>
      <c r="AN5" s="220"/>
      <c r="AO5" s="220"/>
    </row>
    <row r="6" spans="1:43" ht="47.4" thickBot="1" x14ac:dyDescent="0.35">
      <c r="A6" s="197" t="s">
        <v>179</v>
      </c>
      <c r="B6" s="196"/>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219"/>
      <c r="AD6" s="221"/>
      <c r="AE6" s="221"/>
      <c r="AF6" s="221"/>
      <c r="AG6" s="221"/>
      <c r="AH6" s="221"/>
      <c r="AI6" s="221"/>
      <c r="AJ6" s="221"/>
      <c r="AK6" s="221"/>
      <c r="AL6" s="221"/>
      <c r="AM6" s="221"/>
      <c r="AN6" s="221"/>
      <c r="AO6" s="221"/>
    </row>
    <row r="7" spans="1:43" ht="16.2" thickBot="1" x14ac:dyDescent="0.35">
      <c r="A7" s="199">
        <f>Pienemumi!A6</f>
        <v>0</v>
      </c>
      <c r="B7" s="196">
        <f>SUM(C7:AO7)</f>
        <v>0</v>
      </c>
      <c r="C7" s="198">
        <f>Pienemumi!$D6*Stundas!B9</f>
        <v>0</v>
      </c>
      <c r="D7" s="198">
        <f>Pienemumi!$D6*Stundas!C9</f>
        <v>0</v>
      </c>
      <c r="E7" s="198">
        <f>Pienemumi!$D6*Stundas!D9</f>
        <v>0</v>
      </c>
      <c r="F7" s="198">
        <f>Pienemumi!$D6*Stundas!E9</f>
        <v>0</v>
      </c>
      <c r="G7" s="198">
        <f>Pienemumi!$D6*Stundas!F9</f>
        <v>0</v>
      </c>
      <c r="H7" s="198">
        <f>Pienemumi!$D6*Stundas!G9</f>
        <v>0</v>
      </c>
      <c r="I7" s="198">
        <f>Pienemumi!$D6*Stundas!H9</f>
        <v>0</v>
      </c>
      <c r="J7" s="198">
        <f>Pienemumi!$D6*Stundas!I9</f>
        <v>0</v>
      </c>
      <c r="K7" s="198">
        <f>Pienemumi!$D6*Stundas!J9</f>
        <v>0</v>
      </c>
      <c r="L7" s="198">
        <f>Pienemumi!$D6*Stundas!K9</f>
        <v>0</v>
      </c>
      <c r="M7" s="198">
        <f>Pienemumi!$D6*Stundas!L9</f>
        <v>0</v>
      </c>
      <c r="N7" s="198">
        <f>Pienemumi!$D6*Stundas!M9</f>
        <v>0</v>
      </c>
      <c r="O7" s="198">
        <f>Pienemumi!$D6*Stundas!N9</f>
        <v>0</v>
      </c>
      <c r="P7" s="198">
        <f>Pienemumi!$D6*Stundas!O9</f>
        <v>0</v>
      </c>
      <c r="Q7" s="198">
        <f>Pienemumi!$D6*Stundas!P9</f>
        <v>0</v>
      </c>
      <c r="R7" s="198">
        <f>Pienemumi!$D6*Stundas!Q9</f>
        <v>0</v>
      </c>
      <c r="S7" s="198">
        <f>Pienemumi!$D6*Stundas!R9</f>
        <v>0</v>
      </c>
      <c r="T7" s="198">
        <f>Pienemumi!$D6*Stundas!S9</f>
        <v>0</v>
      </c>
      <c r="U7" s="198">
        <f>Pienemumi!$D6*Stundas!T9</f>
        <v>0</v>
      </c>
      <c r="V7" s="198">
        <f>Pienemumi!$D6*Stundas!U9</f>
        <v>0</v>
      </c>
      <c r="W7" s="198">
        <f>Pienemumi!$D6*Stundas!V9</f>
        <v>0</v>
      </c>
      <c r="X7" s="198">
        <f>Pienemumi!$D6*Stundas!W9</f>
        <v>0</v>
      </c>
      <c r="Y7" s="198">
        <f>Pienemumi!$D6*Stundas!X9</f>
        <v>0</v>
      </c>
      <c r="Z7" s="198">
        <f>Pienemumi!$D6*Stundas!Y9</f>
        <v>0</v>
      </c>
      <c r="AA7" s="198">
        <f>Pienemumi!$D6*Stundas!Z9</f>
        <v>0</v>
      </c>
      <c r="AB7" s="198">
        <f>Pienemumi!$D6*Stundas!AA9</f>
        <v>0</v>
      </c>
      <c r="AC7" s="219">
        <f>Pienemumi!$D6*Stundas!AB9</f>
        <v>0</v>
      </c>
      <c r="AD7" s="222">
        <f>Pienemumi!$D6*Stundas!AC9</f>
        <v>0</v>
      </c>
      <c r="AE7" s="222">
        <f>Pienemumi!$D6*Stundas!AD9</f>
        <v>0</v>
      </c>
      <c r="AF7" s="222">
        <f>Pienemumi!$D6*Stundas!AE9</f>
        <v>0</v>
      </c>
      <c r="AG7" s="222">
        <f>Pienemumi!$D6*Stundas!AF9</f>
        <v>0</v>
      </c>
      <c r="AH7" s="222">
        <f>Pienemumi!$D6*Stundas!AG9</f>
        <v>0</v>
      </c>
      <c r="AI7" s="222">
        <f>Pienemumi!$D6*Stundas!AH9</f>
        <v>0</v>
      </c>
      <c r="AJ7" s="222">
        <f>Pienemumi!$D6*Stundas!AI9</f>
        <v>0</v>
      </c>
      <c r="AK7" s="222">
        <f>Pienemumi!$D6*Stundas!AJ9</f>
        <v>0</v>
      </c>
      <c r="AL7" s="222">
        <f>Pienemumi!$D6*Stundas!AK9</f>
        <v>0</v>
      </c>
      <c r="AM7" s="222">
        <f>Pienemumi!$D6*Stundas!AL9</f>
        <v>0</v>
      </c>
      <c r="AN7" s="222">
        <f>Pienemumi!$D6*Stundas!AM9</f>
        <v>0</v>
      </c>
      <c r="AO7" s="222">
        <f>Pienemumi!$D6*Stundas!AN9</f>
        <v>0</v>
      </c>
      <c r="AP7" s="223">
        <f>B7-Stundas!AO9*Pienemumi!D6</f>
        <v>0</v>
      </c>
    </row>
    <row r="8" spans="1:43" ht="16.2" thickBot="1" x14ac:dyDescent="0.35">
      <c r="A8" s="199">
        <f>Pienemumi!A7</f>
        <v>0</v>
      </c>
      <c r="B8" s="196">
        <f t="shared" ref="B8:B51" si="0">SUM(C8:AO8)</f>
        <v>0</v>
      </c>
      <c r="C8" s="198">
        <f>Pienemumi!$D7*Stundas!B10</f>
        <v>0</v>
      </c>
      <c r="D8" s="198">
        <f>Pienemumi!$D7*Stundas!C10</f>
        <v>0</v>
      </c>
      <c r="E8" s="198">
        <f>Pienemumi!$D7*Stundas!D10</f>
        <v>0</v>
      </c>
      <c r="F8" s="198">
        <f>Pienemumi!$D7*Stundas!E10</f>
        <v>0</v>
      </c>
      <c r="G8" s="198">
        <f>Pienemumi!$D7*Stundas!F10</f>
        <v>0</v>
      </c>
      <c r="H8" s="198">
        <f>Pienemumi!$D7*Stundas!G10</f>
        <v>0</v>
      </c>
      <c r="I8" s="198">
        <f>Pienemumi!$D7*Stundas!H10</f>
        <v>0</v>
      </c>
      <c r="J8" s="198">
        <f>Pienemumi!$D7*Stundas!I10</f>
        <v>0</v>
      </c>
      <c r="K8" s="198">
        <f>Pienemumi!$D7*Stundas!J10</f>
        <v>0</v>
      </c>
      <c r="L8" s="198">
        <f>Pienemumi!$D7*Stundas!K10</f>
        <v>0</v>
      </c>
      <c r="M8" s="198">
        <f>Pienemumi!$D7*Stundas!L10</f>
        <v>0</v>
      </c>
      <c r="N8" s="198">
        <f>Pienemumi!$D7*Stundas!M10</f>
        <v>0</v>
      </c>
      <c r="O8" s="198">
        <f>Pienemumi!$D7*Stundas!N10</f>
        <v>0</v>
      </c>
      <c r="P8" s="198">
        <f>Pienemumi!$D7*Stundas!O10</f>
        <v>0</v>
      </c>
      <c r="Q8" s="198">
        <f>Pienemumi!$D7*Stundas!P10</f>
        <v>0</v>
      </c>
      <c r="R8" s="198">
        <f>Pienemumi!$D7*Stundas!Q10</f>
        <v>0</v>
      </c>
      <c r="S8" s="198">
        <f>Pienemumi!$D7*Stundas!R10</f>
        <v>0</v>
      </c>
      <c r="T8" s="198">
        <f>Pienemumi!$D7*Stundas!S10</f>
        <v>0</v>
      </c>
      <c r="U8" s="198">
        <f>Pienemumi!$D7*Stundas!T10</f>
        <v>0</v>
      </c>
      <c r="V8" s="198">
        <f>Pienemumi!$D7*Stundas!U10</f>
        <v>0</v>
      </c>
      <c r="W8" s="198">
        <f>Pienemumi!$D7*Stundas!V10</f>
        <v>0</v>
      </c>
      <c r="X8" s="198">
        <f>Pienemumi!$D7*Stundas!W10</f>
        <v>0</v>
      </c>
      <c r="Y8" s="198">
        <f>Pienemumi!$D7*Stundas!X10</f>
        <v>0</v>
      </c>
      <c r="Z8" s="198">
        <f>Pienemumi!$D7*Stundas!Y10</f>
        <v>0</v>
      </c>
      <c r="AA8" s="198">
        <f>Pienemumi!$D7*Stundas!Z10</f>
        <v>0</v>
      </c>
      <c r="AB8" s="198">
        <f>Pienemumi!$D7*Stundas!AA10</f>
        <v>0</v>
      </c>
      <c r="AC8" s="219">
        <f>Pienemumi!$D7*Stundas!AB10</f>
        <v>0</v>
      </c>
      <c r="AD8" s="222">
        <f>Pienemumi!$D7*Stundas!AC10</f>
        <v>0</v>
      </c>
      <c r="AE8" s="222">
        <f>Pienemumi!$D7*Stundas!AD10</f>
        <v>0</v>
      </c>
      <c r="AF8" s="222">
        <f>Pienemumi!$D7*Stundas!AE10</f>
        <v>0</v>
      </c>
      <c r="AG8" s="222">
        <f>Pienemumi!$D7*Stundas!AF10</f>
        <v>0</v>
      </c>
      <c r="AH8" s="222">
        <f>Pienemumi!$D7*Stundas!AG10</f>
        <v>0</v>
      </c>
      <c r="AI8" s="222">
        <f>Pienemumi!$D7*Stundas!AH10</f>
        <v>0</v>
      </c>
      <c r="AJ8" s="222">
        <f>Pienemumi!$D7*Stundas!AI10</f>
        <v>0</v>
      </c>
      <c r="AK8" s="222">
        <f>Pienemumi!$D7*Stundas!AJ10</f>
        <v>0</v>
      </c>
      <c r="AL8" s="222">
        <f>Pienemumi!$D7*Stundas!AK10</f>
        <v>0</v>
      </c>
      <c r="AM8" s="222">
        <f>Pienemumi!$D7*Stundas!AL10</f>
        <v>0</v>
      </c>
      <c r="AN8" s="222">
        <f>Pienemumi!$D7*Stundas!AM10</f>
        <v>0</v>
      </c>
      <c r="AO8" s="222">
        <f>Pienemumi!$D7*Stundas!AN10</f>
        <v>0</v>
      </c>
      <c r="AP8" s="223">
        <f>B8-Stundas!AO10*Pienemumi!D7</f>
        <v>0</v>
      </c>
    </row>
    <row r="9" spans="1:43" ht="16.2" thickBot="1" x14ac:dyDescent="0.35">
      <c r="A9" s="199">
        <f>Pienemumi!A8</f>
        <v>0</v>
      </c>
      <c r="B9" s="196">
        <f t="shared" si="0"/>
        <v>0</v>
      </c>
      <c r="C9" s="198">
        <f>Pienemumi!$D8*Stundas!B11</f>
        <v>0</v>
      </c>
      <c r="D9" s="198">
        <f>Pienemumi!$D8*Stundas!C11</f>
        <v>0</v>
      </c>
      <c r="E9" s="198">
        <f>Pienemumi!$D8*Stundas!D11</f>
        <v>0</v>
      </c>
      <c r="F9" s="198">
        <f>Pienemumi!$D8*Stundas!E11</f>
        <v>0</v>
      </c>
      <c r="G9" s="198">
        <f>Pienemumi!$D8*Stundas!F11</f>
        <v>0</v>
      </c>
      <c r="H9" s="198">
        <f>Pienemumi!$D8*Stundas!G11</f>
        <v>0</v>
      </c>
      <c r="I9" s="198">
        <f>Pienemumi!$D8*Stundas!H11</f>
        <v>0</v>
      </c>
      <c r="J9" s="198">
        <f>Pienemumi!$D8*Stundas!I11</f>
        <v>0</v>
      </c>
      <c r="K9" s="198">
        <f>Pienemumi!$D8*Stundas!J11</f>
        <v>0</v>
      </c>
      <c r="L9" s="198">
        <f>Pienemumi!$D8*Stundas!K11</f>
        <v>0</v>
      </c>
      <c r="M9" s="198">
        <f>Pienemumi!$D8*Stundas!L11</f>
        <v>0</v>
      </c>
      <c r="N9" s="198">
        <f>Pienemumi!$D8*Stundas!M11</f>
        <v>0</v>
      </c>
      <c r="O9" s="198">
        <f>Pienemumi!$D8*Stundas!N11</f>
        <v>0</v>
      </c>
      <c r="P9" s="198">
        <f>Pienemumi!$D8*Stundas!O11</f>
        <v>0</v>
      </c>
      <c r="Q9" s="198">
        <f>Pienemumi!$D8*Stundas!P11</f>
        <v>0</v>
      </c>
      <c r="R9" s="198">
        <f>Pienemumi!$D8*Stundas!Q11</f>
        <v>0</v>
      </c>
      <c r="S9" s="198">
        <f>Pienemumi!$D8*Stundas!R11</f>
        <v>0</v>
      </c>
      <c r="T9" s="198">
        <f>Pienemumi!$D8*Stundas!S11</f>
        <v>0</v>
      </c>
      <c r="U9" s="198">
        <f>Pienemumi!$D8*Stundas!T11</f>
        <v>0</v>
      </c>
      <c r="V9" s="198">
        <f>Pienemumi!$D8*Stundas!U11</f>
        <v>0</v>
      </c>
      <c r="W9" s="198">
        <f>Pienemumi!$D8*Stundas!V11</f>
        <v>0</v>
      </c>
      <c r="X9" s="198">
        <f>Pienemumi!$D8*Stundas!W11</f>
        <v>0</v>
      </c>
      <c r="Y9" s="198">
        <f>Pienemumi!$D8*Stundas!X11</f>
        <v>0</v>
      </c>
      <c r="Z9" s="198">
        <f>Pienemumi!$D8*Stundas!Y11</f>
        <v>0</v>
      </c>
      <c r="AA9" s="198">
        <f>Pienemumi!$D8*Stundas!Z11</f>
        <v>0</v>
      </c>
      <c r="AB9" s="198">
        <f>Pienemumi!$D8*Stundas!AA11</f>
        <v>0</v>
      </c>
      <c r="AC9" s="219">
        <f>Pienemumi!$D8*Stundas!AB11</f>
        <v>0</v>
      </c>
      <c r="AD9" s="222">
        <f>Pienemumi!$D8*Stundas!AC11</f>
        <v>0</v>
      </c>
      <c r="AE9" s="222">
        <f>Pienemumi!$D8*Stundas!AD11</f>
        <v>0</v>
      </c>
      <c r="AF9" s="222">
        <f>Pienemumi!$D8*Stundas!AE11</f>
        <v>0</v>
      </c>
      <c r="AG9" s="222">
        <f>Pienemumi!$D8*Stundas!AF11</f>
        <v>0</v>
      </c>
      <c r="AH9" s="222">
        <f>Pienemumi!$D8*Stundas!AG11</f>
        <v>0</v>
      </c>
      <c r="AI9" s="222">
        <f>Pienemumi!$D8*Stundas!AH11</f>
        <v>0</v>
      </c>
      <c r="AJ9" s="222">
        <f>Pienemumi!$D8*Stundas!AI11</f>
        <v>0</v>
      </c>
      <c r="AK9" s="222">
        <f>Pienemumi!$D8*Stundas!AJ11</f>
        <v>0</v>
      </c>
      <c r="AL9" s="222">
        <f>Pienemumi!$D8*Stundas!AK11</f>
        <v>0</v>
      </c>
      <c r="AM9" s="222">
        <f>Pienemumi!$D8*Stundas!AL11</f>
        <v>0</v>
      </c>
      <c r="AN9" s="222">
        <f>Pienemumi!$D8*Stundas!AM11</f>
        <v>0</v>
      </c>
      <c r="AO9" s="222">
        <f>Pienemumi!$D8*Stundas!AN11</f>
        <v>0</v>
      </c>
      <c r="AP9" s="223">
        <f>B9-Stundas!AO11*Pienemumi!D8</f>
        <v>0</v>
      </c>
    </row>
    <row r="10" spans="1:43" ht="16.2" thickBot="1" x14ac:dyDescent="0.35">
      <c r="A10" s="199">
        <f>Pienemumi!A9</f>
        <v>0</v>
      </c>
      <c r="B10" s="196">
        <f t="shared" si="0"/>
        <v>0</v>
      </c>
      <c r="C10" s="198">
        <f>Pienemumi!$D9*Stundas!B12</f>
        <v>0</v>
      </c>
      <c r="D10" s="198">
        <f>Pienemumi!$D9*Stundas!C12</f>
        <v>0</v>
      </c>
      <c r="E10" s="198">
        <f>Pienemumi!$D9*Stundas!D12</f>
        <v>0</v>
      </c>
      <c r="F10" s="198">
        <f>Pienemumi!$D9*Stundas!E12</f>
        <v>0</v>
      </c>
      <c r="G10" s="198">
        <f>Pienemumi!$D9*Stundas!F12</f>
        <v>0</v>
      </c>
      <c r="H10" s="198">
        <f>Pienemumi!$D9*Stundas!G12</f>
        <v>0</v>
      </c>
      <c r="I10" s="198">
        <f>Pienemumi!$D9*Stundas!H12</f>
        <v>0</v>
      </c>
      <c r="J10" s="198">
        <f>Pienemumi!$D9*Stundas!I12</f>
        <v>0</v>
      </c>
      <c r="K10" s="198">
        <f>Pienemumi!$D9*Stundas!J12</f>
        <v>0</v>
      </c>
      <c r="L10" s="198">
        <f>Pienemumi!$D9*Stundas!K12</f>
        <v>0</v>
      </c>
      <c r="M10" s="198">
        <f>Pienemumi!$D9*Stundas!L12</f>
        <v>0</v>
      </c>
      <c r="N10" s="198">
        <f>Pienemumi!$D9*Stundas!M12</f>
        <v>0</v>
      </c>
      <c r="O10" s="198">
        <f>Pienemumi!$D9*Stundas!N12</f>
        <v>0</v>
      </c>
      <c r="P10" s="198">
        <f>Pienemumi!$D9*Stundas!O12</f>
        <v>0</v>
      </c>
      <c r="Q10" s="198">
        <f>Pienemumi!$D9*Stundas!P12</f>
        <v>0</v>
      </c>
      <c r="R10" s="198">
        <f>Pienemumi!$D9*Stundas!Q12</f>
        <v>0</v>
      </c>
      <c r="S10" s="198">
        <f>Pienemumi!$D9*Stundas!R12</f>
        <v>0</v>
      </c>
      <c r="T10" s="198">
        <f>Pienemumi!$D9*Stundas!S12</f>
        <v>0</v>
      </c>
      <c r="U10" s="198">
        <f>Pienemumi!$D9*Stundas!T12</f>
        <v>0</v>
      </c>
      <c r="V10" s="198">
        <f>Pienemumi!$D9*Stundas!U12</f>
        <v>0</v>
      </c>
      <c r="W10" s="198">
        <f>Pienemumi!$D9*Stundas!V12</f>
        <v>0</v>
      </c>
      <c r="X10" s="198">
        <f>Pienemumi!$D9*Stundas!W12</f>
        <v>0</v>
      </c>
      <c r="Y10" s="198">
        <f>Pienemumi!$D9*Stundas!X12</f>
        <v>0</v>
      </c>
      <c r="Z10" s="198">
        <f>Pienemumi!$D9*Stundas!Y12</f>
        <v>0</v>
      </c>
      <c r="AA10" s="198">
        <f>Pienemumi!$D9*Stundas!Z12</f>
        <v>0</v>
      </c>
      <c r="AB10" s="198">
        <f>Pienemumi!$D9*Stundas!AA12</f>
        <v>0</v>
      </c>
      <c r="AC10" s="219">
        <f>Pienemumi!$D9*Stundas!AB12</f>
        <v>0</v>
      </c>
      <c r="AD10" s="222">
        <f>Pienemumi!$D9*Stundas!AC12</f>
        <v>0</v>
      </c>
      <c r="AE10" s="222">
        <f>Pienemumi!$D9*Stundas!AD12</f>
        <v>0</v>
      </c>
      <c r="AF10" s="222">
        <f>Pienemumi!$D9*Stundas!AE12</f>
        <v>0</v>
      </c>
      <c r="AG10" s="222">
        <f>Pienemumi!$D9*Stundas!AF12</f>
        <v>0</v>
      </c>
      <c r="AH10" s="222">
        <f>Pienemumi!$D9*Stundas!AG12</f>
        <v>0</v>
      </c>
      <c r="AI10" s="222">
        <f>Pienemumi!$D9*Stundas!AH12</f>
        <v>0</v>
      </c>
      <c r="AJ10" s="222">
        <f>Pienemumi!$D9*Stundas!AI12</f>
        <v>0</v>
      </c>
      <c r="AK10" s="222">
        <f>Pienemumi!$D9*Stundas!AJ12</f>
        <v>0</v>
      </c>
      <c r="AL10" s="222">
        <f>Pienemumi!$D9*Stundas!AK12</f>
        <v>0</v>
      </c>
      <c r="AM10" s="222">
        <f>Pienemumi!$D9*Stundas!AL12</f>
        <v>0</v>
      </c>
      <c r="AN10" s="222">
        <f>Pienemumi!$D9*Stundas!AM12</f>
        <v>0</v>
      </c>
      <c r="AO10" s="222">
        <f>Pienemumi!$D9*Stundas!AN12</f>
        <v>0</v>
      </c>
      <c r="AP10" s="223">
        <f>B10-Stundas!AO12*Pienemumi!D9</f>
        <v>0</v>
      </c>
    </row>
    <row r="11" spans="1:43" ht="16.2" thickBot="1" x14ac:dyDescent="0.35">
      <c r="A11" s="199">
        <f>Pienemumi!A10</f>
        <v>0</v>
      </c>
      <c r="B11" s="196">
        <f t="shared" si="0"/>
        <v>0</v>
      </c>
      <c r="C11" s="198">
        <f>Pienemumi!$D10*Stundas!B13</f>
        <v>0</v>
      </c>
      <c r="D11" s="198">
        <f>Pienemumi!$D10*Stundas!C13</f>
        <v>0</v>
      </c>
      <c r="E11" s="198">
        <f>Pienemumi!$D10*Stundas!D13</f>
        <v>0</v>
      </c>
      <c r="F11" s="198">
        <f>Pienemumi!$D10*Stundas!E13</f>
        <v>0</v>
      </c>
      <c r="G11" s="198">
        <f>Pienemumi!$D10*Stundas!F13</f>
        <v>0</v>
      </c>
      <c r="H11" s="198">
        <f>Pienemumi!$D10*Stundas!G13</f>
        <v>0</v>
      </c>
      <c r="I11" s="198">
        <f>Pienemumi!$D10*Stundas!H13</f>
        <v>0</v>
      </c>
      <c r="J11" s="198">
        <f>Pienemumi!$D10*Stundas!I13</f>
        <v>0</v>
      </c>
      <c r="K11" s="198">
        <f>Pienemumi!$D10*Stundas!J13</f>
        <v>0</v>
      </c>
      <c r="L11" s="198">
        <f>Pienemumi!$D10*Stundas!K13</f>
        <v>0</v>
      </c>
      <c r="M11" s="198">
        <f>Pienemumi!$D10*Stundas!L13</f>
        <v>0</v>
      </c>
      <c r="N11" s="198">
        <f>Pienemumi!$D10*Stundas!M13</f>
        <v>0</v>
      </c>
      <c r="O11" s="198">
        <f>Pienemumi!$D10*Stundas!N13</f>
        <v>0</v>
      </c>
      <c r="P11" s="198">
        <f>Pienemumi!$D10*Stundas!O13</f>
        <v>0</v>
      </c>
      <c r="Q11" s="198">
        <f>Pienemumi!$D10*Stundas!P13</f>
        <v>0</v>
      </c>
      <c r="R11" s="198">
        <f>Pienemumi!$D10*Stundas!Q13</f>
        <v>0</v>
      </c>
      <c r="S11" s="198">
        <f>Pienemumi!$D10*Stundas!R13</f>
        <v>0</v>
      </c>
      <c r="T11" s="198">
        <f>Pienemumi!$D10*Stundas!S13</f>
        <v>0</v>
      </c>
      <c r="U11" s="198">
        <f>Pienemumi!$D10*Stundas!T13</f>
        <v>0</v>
      </c>
      <c r="V11" s="198">
        <f>Pienemumi!$D10*Stundas!U13</f>
        <v>0</v>
      </c>
      <c r="W11" s="198">
        <f>Pienemumi!$D10*Stundas!V13</f>
        <v>0</v>
      </c>
      <c r="X11" s="198">
        <f>Pienemumi!$D10*Stundas!W13</f>
        <v>0</v>
      </c>
      <c r="Y11" s="198">
        <f>Pienemumi!$D10*Stundas!X13</f>
        <v>0</v>
      </c>
      <c r="Z11" s="198">
        <f>Pienemumi!$D10*Stundas!Y13</f>
        <v>0</v>
      </c>
      <c r="AA11" s="198">
        <f>Pienemumi!$D10*Stundas!Z13</f>
        <v>0</v>
      </c>
      <c r="AB11" s="198">
        <f>Pienemumi!$D10*Stundas!AA13</f>
        <v>0</v>
      </c>
      <c r="AC11" s="219">
        <f>Pienemumi!$D10*Stundas!AB13</f>
        <v>0</v>
      </c>
      <c r="AD11" s="222">
        <f>Pienemumi!$D10*Stundas!AC13</f>
        <v>0</v>
      </c>
      <c r="AE11" s="222">
        <f>Pienemumi!$D10*Stundas!AD13</f>
        <v>0</v>
      </c>
      <c r="AF11" s="222">
        <f>Pienemumi!$D10*Stundas!AE13</f>
        <v>0</v>
      </c>
      <c r="AG11" s="222">
        <f>Pienemumi!$D10*Stundas!AF13</f>
        <v>0</v>
      </c>
      <c r="AH11" s="222">
        <f>Pienemumi!$D10*Stundas!AG13</f>
        <v>0</v>
      </c>
      <c r="AI11" s="222">
        <f>Pienemumi!$D10*Stundas!AH13</f>
        <v>0</v>
      </c>
      <c r="AJ11" s="222">
        <f>Pienemumi!$D10*Stundas!AI13</f>
        <v>0</v>
      </c>
      <c r="AK11" s="222">
        <f>Pienemumi!$D10*Stundas!AJ13</f>
        <v>0</v>
      </c>
      <c r="AL11" s="222">
        <f>Pienemumi!$D10*Stundas!AK13</f>
        <v>0</v>
      </c>
      <c r="AM11" s="222">
        <f>Pienemumi!$D10*Stundas!AL13</f>
        <v>0</v>
      </c>
      <c r="AN11" s="222">
        <f>Pienemumi!$D10*Stundas!AM13</f>
        <v>0</v>
      </c>
      <c r="AO11" s="222">
        <f>Pienemumi!$D10*Stundas!AN13</f>
        <v>0</v>
      </c>
      <c r="AP11" s="223">
        <f>B11-Stundas!AO13*Pienemumi!D10</f>
        <v>0</v>
      </c>
    </row>
    <row r="12" spans="1:43" ht="47.4" thickBot="1" x14ac:dyDescent="0.35">
      <c r="A12" s="197" t="s">
        <v>180</v>
      </c>
      <c r="B12" s="196">
        <f t="shared" si="0"/>
        <v>0</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220"/>
      <c r="AE12" s="220"/>
      <c r="AF12" s="220"/>
      <c r="AG12" s="220"/>
      <c r="AH12" s="220"/>
      <c r="AI12" s="220"/>
      <c r="AJ12" s="220"/>
      <c r="AK12" s="220"/>
      <c r="AL12" s="220"/>
      <c r="AM12" s="220"/>
      <c r="AN12" s="220"/>
      <c r="AO12" s="220"/>
    </row>
    <row r="13" spans="1:43" s="201" customFormat="1" ht="16.2" thickBot="1" x14ac:dyDescent="0.35">
      <c r="A13" s="199" t="str">
        <f>Pienemumi!A12</f>
        <v>1.2.1. Ceļa / transporta izdevumi</v>
      </c>
      <c r="B13" s="196">
        <f t="shared" si="0"/>
        <v>0</v>
      </c>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224"/>
      <c r="AE13" s="225"/>
      <c r="AF13" s="225"/>
      <c r="AG13" s="225"/>
      <c r="AH13" s="225"/>
      <c r="AI13" s="225"/>
      <c r="AJ13" s="225"/>
      <c r="AK13" s="225"/>
      <c r="AL13" s="225"/>
      <c r="AM13" s="225"/>
      <c r="AN13" s="225"/>
      <c r="AO13" s="225"/>
      <c r="AP13" s="217"/>
      <c r="AQ13" s="217"/>
    </row>
    <row r="14" spans="1:43" s="201" customFormat="1" ht="16.2" thickBot="1" x14ac:dyDescent="0.35">
      <c r="A14" s="199" t="str">
        <f>Pienemumi!A13</f>
        <v>1.2.2. Dienas nauda</v>
      </c>
      <c r="B14" s="196">
        <f t="shared" si="0"/>
        <v>0</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224"/>
      <c r="AE14" s="225"/>
      <c r="AF14" s="225"/>
      <c r="AG14" s="225"/>
      <c r="AH14" s="225"/>
      <c r="AI14" s="225"/>
      <c r="AJ14" s="225"/>
      <c r="AK14" s="225"/>
      <c r="AL14" s="225"/>
      <c r="AM14" s="225"/>
      <c r="AN14" s="225"/>
      <c r="AO14" s="225"/>
      <c r="AP14" s="217"/>
      <c r="AQ14" s="217"/>
    </row>
    <row r="15" spans="1:43" s="201" customFormat="1" ht="16.2" thickBot="1" x14ac:dyDescent="0.35">
      <c r="A15" s="199" t="str">
        <f>Pienemumi!A14</f>
        <v>1.2.3. Viesnīcas (naktsmītnes) izdevumi, ieskaitot brokastis</v>
      </c>
      <c r="B15" s="196">
        <f t="shared" si="0"/>
        <v>0</v>
      </c>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224"/>
      <c r="AE15" s="225"/>
      <c r="AF15" s="225"/>
      <c r="AG15" s="225"/>
      <c r="AH15" s="225"/>
      <c r="AI15" s="225"/>
      <c r="AJ15" s="225"/>
      <c r="AK15" s="225"/>
      <c r="AL15" s="225"/>
      <c r="AM15" s="225"/>
      <c r="AN15" s="225"/>
      <c r="AO15" s="225"/>
      <c r="AP15" s="217"/>
      <c r="AQ15" s="217"/>
    </row>
    <row r="16" spans="1:43" s="201" customFormat="1" ht="16.2" thickBot="1" x14ac:dyDescent="0.35">
      <c r="A16" s="199" t="str">
        <f>Pienemumi!A15</f>
        <v>1.2.4. Bagāžas pārvadāšanas izdevumi</v>
      </c>
      <c r="B16" s="196">
        <f t="shared" si="0"/>
        <v>0</v>
      </c>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224"/>
      <c r="AE16" s="225"/>
      <c r="AF16" s="225"/>
      <c r="AG16" s="225"/>
      <c r="AH16" s="225"/>
      <c r="AI16" s="225"/>
      <c r="AJ16" s="225"/>
      <c r="AK16" s="225"/>
      <c r="AL16" s="225"/>
      <c r="AM16" s="225"/>
      <c r="AN16" s="225"/>
      <c r="AO16" s="225"/>
      <c r="AP16" s="217"/>
      <c r="AQ16" s="217"/>
    </row>
    <row r="17" spans="1:43" s="205" customFormat="1" ht="16.8" thickBot="1" x14ac:dyDescent="0.4">
      <c r="A17" s="202" t="s">
        <v>181</v>
      </c>
      <c r="B17" s="196">
        <f t="shared" si="0"/>
        <v>0</v>
      </c>
      <c r="C17" s="203">
        <f t="shared" ref="C17:AO17" si="1">SUM(C5:C16)</f>
        <v>0</v>
      </c>
      <c r="D17" s="203">
        <f t="shared" si="1"/>
        <v>0</v>
      </c>
      <c r="E17" s="203">
        <f t="shared" si="1"/>
        <v>0</v>
      </c>
      <c r="F17" s="203">
        <f t="shared" si="1"/>
        <v>0</v>
      </c>
      <c r="G17" s="203">
        <f t="shared" si="1"/>
        <v>0</v>
      </c>
      <c r="H17" s="203">
        <f t="shared" si="1"/>
        <v>0</v>
      </c>
      <c r="I17" s="203">
        <f t="shared" si="1"/>
        <v>0</v>
      </c>
      <c r="J17" s="203">
        <f t="shared" si="1"/>
        <v>0</v>
      </c>
      <c r="K17" s="203">
        <f t="shared" si="1"/>
        <v>0</v>
      </c>
      <c r="L17" s="203">
        <f t="shared" si="1"/>
        <v>0</v>
      </c>
      <c r="M17" s="203">
        <f t="shared" si="1"/>
        <v>0</v>
      </c>
      <c r="N17" s="203">
        <f t="shared" si="1"/>
        <v>0</v>
      </c>
      <c r="O17" s="203">
        <f t="shared" si="1"/>
        <v>0</v>
      </c>
      <c r="P17" s="203">
        <f t="shared" si="1"/>
        <v>0</v>
      </c>
      <c r="Q17" s="203">
        <f t="shared" si="1"/>
        <v>0</v>
      </c>
      <c r="R17" s="203">
        <f t="shared" si="1"/>
        <v>0</v>
      </c>
      <c r="S17" s="203">
        <f t="shared" si="1"/>
        <v>0</v>
      </c>
      <c r="T17" s="203">
        <f t="shared" si="1"/>
        <v>0</v>
      </c>
      <c r="U17" s="203">
        <f t="shared" si="1"/>
        <v>0</v>
      </c>
      <c r="V17" s="203">
        <f t="shared" si="1"/>
        <v>0</v>
      </c>
      <c r="W17" s="203">
        <f t="shared" si="1"/>
        <v>0</v>
      </c>
      <c r="X17" s="203">
        <f t="shared" si="1"/>
        <v>0</v>
      </c>
      <c r="Y17" s="203">
        <f t="shared" si="1"/>
        <v>0</v>
      </c>
      <c r="Z17" s="203">
        <f t="shared" si="1"/>
        <v>0</v>
      </c>
      <c r="AA17" s="203">
        <f t="shared" si="1"/>
        <v>0</v>
      </c>
      <c r="AB17" s="203">
        <f t="shared" si="1"/>
        <v>0</v>
      </c>
      <c r="AC17" s="203">
        <f t="shared" si="1"/>
        <v>0</v>
      </c>
      <c r="AD17" s="203">
        <f t="shared" si="1"/>
        <v>0</v>
      </c>
      <c r="AE17" s="203">
        <f t="shared" si="1"/>
        <v>0</v>
      </c>
      <c r="AF17" s="203">
        <f t="shared" si="1"/>
        <v>0</v>
      </c>
      <c r="AG17" s="203">
        <f t="shared" si="1"/>
        <v>0</v>
      </c>
      <c r="AH17" s="203">
        <f t="shared" si="1"/>
        <v>0</v>
      </c>
      <c r="AI17" s="203">
        <f t="shared" si="1"/>
        <v>0</v>
      </c>
      <c r="AJ17" s="203">
        <f t="shared" si="1"/>
        <v>0</v>
      </c>
      <c r="AK17" s="203">
        <f t="shared" si="1"/>
        <v>0</v>
      </c>
      <c r="AL17" s="203">
        <f t="shared" si="1"/>
        <v>0</v>
      </c>
      <c r="AM17" s="203">
        <f t="shared" si="1"/>
        <v>0</v>
      </c>
      <c r="AN17" s="203">
        <f t="shared" si="1"/>
        <v>0</v>
      </c>
      <c r="AO17" s="203">
        <f t="shared" si="1"/>
        <v>0</v>
      </c>
      <c r="AP17" s="216"/>
      <c r="AQ17" s="216"/>
    </row>
    <row r="18" spans="1:43" ht="16.2" thickBot="1" x14ac:dyDescent="0.35">
      <c r="A18" s="197" t="s">
        <v>182</v>
      </c>
      <c r="B18" s="196">
        <f t="shared" si="0"/>
        <v>0</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row>
    <row r="19" spans="1:43" ht="16.2" thickBot="1" x14ac:dyDescent="0.35">
      <c r="A19" s="197" t="str">
        <f>Pienemumi!A17</f>
        <v>2.1. Komunālo pakalpojumu izmaksas</v>
      </c>
      <c r="B19" s="196">
        <f>SUM(C19:AO19)</f>
        <v>0</v>
      </c>
      <c r="C19" s="198">
        <f>Stundas!B$30*Pienemumi!$D17</f>
        <v>0</v>
      </c>
      <c r="D19" s="198">
        <f>Stundas!C$30*Pienemumi!$D17</f>
        <v>0</v>
      </c>
      <c r="E19" s="198">
        <f>Stundas!D$30*Pienemumi!$D17</f>
        <v>0</v>
      </c>
      <c r="F19" s="198">
        <f>Stundas!E$30*Pienemumi!$D17</f>
        <v>0</v>
      </c>
      <c r="G19" s="198">
        <f>Stundas!F$30*Pienemumi!$D17</f>
        <v>0</v>
      </c>
      <c r="H19" s="198">
        <f>Stundas!G$30*Pienemumi!$D17</f>
        <v>0</v>
      </c>
      <c r="I19" s="198">
        <f>Stundas!H$30*Pienemumi!$D17</f>
        <v>0</v>
      </c>
      <c r="J19" s="198">
        <f>Stundas!I$30*Pienemumi!$D17</f>
        <v>0</v>
      </c>
      <c r="K19" s="198">
        <f>Stundas!J$30*Pienemumi!$D17</f>
        <v>0</v>
      </c>
      <c r="L19" s="198">
        <f>Stundas!K$30*Pienemumi!$D17</f>
        <v>0</v>
      </c>
      <c r="M19" s="198">
        <f>Stundas!L$30*Pienemumi!$D17</f>
        <v>0</v>
      </c>
      <c r="N19" s="198">
        <f>Stundas!M$30*Pienemumi!$D17</f>
        <v>0</v>
      </c>
      <c r="O19" s="198">
        <f>Stundas!N$30*Pienemumi!$D17</f>
        <v>0</v>
      </c>
      <c r="P19" s="198">
        <f>Stundas!O$30*Pienemumi!$D17</f>
        <v>0</v>
      </c>
      <c r="Q19" s="198">
        <f>Stundas!P$30*Pienemumi!$D17</f>
        <v>0</v>
      </c>
      <c r="R19" s="198">
        <f>Stundas!Q$30*Pienemumi!$D17</f>
        <v>0</v>
      </c>
      <c r="S19" s="198">
        <f>Stundas!R$30*Pienemumi!$D17</f>
        <v>0</v>
      </c>
      <c r="T19" s="198">
        <f>Stundas!S$30*Pienemumi!$D17</f>
        <v>0</v>
      </c>
      <c r="U19" s="198">
        <f>Stundas!T$30*Pienemumi!$D17</f>
        <v>0</v>
      </c>
      <c r="V19" s="198">
        <f>Stundas!U$30*Pienemumi!$D17</f>
        <v>0</v>
      </c>
      <c r="W19" s="198">
        <f>Stundas!V$30*Pienemumi!$D17</f>
        <v>0</v>
      </c>
      <c r="X19" s="198">
        <f>Stundas!W$30*Pienemumi!$D17</f>
        <v>0</v>
      </c>
      <c r="Y19" s="198">
        <f>Stundas!X$30*Pienemumi!$D17</f>
        <v>0</v>
      </c>
      <c r="Z19" s="198">
        <f>Stundas!Y$30*Pienemumi!$D17</f>
        <v>0</v>
      </c>
      <c r="AA19" s="198">
        <f>Stundas!Z$30*Pienemumi!$D17</f>
        <v>0</v>
      </c>
      <c r="AB19" s="198">
        <f>Stundas!AA$30*Pienemumi!$D17</f>
        <v>0</v>
      </c>
      <c r="AC19" s="198">
        <f>Stundas!AB$30*Pienemumi!$D17</f>
        <v>0</v>
      </c>
      <c r="AD19" s="198">
        <f>Stundas!AC$30*Pienemumi!$D17</f>
        <v>0</v>
      </c>
      <c r="AE19" s="198">
        <f>Stundas!AD$30*Pienemumi!$D17</f>
        <v>0</v>
      </c>
      <c r="AF19" s="198">
        <f>Stundas!AE$30*Pienemumi!$D17</f>
        <v>0</v>
      </c>
      <c r="AG19" s="198">
        <f>Stundas!AF$30*Pienemumi!$D17</f>
        <v>0</v>
      </c>
      <c r="AH19" s="198">
        <f>Stundas!AG$30*Pienemumi!$D17</f>
        <v>0</v>
      </c>
      <c r="AI19" s="198">
        <f>Stundas!AH$30*Pienemumi!$D17</f>
        <v>0</v>
      </c>
      <c r="AJ19" s="198">
        <f>Stundas!AI$30*Pienemumi!$D17</f>
        <v>0</v>
      </c>
      <c r="AK19" s="198">
        <f>Stundas!AJ$30*Pienemumi!$D17</f>
        <v>0</v>
      </c>
      <c r="AL19" s="198">
        <f>Stundas!AK$30*Pienemumi!$D17</f>
        <v>0</v>
      </c>
      <c r="AM19" s="198">
        <f>Stundas!AL$30*Pienemumi!$D17</f>
        <v>0</v>
      </c>
      <c r="AN19" s="198">
        <f>Stundas!AM$30*Pienemumi!$D17</f>
        <v>0</v>
      </c>
      <c r="AO19" s="198">
        <f>Stundas!AN$30*Pienemumi!$D17</f>
        <v>0</v>
      </c>
    </row>
    <row r="20" spans="1:43" ht="16.2" thickBot="1" x14ac:dyDescent="0.35">
      <c r="A20" s="197" t="str">
        <f>Pienemumi!A18</f>
        <v>2.2. Sakaru pakalpojumu izmaksas</v>
      </c>
      <c r="B20" s="196">
        <f t="shared" si="0"/>
        <v>0</v>
      </c>
      <c r="C20" s="198">
        <f>Stundas!B$30*Pienemumi!$D18</f>
        <v>0</v>
      </c>
      <c r="D20" s="198">
        <f>Stundas!C$30*Pienemumi!$D18</f>
        <v>0</v>
      </c>
      <c r="E20" s="198">
        <f>Stundas!D$30*Pienemumi!$D18</f>
        <v>0</v>
      </c>
      <c r="F20" s="198">
        <f>Stundas!E$30*Pienemumi!$D18</f>
        <v>0</v>
      </c>
      <c r="G20" s="198">
        <f>Stundas!F$30*Pienemumi!$D18</f>
        <v>0</v>
      </c>
      <c r="H20" s="198">
        <f>Stundas!G$30*Pienemumi!$D18</f>
        <v>0</v>
      </c>
      <c r="I20" s="198">
        <f>Stundas!H$30*Pienemumi!$D18</f>
        <v>0</v>
      </c>
      <c r="J20" s="198">
        <f>Stundas!I$30*Pienemumi!$D18</f>
        <v>0</v>
      </c>
      <c r="K20" s="198">
        <f>Stundas!J$30*Pienemumi!$D18</f>
        <v>0</v>
      </c>
      <c r="L20" s="198">
        <f>Stundas!K$30*Pienemumi!$D18</f>
        <v>0</v>
      </c>
      <c r="M20" s="198">
        <f>Stundas!L$30*Pienemumi!$D18</f>
        <v>0</v>
      </c>
      <c r="N20" s="198">
        <f>Stundas!M$30*Pienemumi!$D18</f>
        <v>0</v>
      </c>
      <c r="O20" s="198">
        <f>Stundas!N$30*Pienemumi!$D18</f>
        <v>0</v>
      </c>
      <c r="P20" s="198">
        <f>Stundas!O$30*Pienemumi!$D18</f>
        <v>0</v>
      </c>
      <c r="Q20" s="198">
        <f>Stundas!P$30*Pienemumi!$D18</f>
        <v>0</v>
      </c>
      <c r="R20" s="198">
        <f>Stundas!Q$30*Pienemumi!$D18</f>
        <v>0</v>
      </c>
      <c r="S20" s="198">
        <f>Stundas!R$30*Pienemumi!$D18</f>
        <v>0</v>
      </c>
      <c r="T20" s="198">
        <f>Stundas!S$30*Pienemumi!$D18</f>
        <v>0</v>
      </c>
      <c r="U20" s="198">
        <f>Stundas!T$30*Pienemumi!$D18</f>
        <v>0</v>
      </c>
      <c r="V20" s="198">
        <f>Stundas!U$30*Pienemumi!$D18</f>
        <v>0</v>
      </c>
      <c r="W20" s="198">
        <f>Stundas!V$30*Pienemumi!$D18</f>
        <v>0</v>
      </c>
      <c r="X20" s="198">
        <f>Stundas!W$30*Pienemumi!$D18</f>
        <v>0</v>
      </c>
      <c r="Y20" s="198">
        <f>Stundas!X$30*Pienemumi!$D18</f>
        <v>0</v>
      </c>
      <c r="Z20" s="198">
        <f>Stundas!Y$30*Pienemumi!$D18</f>
        <v>0</v>
      </c>
      <c r="AA20" s="198">
        <f>Stundas!Z$30*Pienemumi!$D18</f>
        <v>0</v>
      </c>
      <c r="AB20" s="198">
        <f>Stundas!AA$30*Pienemumi!$D18</f>
        <v>0</v>
      </c>
      <c r="AC20" s="198">
        <f>Stundas!AB$30*Pienemumi!$D18</f>
        <v>0</v>
      </c>
      <c r="AD20" s="198">
        <f>Stundas!AC$30*Pienemumi!$D18</f>
        <v>0</v>
      </c>
      <c r="AE20" s="198">
        <f>Stundas!AD$30*Pienemumi!$D18</f>
        <v>0</v>
      </c>
      <c r="AF20" s="198">
        <f>Stundas!AE$30*Pienemumi!$D18</f>
        <v>0</v>
      </c>
      <c r="AG20" s="198">
        <f>Stundas!AF$30*Pienemumi!$D18</f>
        <v>0</v>
      </c>
      <c r="AH20" s="198">
        <f>Stundas!AG$30*Pienemumi!$D18</f>
        <v>0</v>
      </c>
      <c r="AI20" s="198">
        <f>Stundas!AH$30*Pienemumi!$D18</f>
        <v>0</v>
      </c>
      <c r="AJ20" s="198">
        <f>Stundas!AI$30*Pienemumi!$D18</f>
        <v>0</v>
      </c>
      <c r="AK20" s="198">
        <f>Stundas!AJ$30*Pienemumi!$D18</f>
        <v>0</v>
      </c>
      <c r="AL20" s="198">
        <f>Stundas!AK$30*Pienemumi!$D18</f>
        <v>0</v>
      </c>
      <c r="AM20" s="198">
        <f>Stundas!AL$30*Pienemumi!$D18</f>
        <v>0</v>
      </c>
      <c r="AN20" s="198">
        <f>Stundas!AM$30*Pienemumi!$D18</f>
        <v>0</v>
      </c>
      <c r="AO20" s="198">
        <f>Stundas!AN$30*Pienemumi!$D18</f>
        <v>0</v>
      </c>
    </row>
    <row r="21" spans="1:43" s="205" customFormat="1" ht="16.8" thickBot="1" x14ac:dyDescent="0.4">
      <c r="A21" s="202" t="s">
        <v>183</v>
      </c>
      <c r="B21" s="196">
        <f t="shared" si="0"/>
        <v>0</v>
      </c>
      <c r="C21" s="203">
        <f t="shared" ref="C21:AO21" si="2">SUM(C18:C20)</f>
        <v>0</v>
      </c>
      <c r="D21" s="203">
        <f t="shared" si="2"/>
        <v>0</v>
      </c>
      <c r="E21" s="203">
        <f t="shared" si="2"/>
        <v>0</v>
      </c>
      <c r="F21" s="203">
        <f t="shared" si="2"/>
        <v>0</v>
      </c>
      <c r="G21" s="203">
        <f t="shared" si="2"/>
        <v>0</v>
      </c>
      <c r="H21" s="203">
        <f t="shared" si="2"/>
        <v>0</v>
      </c>
      <c r="I21" s="203">
        <f t="shared" si="2"/>
        <v>0</v>
      </c>
      <c r="J21" s="203">
        <f t="shared" si="2"/>
        <v>0</v>
      </c>
      <c r="K21" s="203">
        <f t="shared" si="2"/>
        <v>0</v>
      </c>
      <c r="L21" s="203">
        <f t="shared" si="2"/>
        <v>0</v>
      </c>
      <c r="M21" s="203">
        <f t="shared" si="2"/>
        <v>0</v>
      </c>
      <c r="N21" s="203">
        <f t="shared" si="2"/>
        <v>0</v>
      </c>
      <c r="O21" s="203">
        <f t="shared" si="2"/>
        <v>0</v>
      </c>
      <c r="P21" s="203">
        <f t="shared" si="2"/>
        <v>0</v>
      </c>
      <c r="Q21" s="203">
        <f t="shared" si="2"/>
        <v>0</v>
      </c>
      <c r="R21" s="203">
        <f t="shared" si="2"/>
        <v>0</v>
      </c>
      <c r="S21" s="203">
        <f t="shared" si="2"/>
        <v>0</v>
      </c>
      <c r="T21" s="203">
        <f t="shared" si="2"/>
        <v>0</v>
      </c>
      <c r="U21" s="203">
        <f t="shared" si="2"/>
        <v>0</v>
      </c>
      <c r="V21" s="203">
        <f t="shared" si="2"/>
        <v>0</v>
      </c>
      <c r="W21" s="203">
        <f t="shared" si="2"/>
        <v>0</v>
      </c>
      <c r="X21" s="203">
        <f t="shared" si="2"/>
        <v>0</v>
      </c>
      <c r="Y21" s="203">
        <f t="shared" si="2"/>
        <v>0</v>
      </c>
      <c r="Z21" s="203">
        <f t="shared" si="2"/>
        <v>0</v>
      </c>
      <c r="AA21" s="203">
        <f t="shared" si="2"/>
        <v>0</v>
      </c>
      <c r="AB21" s="203">
        <f t="shared" si="2"/>
        <v>0</v>
      </c>
      <c r="AC21" s="203">
        <f t="shared" si="2"/>
        <v>0</v>
      </c>
      <c r="AD21" s="203">
        <f t="shared" si="2"/>
        <v>0</v>
      </c>
      <c r="AE21" s="203">
        <f t="shared" si="2"/>
        <v>0</v>
      </c>
      <c r="AF21" s="203">
        <f t="shared" si="2"/>
        <v>0</v>
      </c>
      <c r="AG21" s="203">
        <f t="shared" si="2"/>
        <v>0</v>
      </c>
      <c r="AH21" s="203">
        <f t="shared" si="2"/>
        <v>0</v>
      </c>
      <c r="AI21" s="203">
        <f t="shared" si="2"/>
        <v>0</v>
      </c>
      <c r="AJ21" s="203">
        <f t="shared" si="2"/>
        <v>0</v>
      </c>
      <c r="AK21" s="203">
        <f t="shared" si="2"/>
        <v>0</v>
      </c>
      <c r="AL21" s="203">
        <f t="shared" si="2"/>
        <v>0</v>
      </c>
      <c r="AM21" s="203">
        <f t="shared" si="2"/>
        <v>0</v>
      </c>
      <c r="AN21" s="203">
        <f t="shared" si="2"/>
        <v>0</v>
      </c>
      <c r="AO21" s="203">
        <f t="shared" si="2"/>
        <v>0</v>
      </c>
      <c r="AP21" s="216"/>
      <c r="AQ21" s="216"/>
    </row>
    <row r="22" spans="1:43" ht="16.2" thickBot="1" x14ac:dyDescent="0.35">
      <c r="A22" s="195" t="s">
        <v>184</v>
      </c>
      <c r="B22" s="196">
        <f t="shared" si="0"/>
        <v>0</v>
      </c>
      <c r="C22" s="196">
        <f>SUM(D22:AP22)</f>
        <v>0</v>
      </c>
      <c r="D22" s="196">
        <f t="shared" ref="D22:S22" si="3">SUM(E22:AQ22)</f>
        <v>0</v>
      </c>
      <c r="E22" s="196">
        <f t="shared" si="3"/>
        <v>0</v>
      </c>
      <c r="F22" s="196">
        <f t="shared" si="3"/>
        <v>0</v>
      </c>
      <c r="G22" s="196">
        <f t="shared" si="3"/>
        <v>0</v>
      </c>
      <c r="H22" s="196">
        <f t="shared" si="3"/>
        <v>0</v>
      </c>
      <c r="I22" s="196">
        <f t="shared" si="3"/>
        <v>0</v>
      </c>
      <c r="J22" s="196">
        <f t="shared" si="3"/>
        <v>0</v>
      </c>
      <c r="K22" s="196">
        <f t="shared" si="3"/>
        <v>0</v>
      </c>
      <c r="L22" s="196">
        <f t="shared" si="3"/>
        <v>0</v>
      </c>
      <c r="M22" s="196">
        <f t="shared" si="3"/>
        <v>0</v>
      </c>
      <c r="N22" s="196">
        <f t="shared" si="3"/>
        <v>0</v>
      </c>
      <c r="O22" s="196">
        <f t="shared" si="3"/>
        <v>0</v>
      </c>
      <c r="P22" s="196">
        <f t="shared" si="3"/>
        <v>0</v>
      </c>
      <c r="Q22" s="196">
        <f t="shared" si="3"/>
        <v>0</v>
      </c>
      <c r="R22" s="196">
        <f t="shared" si="3"/>
        <v>0</v>
      </c>
      <c r="S22" s="196">
        <f t="shared" si="3"/>
        <v>0</v>
      </c>
      <c r="T22" s="196">
        <f t="shared" ref="T22" si="4">SUM(U22:BG22)</f>
        <v>0</v>
      </c>
      <c r="U22" s="196">
        <f t="shared" ref="U22" si="5">SUM(V22:BH22)</f>
        <v>0</v>
      </c>
      <c r="V22" s="196">
        <f t="shared" ref="V22" si="6">SUM(W22:BI22)</f>
        <v>0</v>
      </c>
      <c r="W22" s="196">
        <f t="shared" ref="W22" si="7">SUM(X22:BJ22)</f>
        <v>0</v>
      </c>
      <c r="X22" s="196">
        <f t="shared" ref="X22" si="8">SUM(Y22:BK22)</f>
        <v>0</v>
      </c>
      <c r="Y22" s="196">
        <f t="shared" ref="Y22" si="9">SUM(Z22:BL22)</f>
        <v>0</v>
      </c>
      <c r="Z22" s="196">
        <f t="shared" ref="Z22" si="10">SUM(AA22:BM22)</f>
        <v>0</v>
      </c>
      <c r="AA22" s="196">
        <f t="shared" ref="AA22" si="11">SUM(AB22:BN22)</f>
        <v>0</v>
      </c>
      <c r="AB22" s="196">
        <f t="shared" ref="AB22" si="12">SUM(AC22:BO22)</f>
        <v>0</v>
      </c>
      <c r="AC22" s="196">
        <f t="shared" ref="AC22" si="13">SUM(AD22:BP22)</f>
        <v>0</v>
      </c>
      <c r="AD22" s="196">
        <f t="shared" ref="AD22" si="14">SUM(AE22:BQ22)</f>
        <v>0</v>
      </c>
      <c r="AE22" s="196">
        <f t="shared" ref="AE22" si="15">SUM(AF22:BR22)</f>
        <v>0</v>
      </c>
      <c r="AF22" s="196">
        <f t="shared" ref="AF22" si="16">SUM(AG22:BS22)</f>
        <v>0</v>
      </c>
      <c r="AG22" s="196">
        <f t="shared" ref="AG22" si="17">SUM(AH22:BT22)</f>
        <v>0</v>
      </c>
      <c r="AH22" s="196">
        <f t="shared" ref="AH22" si="18">SUM(AI22:BU22)</f>
        <v>0</v>
      </c>
      <c r="AI22" s="196">
        <f t="shared" ref="AI22" si="19">SUM(AJ22:BV22)</f>
        <v>0</v>
      </c>
      <c r="AJ22" s="196">
        <f t="shared" ref="AJ22" si="20">SUM(AK22:BW22)</f>
        <v>0</v>
      </c>
      <c r="AK22" s="196">
        <f t="shared" ref="AK22" si="21">SUM(AL22:BX22)</f>
        <v>0</v>
      </c>
      <c r="AL22" s="196">
        <f t="shared" ref="AL22" si="22">SUM(AM22:BY22)</f>
        <v>0</v>
      </c>
      <c r="AM22" s="196">
        <f t="shared" ref="AM22" si="23">SUM(AN22:BZ22)</f>
        <v>0</v>
      </c>
      <c r="AN22" s="196">
        <f t="shared" ref="AN22" si="24">SUM(AO22:CA22)</f>
        <v>0</v>
      </c>
      <c r="AO22" s="196">
        <f t="shared" ref="AO22" si="25">SUM(AP22:CB22)</f>
        <v>0</v>
      </c>
    </row>
    <row r="23" spans="1:43" ht="16.2" thickBot="1" x14ac:dyDescent="0.35">
      <c r="A23" s="195" t="str">
        <f>Pienemumi!A20</f>
        <v>3.1. Telpu nomas izmaksas</v>
      </c>
      <c r="B23" s="196">
        <f t="shared" si="0"/>
        <v>0</v>
      </c>
      <c r="C23" s="196">
        <f t="shared" ref="C23:S23" si="26">SUM(D23:AP23)</f>
        <v>0</v>
      </c>
      <c r="D23" s="196">
        <f t="shared" si="26"/>
        <v>0</v>
      </c>
      <c r="E23" s="196">
        <f t="shared" si="26"/>
        <v>0</v>
      </c>
      <c r="F23" s="196">
        <f t="shared" si="26"/>
        <v>0</v>
      </c>
      <c r="G23" s="196">
        <f t="shared" si="26"/>
        <v>0</v>
      </c>
      <c r="H23" s="196">
        <f t="shared" si="26"/>
        <v>0</v>
      </c>
      <c r="I23" s="196">
        <f t="shared" si="26"/>
        <v>0</v>
      </c>
      <c r="J23" s="196">
        <f t="shared" si="26"/>
        <v>0</v>
      </c>
      <c r="K23" s="196">
        <f t="shared" si="26"/>
        <v>0</v>
      </c>
      <c r="L23" s="196">
        <f t="shared" si="26"/>
        <v>0</v>
      </c>
      <c r="M23" s="196">
        <f t="shared" si="26"/>
        <v>0</v>
      </c>
      <c r="N23" s="196">
        <f t="shared" si="26"/>
        <v>0</v>
      </c>
      <c r="O23" s="196">
        <f t="shared" si="26"/>
        <v>0</v>
      </c>
      <c r="P23" s="196">
        <f t="shared" si="26"/>
        <v>0</v>
      </c>
      <c r="Q23" s="196">
        <f t="shared" si="26"/>
        <v>0</v>
      </c>
      <c r="R23" s="196">
        <f t="shared" si="26"/>
        <v>0</v>
      </c>
      <c r="S23" s="196">
        <f t="shared" si="26"/>
        <v>0</v>
      </c>
      <c r="T23" s="196">
        <f t="shared" ref="T23" si="27">SUM(U23:BG23)</f>
        <v>0</v>
      </c>
      <c r="U23" s="196">
        <f t="shared" ref="U23" si="28">SUM(V23:BH23)</f>
        <v>0</v>
      </c>
      <c r="V23" s="196">
        <f t="shared" ref="V23" si="29">SUM(W23:BI23)</f>
        <v>0</v>
      </c>
      <c r="W23" s="196">
        <f t="shared" ref="W23" si="30">SUM(X23:BJ23)</f>
        <v>0</v>
      </c>
      <c r="X23" s="196">
        <f t="shared" ref="X23" si="31">SUM(Y23:BK23)</f>
        <v>0</v>
      </c>
      <c r="Y23" s="196">
        <f t="shared" ref="Y23" si="32">SUM(Z23:BL23)</f>
        <v>0</v>
      </c>
      <c r="Z23" s="196">
        <f t="shared" ref="Z23" si="33">SUM(AA23:BM23)</f>
        <v>0</v>
      </c>
      <c r="AA23" s="196">
        <f t="shared" ref="AA23" si="34">SUM(AB23:BN23)</f>
        <v>0</v>
      </c>
      <c r="AB23" s="196">
        <f t="shared" ref="AB23" si="35">SUM(AC23:BO23)</f>
        <v>0</v>
      </c>
      <c r="AC23" s="196">
        <f t="shared" ref="AC23" si="36">SUM(AD23:BP23)</f>
        <v>0</v>
      </c>
      <c r="AD23" s="196">
        <f t="shared" ref="AD23" si="37">SUM(AE23:BQ23)</f>
        <v>0</v>
      </c>
      <c r="AE23" s="196">
        <f t="shared" ref="AE23" si="38">SUM(AF23:BR23)</f>
        <v>0</v>
      </c>
      <c r="AF23" s="196">
        <f t="shared" ref="AF23" si="39">SUM(AG23:BS23)</f>
        <v>0</v>
      </c>
      <c r="AG23" s="196">
        <f t="shared" ref="AG23" si="40">SUM(AH23:BT23)</f>
        <v>0</v>
      </c>
      <c r="AH23" s="196">
        <f t="shared" ref="AH23" si="41">SUM(AI23:BU23)</f>
        <v>0</v>
      </c>
      <c r="AI23" s="196">
        <f t="shared" ref="AI23" si="42">SUM(AJ23:BV23)</f>
        <v>0</v>
      </c>
      <c r="AJ23" s="196">
        <f t="shared" ref="AJ23" si="43">SUM(AK23:BW23)</f>
        <v>0</v>
      </c>
      <c r="AK23" s="196">
        <f t="shared" ref="AK23" si="44">SUM(AL23:BX23)</f>
        <v>0</v>
      </c>
      <c r="AL23" s="196">
        <f t="shared" ref="AL23" si="45">SUM(AM23:BY23)</f>
        <v>0</v>
      </c>
      <c r="AM23" s="196">
        <f t="shared" ref="AM23" si="46">SUM(AN23:BZ23)</f>
        <v>0</v>
      </c>
      <c r="AN23" s="196">
        <f t="shared" ref="AN23" si="47">SUM(AO23:CA23)</f>
        <v>0</v>
      </c>
      <c r="AO23" s="196">
        <f t="shared" ref="AO23" si="48">SUM(AP23:CB23)</f>
        <v>0</v>
      </c>
    </row>
    <row r="24" spans="1:43" s="201" customFormat="1" ht="16.2" thickBot="1" x14ac:dyDescent="0.35">
      <c r="A24" s="195" t="str">
        <f>Pienemumi!A21</f>
        <v>3.2. Instrumentu nomas izmaksas</v>
      </c>
      <c r="B24" s="196">
        <f t="shared" si="0"/>
        <v>0</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217"/>
      <c r="AQ24" s="217"/>
    </row>
    <row r="25" spans="1:43" s="201" customFormat="1" ht="16.2" thickBot="1" x14ac:dyDescent="0.35">
      <c r="A25" s="195" t="str">
        <f>Pienemumi!A22</f>
        <v>3.3. Iekārtu nomas izmaksas</v>
      </c>
      <c r="B25" s="196">
        <f t="shared" si="0"/>
        <v>0</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217"/>
      <c r="AQ25" s="217"/>
    </row>
    <row r="26" spans="1:43" s="201" customFormat="1" ht="16.2" thickBot="1" x14ac:dyDescent="0.35">
      <c r="A26" s="195" t="str">
        <f>Pienemumi!A23</f>
        <v>3.4. Aprīkojuma nomas izmaksas</v>
      </c>
      <c r="B26" s="196">
        <f t="shared" si="0"/>
        <v>0</v>
      </c>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217"/>
      <c r="AQ26" s="217"/>
    </row>
    <row r="27" spans="1:43" s="205" customFormat="1" ht="16.8" thickBot="1" x14ac:dyDescent="0.4">
      <c r="A27" s="202" t="s">
        <v>185</v>
      </c>
      <c r="B27" s="196">
        <f t="shared" si="0"/>
        <v>0</v>
      </c>
      <c r="C27" s="203">
        <f t="shared" ref="C27:AO27" si="49">SUM(C22:C26)</f>
        <v>0</v>
      </c>
      <c r="D27" s="203">
        <f t="shared" si="49"/>
        <v>0</v>
      </c>
      <c r="E27" s="203">
        <f t="shared" si="49"/>
        <v>0</v>
      </c>
      <c r="F27" s="203">
        <f t="shared" si="49"/>
        <v>0</v>
      </c>
      <c r="G27" s="203">
        <f t="shared" si="49"/>
        <v>0</v>
      </c>
      <c r="H27" s="203">
        <f t="shared" si="49"/>
        <v>0</v>
      </c>
      <c r="I27" s="203">
        <f t="shared" si="49"/>
        <v>0</v>
      </c>
      <c r="J27" s="203">
        <f t="shared" si="49"/>
        <v>0</v>
      </c>
      <c r="K27" s="203">
        <f t="shared" si="49"/>
        <v>0</v>
      </c>
      <c r="L27" s="203">
        <f t="shared" si="49"/>
        <v>0</v>
      </c>
      <c r="M27" s="203">
        <f t="shared" si="49"/>
        <v>0</v>
      </c>
      <c r="N27" s="203">
        <f t="shared" si="49"/>
        <v>0</v>
      </c>
      <c r="O27" s="203">
        <f t="shared" si="49"/>
        <v>0</v>
      </c>
      <c r="P27" s="203">
        <f t="shared" si="49"/>
        <v>0</v>
      </c>
      <c r="Q27" s="203">
        <f t="shared" si="49"/>
        <v>0</v>
      </c>
      <c r="R27" s="203">
        <f t="shared" si="49"/>
        <v>0</v>
      </c>
      <c r="S27" s="203">
        <f t="shared" si="49"/>
        <v>0</v>
      </c>
      <c r="T27" s="203">
        <f t="shared" si="49"/>
        <v>0</v>
      </c>
      <c r="U27" s="203">
        <f t="shared" si="49"/>
        <v>0</v>
      </c>
      <c r="V27" s="203">
        <f t="shared" si="49"/>
        <v>0</v>
      </c>
      <c r="W27" s="203">
        <f t="shared" si="49"/>
        <v>0</v>
      </c>
      <c r="X27" s="203">
        <f t="shared" si="49"/>
        <v>0</v>
      </c>
      <c r="Y27" s="203">
        <f t="shared" si="49"/>
        <v>0</v>
      </c>
      <c r="Z27" s="203">
        <f t="shared" si="49"/>
        <v>0</v>
      </c>
      <c r="AA27" s="203">
        <f t="shared" si="49"/>
        <v>0</v>
      </c>
      <c r="AB27" s="203">
        <f t="shared" si="49"/>
        <v>0</v>
      </c>
      <c r="AC27" s="203">
        <f t="shared" si="49"/>
        <v>0</v>
      </c>
      <c r="AD27" s="203">
        <f t="shared" si="49"/>
        <v>0</v>
      </c>
      <c r="AE27" s="203">
        <f t="shared" si="49"/>
        <v>0</v>
      </c>
      <c r="AF27" s="203">
        <f t="shared" si="49"/>
        <v>0</v>
      </c>
      <c r="AG27" s="203">
        <f t="shared" si="49"/>
        <v>0</v>
      </c>
      <c r="AH27" s="203">
        <f t="shared" si="49"/>
        <v>0</v>
      </c>
      <c r="AI27" s="203">
        <f t="shared" si="49"/>
        <v>0</v>
      </c>
      <c r="AJ27" s="203">
        <f t="shared" si="49"/>
        <v>0</v>
      </c>
      <c r="AK27" s="203">
        <f t="shared" si="49"/>
        <v>0</v>
      </c>
      <c r="AL27" s="203">
        <f t="shared" si="49"/>
        <v>0</v>
      </c>
      <c r="AM27" s="203">
        <f t="shared" si="49"/>
        <v>0</v>
      </c>
      <c r="AN27" s="203">
        <f t="shared" si="49"/>
        <v>0</v>
      </c>
      <c r="AO27" s="203">
        <f t="shared" si="49"/>
        <v>0</v>
      </c>
      <c r="AP27" s="216"/>
      <c r="AQ27" s="216"/>
    </row>
    <row r="28" spans="1:43" ht="31.8" thickBot="1" x14ac:dyDescent="0.35">
      <c r="A28" s="195" t="s">
        <v>17</v>
      </c>
      <c r="B28" s="196">
        <f t="shared" si="0"/>
        <v>0</v>
      </c>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row>
    <row r="29" spans="1:43" ht="16.2" thickBot="1" x14ac:dyDescent="0.35">
      <c r="A29" s="199" t="str">
        <f>Pienemumi!A25</f>
        <v>4.1. Konferences dalības maksa</v>
      </c>
      <c r="B29" s="196">
        <f t="shared" si="0"/>
        <v>0</v>
      </c>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row>
    <row r="30" spans="1:43" ht="16.2" thickBot="1" x14ac:dyDescent="0.35">
      <c r="A30" s="199" t="str">
        <f>Pienemumi!A26</f>
        <v>4.2. Ārpakalpojums</v>
      </c>
      <c r="B30" s="196">
        <f t="shared" si="0"/>
        <v>0</v>
      </c>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row>
    <row r="31" spans="1:43" s="205" customFormat="1" ht="16.8" thickBot="1" x14ac:dyDescent="0.4">
      <c r="A31" s="206" t="s">
        <v>18</v>
      </c>
      <c r="B31" s="196">
        <f t="shared" si="0"/>
        <v>0</v>
      </c>
      <c r="C31" s="203">
        <f t="shared" ref="C31:AO31" si="50">SUM(C28:C30)</f>
        <v>0</v>
      </c>
      <c r="D31" s="203">
        <f t="shared" si="50"/>
        <v>0</v>
      </c>
      <c r="E31" s="203">
        <f t="shared" si="50"/>
        <v>0</v>
      </c>
      <c r="F31" s="203">
        <f t="shared" si="50"/>
        <v>0</v>
      </c>
      <c r="G31" s="203">
        <f t="shared" si="50"/>
        <v>0</v>
      </c>
      <c r="H31" s="203">
        <f t="shared" si="50"/>
        <v>0</v>
      </c>
      <c r="I31" s="203">
        <f t="shared" si="50"/>
        <v>0</v>
      </c>
      <c r="J31" s="203">
        <f t="shared" si="50"/>
        <v>0</v>
      </c>
      <c r="K31" s="203">
        <f t="shared" si="50"/>
        <v>0</v>
      </c>
      <c r="L31" s="203">
        <f t="shared" si="50"/>
        <v>0</v>
      </c>
      <c r="M31" s="203">
        <f t="shared" si="50"/>
        <v>0</v>
      </c>
      <c r="N31" s="203">
        <f t="shared" si="50"/>
        <v>0</v>
      </c>
      <c r="O31" s="203">
        <f t="shared" si="50"/>
        <v>0</v>
      </c>
      <c r="P31" s="203">
        <f t="shared" si="50"/>
        <v>0</v>
      </c>
      <c r="Q31" s="203">
        <f t="shared" si="50"/>
        <v>0</v>
      </c>
      <c r="R31" s="203">
        <f t="shared" si="50"/>
        <v>0</v>
      </c>
      <c r="S31" s="203">
        <f t="shared" si="50"/>
        <v>0</v>
      </c>
      <c r="T31" s="203">
        <f t="shared" si="50"/>
        <v>0</v>
      </c>
      <c r="U31" s="203">
        <f t="shared" si="50"/>
        <v>0</v>
      </c>
      <c r="V31" s="203">
        <f t="shared" si="50"/>
        <v>0</v>
      </c>
      <c r="W31" s="203">
        <f t="shared" si="50"/>
        <v>0</v>
      </c>
      <c r="X31" s="203">
        <f t="shared" si="50"/>
        <v>0</v>
      </c>
      <c r="Y31" s="203">
        <f t="shared" si="50"/>
        <v>0</v>
      </c>
      <c r="Z31" s="203">
        <f t="shared" si="50"/>
        <v>0</v>
      </c>
      <c r="AA31" s="203">
        <f t="shared" si="50"/>
        <v>0</v>
      </c>
      <c r="AB31" s="203">
        <f t="shared" si="50"/>
        <v>0</v>
      </c>
      <c r="AC31" s="203">
        <f t="shared" si="50"/>
        <v>0</v>
      </c>
      <c r="AD31" s="203">
        <f t="shared" si="50"/>
        <v>0</v>
      </c>
      <c r="AE31" s="203">
        <f t="shared" si="50"/>
        <v>0</v>
      </c>
      <c r="AF31" s="203">
        <f t="shared" si="50"/>
        <v>0</v>
      </c>
      <c r="AG31" s="203">
        <f t="shared" si="50"/>
        <v>0</v>
      </c>
      <c r="AH31" s="203">
        <f t="shared" si="50"/>
        <v>0</v>
      </c>
      <c r="AI31" s="203">
        <f t="shared" si="50"/>
        <v>0</v>
      </c>
      <c r="AJ31" s="203">
        <f t="shared" si="50"/>
        <v>0</v>
      </c>
      <c r="AK31" s="203">
        <f t="shared" si="50"/>
        <v>0</v>
      </c>
      <c r="AL31" s="203">
        <f t="shared" si="50"/>
        <v>0</v>
      </c>
      <c r="AM31" s="203">
        <f t="shared" si="50"/>
        <v>0</v>
      </c>
      <c r="AN31" s="203">
        <f t="shared" si="50"/>
        <v>0</v>
      </c>
      <c r="AO31" s="203">
        <f t="shared" si="50"/>
        <v>0</v>
      </c>
      <c r="AP31" s="216"/>
      <c r="AQ31" s="216"/>
    </row>
    <row r="32" spans="1:43" ht="31.8" thickBot="1" x14ac:dyDescent="0.35">
      <c r="A32" s="197" t="s">
        <v>19</v>
      </c>
      <c r="B32" s="196">
        <f t="shared" si="0"/>
        <v>0</v>
      </c>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row>
    <row r="33" spans="1:43" ht="16.2" thickBot="1" x14ac:dyDescent="0.35">
      <c r="A33" s="207" t="str">
        <f>Pienemumi!A28</f>
        <v>5.1. Materiālu izmaksas</v>
      </c>
      <c r="B33" s="196">
        <f t="shared" si="0"/>
        <v>0</v>
      </c>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row>
    <row r="34" spans="1:43" ht="16.2" thickBot="1" x14ac:dyDescent="0.35">
      <c r="A34" s="207" t="str">
        <f>Pienemumi!A29</f>
        <v>5.2. Zinātniskās literatūras izmaksas</v>
      </c>
      <c r="B34" s="196">
        <f t="shared" si="0"/>
        <v>0</v>
      </c>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row>
    <row r="35" spans="1:43" ht="16.2" thickBot="1" x14ac:dyDescent="0.35">
      <c r="A35" s="207" t="str">
        <f>Pienemumi!A30</f>
        <v>5.3. Mazvērtīgā inventāra izmaksas</v>
      </c>
      <c r="B35" s="196">
        <f t="shared" si="0"/>
        <v>0</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row>
    <row r="36" spans="1:43" s="205" customFormat="1" ht="16.8" thickBot="1" x14ac:dyDescent="0.4">
      <c r="A36" s="206" t="s">
        <v>20</v>
      </c>
      <c r="B36" s="196">
        <f t="shared" si="0"/>
        <v>0</v>
      </c>
      <c r="C36" s="203">
        <f t="shared" ref="C36:AO36" si="51">SUM(C32:C35)</f>
        <v>0</v>
      </c>
      <c r="D36" s="203">
        <f t="shared" si="51"/>
        <v>0</v>
      </c>
      <c r="E36" s="203">
        <f t="shared" si="51"/>
        <v>0</v>
      </c>
      <c r="F36" s="203">
        <f t="shared" si="51"/>
        <v>0</v>
      </c>
      <c r="G36" s="203">
        <f t="shared" si="51"/>
        <v>0</v>
      </c>
      <c r="H36" s="203">
        <f t="shared" si="51"/>
        <v>0</v>
      </c>
      <c r="I36" s="203">
        <f t="shared" si="51"/>
        <v>0</v>
      </c>
      <c r="J36" s="203">
        <f t="shared" si="51"/>
        <v>0</v>
      </c>
      <c r="K36" s="203">
        <f t="shared" si="51"/>
        <v>0</v>
      </c>
      <c r="L36" s="203">
        <f t="shared" si="51"/>
        <v>0</v>
      </c>
      <c r="M36" s="203">
        <f t="shared" si="51"/>
        <v>0</v>
      </c>
      <c r="N36" s="203">
        <f t="shared" si="51"/>
        <v>0</v>
      </c>
      <c r="O36" s="203">
        <f t="shared" si="51"/>
        <v>0</v>
      </c>
      <c r="P36" s="203">
        <f t="shared" si="51"/>
        <v>0</v>
      </c>
      <c r="Q36" s="203">
        <f t="shared" si="51"/>
        <v>0</v>
      </c>
      <c r="R36" s="203">
        <f t="shared" si="51"/>
        <v>0</v>
      </c>
      <c r="S36" s="203">
        <f t="shared" si="51"/>
        <v>0</v>
      </c>
      <c r="T36" s="203">
        <f t="shared" si="51"/>
        <v>0</v>
      </c>
      <c r="U36" s="203">
        <f t="shared" si="51"/>
        <v>0</v>
      </c>
      <c r="V36" s="203">
        <f t="shared" si="51"/>
        <v>0</v>
      </c>
      <c r="W36" s="203">
        <f t="shared" si="51"/>
        <v>0</v>
      </c>
      <c r="X36" s="203">
        <f t="shared" si="51"/>
        <v>0</v>
      </c>
      <c r="Y36" s="203">
        <f t="shared" si="51"/>
        <v>0</v>
      </c>
      <c r="Z36" s="203">
        <f t="shared" si="51"/>
        <v>0</v>
      </c>
      <c r="AA36" s="203">
        <f t="shared" si="51"/>
        <v>0</v>
      </c>
      <c r="AB36" s="203">
        <f t="shared" si="51"/>
        <v>0</v>
      </c>
      <c r="AC36" s="203">
        <f t="shared" si="51"/>
        <v>0</v>
      </c>
      <c r="AD36" s="203">
        <f t="shared" si="51"/>
        <v>0</v>
      </c>
      <c r="AE36" s="203">
        <f t="shared" si="51"/>
        <v>0</v>
      </c>
      <c r="AF36" s="203">
        <f t="shared" si="51"/>
        <v>0</v>
      </c>
      <c r="AG36" s="203">
        <f t="shared" si="51"/>
        <v>0</v>
      </c>
      <c r="AH36" s="203">
        <f t="shared" si="51"/>
        <v>0</v>
      </c>
      <c r="AI36" s="203">
        <f t="shared" si="51"/>
        <v>0</v>
      </c>
      <c r="AJ36" s="203">
        <f t="shared" si="51"/>
        <v>0</v>
      </c>
      <c r="AK36" s="203">
        <f t="shared" si="51"/>
        <v>0</v>
      </c>
      <c r="AL36" s="203">
        <f t="shared" si="51"/>
        <v>0</v>
      </c>
      <c r="AM36" s="203">
        <f t="shared" si="51"/>
        <v>0</v>
      </c>
      <c r="AN36" s="203">
        <f t="shared" si="51"/>
        <v>0</v>
      </c>
      <c r="AO36" s="203">
        <f t="shared" si="51"/>
        <v>0</v>
      </c>
      <c r="AP36" s="216"/>
      <c r="AQ36" s="216"/>
    </row>
    <row r="37" spans="1:43" ht="31.8" thickBot="1" x14ac:dyDescent="0.35">
      <c r="A37" s="199" t="s">
        <v>21</v>
      </c>
      <c r="B37" s="196">
        <f t="shared" si="0"/>
        <v>0</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row>
    <row r="38" spans="1:43" ht="16.2" thickBot="1" x14ac:dyDescent="0.35">
      <c r="A38" s="199" t="str">
        <f>Pienemumi!A32</f>
        <v>6.1. Telpu amortizācijas izmaksas</v>
      </c>
      <c r="B38" s="196">
        <f t="shared" si="0"/>
        <v>0</v>
      </c>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row>
    <row r="39" spans="1:43" ht="16.2" thickBot="1" x14ac:dyDescent="0.35">
      <c r="A39" s="199" t="str">
        <f>Pienemumi!A33</f>
        <v>6.2. Instrumentu amortizācijas izmaksas</v>
      </c>
      <c r="B39" s="196">
        <f t="shared" si="0"/>
        <v>0</v>
      </c>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row>
    <row r="40" spans="1:43" ht="16.2" thickBot="1" x14ac:dyDescent="0.35">
      <c r="A40" s="199" t="str">
        <f>Pienemumi!A34</f>
        <v>6.3. Iekārtu amortizācijas izmaksas</v>
      </c>
      <c r="B40" s="196">
        <f t="shared" si="0"/>
        <v>0</v>
      </c>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row>
    <row r="41" spans="1:43" ht="16.2" thickBot="1" x14ac:dyDescent="0.35">
      <c r="A41" s="199" t="str">
        <f>Pienemumi!A35</f>
        <v>6.4. Aprīkojuma amortizācijas izmaksas</v>
      </c>
      <c r="B41" s="196">
        <f t="shared" si="0"/>
        <v>0</v>
      </c>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row>
    <row r="42" spans="1:43" ht="16.2" thickBot="1" x14ac:dyDescent="0.35">
      <c r="A42" s="199" t="str">
        <f>Pienemumi!A36</f>
        <v>6.5. Patentu un licenču amortizācijas izmaksas</v>
      </c>
      <c r="B42" s="196">
        <f t="shared" si="0"/>
        <v>0</v>
      </c>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row>
    <row r="43" spans="1:43" s="205" customFormat="1" ht="16.8" thickBot="1" x14ac:dyDescent="0.4">
      <c r="A43" s="206" t="s">
        <v>22</v>
      </c>
      <c r="B43" s="196">
        <f t="shared" si="0"/>
        <v>0</v>
      </c>
      <c r="C43" s="196">
        <f t="shared" ref="C43:AO43" si="52">SUM(C37:C42)</f>
        <v>0</v>
      </c>
      <c r="D43" s="196">
        <f t="shared" si="52"/>
        <v>0</v>
      </c>
      <c r="E43" s="196">
        <f t="shared" si="52"/>
        <v>0</v>
      </c>
      <c r="F43" s="196">
        <f t="shared" si="52"/>
        <v>0</v>
      </c>
      <c r="G43" s="196">
        <f t="shared" si="52"/>
        <v>0</v>
      </c>
      <c r="H43" s="196">
        <f t="shared" si="52"/>
        <v>0</v>
      </c>
      <c r="I43" s="196">
        <f t="shared" si="52"/>
        <v>0</v>
      </c>
      <c r="J43" s="196">
        <f t="shared" si="52"/>
        <v>0</v>
      </c>
      <c r="K43" s="196">
        <f t="shared" si="52"/>
        <v>0</v>
      </c>
      <c r="L43" s="196">
        <f t="shared" si="52"/>
        <v>0</v>
      </c>
      <c r="M43" s="196">
        <f t="shared" si="52"/>
        <v>0</v>
      </c>
      <c r="N43" s="196">
        <f t="shared" si="52"/>
        <v>0</v>
      </c>
      <c r="O43" s="196">
        <f t="shared" si="52"/>
        <v>0</v>
      </c>
      <c r="P43" s="196">
        <f t="shared" si="52"/>
        <v>0</v>
      </c>
      <c r="Q43" s="196">
        <f t="shared" si="52"/>
        <v>0</v>
      </c>
      <c r="R43" s="196">
        <f t="shared" si="52"/>
        <v>0</v>
      </c>
      <c r="S43" s="196">
        <f t="shared" si="52"/>
        <v>0</v>
      </c>
      <c r="T43" s="196">
        <f t="shared" si="52"/>
        <v>0</v>
      </c>
      <c r="U43" s="196">
        <f t="shared" si="52"/>
        <v>0</v>
      </c>
      <c r="V43" s="196">
        <f t="shared" si="52"/>
        <v>0</v>
      </c>
      <c r="W43" s="196">
        <f t="shared" si="52"/>
        <v>0</v>
      </c>
      <c r="X43" s="196">
        <f t="shared" si="52"/>
        <v>0</v>
      </c>
      <c r="Y43" s="196">
        <f t="shared" si="52"/>
        <v>0</v>
      </c>
      <c r="Z43" s="196">
        <f t="shared" si="52"/>
        <v>0</v>
      </c>
      <c r="AA43" s="196">
        <f t="shared" si="52"/>
        <v>0</v>
      </c>
      <c r="AB43" s="196">
        <f t="shared" si="52"/>
        <v>0</v>
      </c>
      <c r="AC43" s="196">
        <f t="shared" si="52"/>
        <v>0</v>
      </c>
      <c r="AD43" s="196">
        <f t="shared" si="52"/>
        <v>0</v>
      </c>
      <c r="AE43" s="196">
        <f t="shared" si="52"/>
        <v>0</v>
      </c>
      <c r="AF43" s="196">
        <f t="shared" si="52"/>
        <v>0</v>
      </c>
      <c r="AG43" s="196">
        <f t="shared" si="52"/>
        <v>0</v>
      </c>
      <c r="AH43" s="196">
        <f t="shared" si="52"/>
        <v>0</v>
      </c>
      <c r="AI43" s="196">
        <f t="shared" si="52"/>
        <v>0</v>
      </c>
      <c r="AJ43" s="196">
        <f t="shared" si="52"/>
        <v>0</v>
      </c>
      <c r="AK43" s="196">
        <f t="shared" si="52"/>
        <v>0</v>
      </c>
      <c r="AL43" s="196">
        <f t="shared" si="52"/>
        <v>0</v>
      </c>
      <c r="AM43" s="196">
        <f t="shared" si="52"/>
        <v>0</v>
      </c>
      <c r="AN43" s="196">
        <f t="shared" si="52"/>
        <v>0</v>
      </c>
      <c r="AO43" s="196">
        <f t="shared" si="52"/>
        <v>0</v>
      </c>
      <c r="AP43" s="216"/>
      <c r="AQ43" s="216"/>
    </row>
    <row r="44" spans="1:43" s="205" customFormat="1" ht="47.4" thickBot="1" x14ac:dyDescent="0.35">
      <c r="A44" s="199" t="str">
        <f>Pienemumi!A37</f>
        <v>7. Apdrošināšanas (veselības, dzīvības, transportlīdzekļu, īpašuma, iekārtu, civiltiesiskās atbildības u. c.) izmaksas uz pētniecības projekta īstenošanas laiku, kuru nepieciešamību nosaka Latvijas Republikas normatīvie akti</v>
      </c>
      <c r="B44" s="196">
        <f t="shared" si="0"/>
        <v>0</v>
      </c>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216"/>
      <c r="AQ44" s="216"/>
    </row>
    <row r="45" spans="1:43" s="205" customFormat="1" ht="16.2" thickBot="1" x14ac:dyDescent="0.35">
      <c r="A45" s="199" t="str">
        <f>Pienemumi!A38</f>
        <v xml:space="preserve">7.1. </v>
      </c>
      <c r="B45" s="196">
        <f t="shared" si="0"/>
        <v>0</v>
      </c>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16"/>
      <c r="AQ45" s="216"/>
    </row>
    <row r="46" spans="1:43" s="205" customFormat="1" ht="16.2" thickBot="1" x14ac:dyDescent="0.35">
      <c r="A46" s="199" t="str">
        <f>Pienemumi!A39</f>
        <v xml:space="preserve">7.2. </v>
      </c>
      <c r="B46" s="196">
        <f t="shared" si="0"/>
        <v>0</v>
      </c>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16"/>
      <c r="AQ46" s="216"/>
    </row>
    <row r="47" spans="1:43" s="205" customFormat="1" ht="16.8" thickBot="1" x14ac:dyDescent="0.4">
      <c r="A47" s="206" t="s">
        <v>101</v>
      </c>
      <c r="B47" s="196">
        <f t="shared" si="0"/>
        <v>0</v>
      </c>
      <c r="C47" s="196">
        <f t="shared" ref="C47:AO47" si="53">SUM(C45:C46)</f>
        <v>0</v>
      </c>
      <c r="D47" s="196">
        <f t="shared" si="53"/>
        <v>0</v>
      </c>
      <c r="E47" s="196">
        <f t="shared" si="53"/>
        <v>0</v>
      </c>
      <c r="F47" s="196">
        <f t="shared" si="53"/>
        <v>0</v>
      </c>
      <c r="G47" s="196">
        <f t="shared" si="53"/>
        <v>0</v>
      </c>
      <c r="H47" s="196">
        <f t="shared" si="53"/>
        <v>0</v>
      </c>
      <c r="I47" s="196">
        <f t="shared" si="53"/>
        <v>0</v>
      </c>
      <c r="J47" s="196">
        <f t="shared" si="53"/>
        <v>0</v>
      </c>
      <c r="K47" s="196">
        <f t="shared" si="53"/>
        <v>0</v>
      </c>
      <c r="L47" s="196">
        <f t="shared" si="53"/>
        <v>0</v>
      </c>
      <c r="M47" s="196">
        <f t="shared" si="53"/>
        <v>0</v>
      </c>
      <c r="N47" s="196">
        <f t="shared" si="53"/>
        <v>0</v>
      </c>
      <c r="O47" s="196">
        <f t="shared" si="53"/>
        <v>0</v>
      </c>
      <c r="P47" s="196">
        <f t="shared" si="53"/>
        <v>0</v>
      </c>
      <c r="Q47" s="196">
        <f t="shared" si="53"/>
        <v>0</v>
      </c>
      <c r="R47" s="196">
        <f t="shared" si="53"/>
        <v>0</v>
      </c>
      <c r="S47" s="196">
        <f t="shared" si="53"/>
        <v>0</v>
      </c>
      <c r="T47" s="196">
        <f t="shared" si="53"/>
        <v>0</v>
      </c>
      <c r="U47" s="196">
        <f t="shared" si="53"/>
        <v>0</v>
      </c>
      <c r="V47" s="196">
        <f t="shared" si="53"/>
        <v>0</v>
      </c>
      <c r="W47" s="196">
        <f t="shared" si="53"/>
        <v>0</v>
      </c>
      <c r="X47" s="196">
        <f t="shared" si="53"/>
        <v>0</v>
      </c>
      <c r="Y47" s="196">
        <f t="shared" si="53"/>
        <v>0</v>
      </c>
      <c r="Z47" s="196">
        <f t="shared" si="53"/>
        <v>0</v>
      </c>
      <c r="AA47" s="196">
        <f t="shared" si="53"/>
        <v>0</v>
      </c>
      <c r="AB47" s="196">
        <f t="shared" si="53"/>
        <v>0</v>
      </c>
      <c r="AC47" s="196">
        <f t="shared" si="53"/>
        <v>0</v>
      </c>
      <c r="AD47" s="196">
        <f t="shared" si="53"/>
        <v>0</v>
      </c>
      <c r="AE47" s="196">
        <f t="shared" si="53"/>
        <v>0</v>
      </c>
      <c r="AF47" s="196">
        <f t="shared" si="53"/>
        <v>0</v>
      </c>
      <c r="AG47" s="196">
        <f t="shared" si="53"/>
        <v>0</v>
      </c>
      <c r="AH47" s="196">
        <f t="shared" si="53"/>
        <v>0</v>
      </c>
      <c r="AI47" s="196">
        <f t="shared" si="53"/>
        <v>0</v>
      </c>
      <c r="AJ47" s="196">
        <f t="shared" si="53"/>
        <v>0</v>
      </c>
      <c r="AK47" s="196">
        <f t="shared" si="53"/>
        <v>0</v>
      </c>
      <c r="AL47" s="196">
        <f t="shared" si="53"/>
        <v>0</v>
      </c>
      <c r="AM47" s="196">
        <f t="shared" si="53"/>
        <v>0</v>
      </c>
      <c r="AN47" s="196">
        <f t="shared" si="53"/>
        <v>0</v>
      </c>
      <c r="AO47" s="196">
        <f t="shared" si="53"/>
        <v>0</v>
      </c>
      <c r="AP47" s="216"/>
      <c r="AQ47" s="216"/>
    </row>
    <row r="48" spans="1:43" s="205" customFormat="1" ht="16.8" thickBot="1" x14ac:dyDescent="0.4">
      <c r="A48" s="210" t="s">
        <v>23</v>
      </c>
      <c r="B48" s="196">
        <f t="shared" si="0"/>
        <v>0</v>
      </c>
      <c r="C48" s="203">
        <f t="shared" ref="C48:AO48" si="54">C43+C36+C31+C27+C21+C17+C47</f>
        <v>0</v>
      </c>
      <c r="D48" s="203">
        <f t="shared" si="54"/>
        <v>0</v>
      </c>
      <c r="E48" s="203">
        <f t="shared" si="54"/>
        <v>0</v>
      </c>
      <c r="F48" s="203">
        <f t="shared" si="54"/>
        <v>0</v>
      </c>
      <c r="G48" s="203">
        <f t="shared" si="54"/>
        <v>0</v>
      </c>
      <c r="H48" s="203">
        <f t="shared" si="54"/>
        <v>0</v>
      </c>
      <c r="I48" s="203">
        <f t="shared" si="54"/>
        <v>0</v>
      </c>
      <c r="J48" s="203">
        <f t="shared" si="54"/>
        <v>0</v>
      </c>
      <c r="K48" s="203">
        <f t="shared" si="54"/>
        <v>0</v>
      </c>
      <c r="L48" s="203">
        <f t="shared" si="54"/>
        <v>0</v>
      </c>
      <c r="M48" s="203">
        <f t="shared" si="54"/>
        <v>0</v>
      </c>
      <c r="N48" s="203">
        <f t="shared" si="54"/>
        <v>0</v>
      </c>
      <c r="O48" s="203">
        <f t="shared" si="54"/>
        <v>0</v>
      </c>
      <c r="P48" s="203">
        <f t="shared" si="54"/>
        <v>0</v>
      </c>
      <c r="Q48" s="203">
        <f t="shared" si="54"/>
        <v>0</v>
      </c>
      <c r="R48" s="203">
        <f t="shared" si="54"/>
        <v>0</v>
      </c>
      <c r="S48" s="203">
        <f t="shared" si="54"/>
        <v>0</v>
      </c>
      <c r="T48" s="203">
        <f t="shared" si="54"/>
        <v>0</v>
      </c>
      <c r="U48" s="203">
        <f t="shared" si="54"/>
        <v>0</v>
      </c>
      <c r="V48" s="203">
        <f t="shared" si="54"/>
        <v>0</v>
      </c>
      <c r="W48" s="203">
        <f t="shared" si="54"/>
        <v>0</v>
      </c>
      <c r="X48" s="203">
        <f t="shared" si="54"/>
        <v>0</v>
      </c>
      <c r="Y48" s="203">
        <f t="shared" si="54"/>
        <v>0</v>
      </c>
      <c r="Z48" s="203">
        <f t="shared" si="54"/>
        <v>0</v>
      </c>
      <c r="AA48" s="203">
        <f t="shared" si="54"/>
        <v>0</v>
      </c>
      <c r="AB48" s="203">
        <f t="shared" si="54"/>
        <v>0</v>
      </c>
      <c r="AC48" s="203">
        <f t="shared" si="54"/>
        <v>0</v>
      </c>
      <c r="AD48" s="203">
        <f t="shared" si="54"/>
        <v>0</v>
      </c>
      <c r="AE48" s="203">
        <f t="shared" si="54"/>
        <v>0</v>
      </c>
      <c r="AF48" s="203">
        <f t="shared" si="54"/>
        <v>0</v>
      </c>
      <c r="AG48" s="203">
        <f t="shared" si="54"/>
        <v>0</v>
      </c>
      <c r="AH48" s="203">
        <f t="shared" si="54"/>
        <v>0</v>
      </c>
      <c r="AI48" s="203">
        <f t="shared" si="54"/>
        <v>0</v>
      </c>
      <c r="AJ48" s="203">
        <f t="shared" si="54"/>
        <v>0</v>
      </c>
      <c r="AK48" s="203">
        <f t="shared" si="54"/>
        <v>0</v>
      </c>
      <c r="AL48" s="203">
        <f t="shared" si="54"/>
        <v>0</v>
      </c>
      <c r="AM48" s="203">
        <f t="shared" si="54"/>
        <v>0</v>
      </c>
      <c r="AN48" s="203">
        <f t="shared" si="54"/>
        <v>0</v>
      </c>
      <c r="AO48" s="203">
        <f t="shared" si="54"/>
        <v>0</v>
      </c>
      <c r="AP48" s="216"/>
      <c r="AQ48" s="216"/>
    </row>
    <row r="49" spans="1:43" ht="16.2" thickBot="1" x14ac:dyDescent="0.35">
      <c r="A49" s="211"/>
      <c r="B49" s="196">
        <f t="shared" si="0"/>
        <v>0</v>
      </c>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row>
    <row r="50" spans="1:43" s="205" customFormat="1" ht="16.2" thickBot="1" x14ac:dyDescent="0.35">
      <c r="A50" s="199" t="str">
        <f>Pienemumi!A40</f>
        <v>8. Pētniecības projekta vadības izmaksas (valsts atbalsts)</v>
      </c>
      <c r="B50" s="196">
        <f t="shared" si="0"/>
        <v>0</v>
      </c>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16"/>
      <c r="AQ50" s="216"/>
    </row>
    <row r="51" spans="1:43" ht="16.2" thickBot="1" x14ac:dyDescent="0.35">
      <c r="A51" s="199" t="str">
        <f>Pienemumi!A41</f>
        <v>8.1. Personāla izmaksas</v>
      </c>
      <c r="B51" s="196">
        <f t="shared" si="0"/>
        <v>0</v>
      </c>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row>
    <row r="52" spans="1:43" ht="31.8" thickBot="1" x14ac:dyDescent="0.35">
      <c r="A52" s="199" t="str">
        <f>Pienemumi!A42</f>
        <v>8.2. Kancelejas preces, biroja piederumi un biroja aprīkojuma noma vai iegāde</v>
      </c>
      <c r="B52" s="196">
        <f t="shared" ref="B52:B53" si="55">SUM(C52:AO52)</f>
        <v>0</v>
      </c>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row>
    <row r="53" spans="1:43" ht="16.2" thickBot="1" x14ac:dyDescent="0.35">
      <c r="A53" s="199" t="str">
        <f>Pienemumi!A43</f>
        <v>8.3. Apdrošināšanas izmaksas</v>
      </c>
      <c r="B53" s="196">
        <f t="shared" si="55"/>
        <v>0</v>
      </c>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row>
    <row r="54" spans="1:43" ht="16.8" thickBot="1" x14ac:dyDescent="0.4">
      <c r="A54" s="206" t="s">
        <v>104</v>
      </c>
      <c r="B54" s="196">
        <f>SUM(C54:AO54)</f>
        <v>0</v>
      </c>
      <c r="C54" s="194">
        <f t="shared" ref="C54:AO54" si="56">SUM(C51:C53)</f>
        <v>0</v>
      </c>
      <c r="D54" s="194">
        <f t="shared" si="56"/>
        <v>0</v>
      </c>
      <c r="E54" s="194">
        <f t="shared" si="56"/>
        <v>0</v>
      </c>
      <c r="F54" s="194">
        <f t="shared" si="56"/>
        <v>0</v>
      </c>
      <c r="G54" s="194">
        <f t="shared" si="56"/>
        <v>0</v>
      </c>
      <c r="H54" s="194">
        <f t="shared" si="56"/>
        <v>0</v>
      </c>
      <c r="I54" s="194">
        <f t="shared" si="56"/>
        <v>0</v>
      </c>
      <c r="J54" s="194">
        <f t="shared" si="56"/>
        <v>0</v>
      </c>
      <c r="K54" s="194">
        <f t="shared" si="56"/>
        <v>0</v>
      </c>
      <c r="L54" s="194">
        <f t="shared" si="56"/>
        <v>0</v>
      </c>
      <c r="M54" s="194">
        <f t="shared" si="56"/>
        <v>0</v>
      </c>
      <c r="N54" s="194">
        <f t="shared" si="56"/>
        <v>0</v>
      </c>
      <c r="O54" s="194">
        <f t="shared" si="56"/>
        <v>0</v>
      </c>
      <c r="P54" s="194">
        <f t="shared" si="56"/>
        <v>0</v>
      </c>
      <c r="Q54" s="194">
        <f t="shared" si="56"/>
        <v>0</v>
      </c>
      <c r="R54" s="194">
        <f t="shared" si="56"/>
        <v>0</v>
      </c>
      <c r="S54" s="194">
        <f t="shared" si="56"/>
        <v>0</v>
      </c>
      <c r="T54" s="194">
        <f t="shared" si="56"/>
        <v>0</v>
      </c>
      <c r="U54" s="194">
        <f t="shared" si="56"/>
        <v>0</v>
      </c>
      <c r="V54" s="194">
        <f t="shared" si="56"/>
        <v>0</v>
      </c>
      <c r="W54" s="194">
        <f t="shared" si="56"/>
        <v>0</v>
      </c>
      <c r="X54" s="194">
        <f t="shared" si="56"/>
        <v>0</v>
      </c>
      <c r="Y54" s="194">
        <f t="shared" si="56"/>
        <v>0</v>
      </c>
      <c r="Z54" s="194">
        <f t="shared" si="56"/>
        <v>0</v>
      </c>
      <c r="AA54" s="194">
        <f t="shared" si="56"/>
        <v>0</v>
      </c>
      <c r="AB54" s="194">
        <f t="shared" si="56"/>
        <v>0</v>
      </c>
      <c r="AC54" s="194">
        <f t="shared" si="56"/>
        <v>0</v>
      </c>
      <c r="AD54" s="194">
        <f t="shared" si="56"/>
        <v>0</v>
      </c>
      <c r="AE54" s="194">
        <f t="shared" si="56"/>
        <v>0</v>
      </c>
      <c r="AF54" s="194">
        <f t="shared" si="56"/>
        <v>0</v>
      </c>
      <c r="AG54" s="194">
        <f t="shared" si="56"/>
        <v>0</v>
      </c>
      <c r="AH54" s="194">
        <f t="shared" si="56"/>
        <v>0</v>
      </c>
      <c r="AI54" s="194">
        <f t="shared" si="56"/>
        <v>0</v>
      </c>
      <c r="AJ54" s="194">
        <f t="shared" si="56"/>
        <v>0</v>
      </c>
      <c r="AK54" s="194">
        <f t="shared" si="56"/>
        <v>0</v>
      </c>
      <c r="AL54" s="194">
        <f t="shared" si="56"/>
        <v>0</v>
      </c>
      <c r="AM54" s="194">
        <f t="shared" si="56"/>
        <v>0</v>
      </c>
      <c r="AN54" s="194">
        <f t="shared" si="56"/>
        <v>0</v>
      </c>
      <c r="AO54" s="194">
        <f t="shared" si="56"/>
        <v>0</v>
      </c>
    </row>
    <row r="55" spans="1:43" ht="16.8" thickBot="1" x14ac:dyDescent="0.4">
      <c r="A55" s="210" t="s">
        <v>9</v>
      </c>
      <c r="B55" s="196">
        <f>SUM(C55:AO55)</f>
        <v>0</v>
      </c>
      <c r="C55" s="196">
        <f t="shared" ref="C55:AO55" si="57">C54+C48</f>
        <v>0</v>
      </c>
      <c r="D55" s="196">
        <f t="shared" si="57"/>
        <v>0</v>
      </c>
      <c r="E55" s="196">
        <f t="shared" si="57"/>
        <v>0</v>
      </c>
      <c r="F55" s="196">
        <f t="shared" si="57"/>
        <v>0</v>
      </c>
      <c r="G55" s="196">
        <f t="shared" si="57"/>
        <v>0</v>
      </c>
      <c r="H55" s="196">
        <f t="shared" si="57"/>
        <v>0</v>
      </c>
      <c r="I55" s="196">
        <f t="shared" si="57"/>
        <v>0</v>
      </c>
      <c r="J55" s="196">
        <f t="shared" si="57"/>
        <v>0</v>
      </c>
      <c r="K55" s="196">
        <f t="shared" si="57"/>
        <v>0</v>
      </c>
      <c r="L55" s="196">
        <f t="shared" si="57"/>
        <v>0</v>
      </c>
      <c r="M55" s="196">
        <f t="shared" si="57"/>
        <v>0</v>
      </c>
      <c r="N55" s="196">
        <f t="shared" si="57"/>
        <v>0</v>
      </c>
      <c r="O55" s="196">
        <f t="shared" si="57"/>
        <v>0</v>
      </c>
      <c r="P55" s="196">
        <f t="shared" si="57"/>
        <v>0</v>
      </c>
      <c r="Q55" s="196">
        <f t="shared" si="57"/>
        <v>0</v>
      </c>
      <c r="R55" s="196">
        <f t="shared" si="57"/>
        <v>0</v>
      </c>
      <c r="S55" s="196">
        <f t="shared" si="57"/>
        <v>0</v>
      </c>
      <c r="T55" s="196">
        <f t="shared" si="57"/>
        <v>0</v>
      </c>
      <c r="U55" s="196">
        <f t="shared" si="57"/>
        <v>0</v>
      </c>
      <c r="V55" s="196">
        <f t="shared" si="57"/>
        <v>0</v>
      </c>
      <c r="W55" s="196">
        <f t="shared" si="57"/>
        <v>0</v>
      </c>
      <c r="X55" s="196">
        <f t="shared" si="57"/>
        <v>0</v>
      </c>
      <c r="Y55" s="196">
        <f t="shared" si="57"/>
        <v>0</v>
      </c>
      <c r="Z55" s="196">
        <f t="shared" si="57"/>
        <v>0</v>
      </c>
      <c r="AA55" s="196">
        <f t="shared" si="57"/>
        <v>0</v>
      </c>
      <c r="AB55" s="196">
        <f t="shared" si="57"/>
        <v>0</v>
      </c>
      <c r="AC55" s="196">
        <f t="shared" si="57"/>
        <v>0</v>
      </c>
      <c r="AD55" s="196">
        <f t="shared" si="57"/>
        <v>0</v>
      </c>
      <c r="AE55" s="196">
        <f t="shared" si="57"/>
        <v>0</v>
      </c>
      <c r="AF55" s="196">
        <f t="shared" si="57"/>
        <v>0</v>
      </c>
      <c r="AG55" s="196">
        <f t="shared" si="57"/>
        <v>0</v>
      </c>
      <c r="AH55" s="196">
        <f t="shared" si="57"/>
        <v>0</v>
      </c>
      <c r="AI55" s="196">
        <f t="shared" si="57"/>
        <v>0</v>
      </c>
      <c r="AJ55" s="196">
        <f t="shared" si="57"/>
        <v>0</v>
      </c>
      <c r="AK55" s="196">
        <f t="shared" si="57"/>
        <v>0</v>
      </c>
      <c r="AL55" s="196">
        <f t="shared" si="57"/>
        <v>0</v>
      </c>
      <c r="AM55" s="196">
        <f t="shared" si="57"/>
        <v>0</v>
      </c>
      <c r="AN55" s="196">
        <f t="shared" si="57"/>
        <v>0</v>
      </c>
      <c r="AO55" s="196">
        <f t="shared" si="57"/>
        <v>0</v>
      </c>
    </row>
    <row r="56" spans="1:43" x14ac:dyDescent="0.25">
      <c r="B56" s="204"/>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15"/>
      <c r="AE56" s="215"/>
      <c r="AF56" s="215"/>
      <c r="AG56" s="215"/>
      <c r="AH56" s="215"/>
      <c r="AI56" s="215"/>
      <c r="AJ56" s="215"/>
      <c r="AK56" s="215"/>
      <c r="AL56" s="215"/>
      <c r="AM56" s="215"/>
    </row>
    <row r="57" spans="1:43" x14ac:dyDescent="0.25">
      <c r="B57" s="204"/>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15"/>
      <c r="AE57" s="215"/>
      <c r="AF57" s="215"/>
      <c r="AG57" s="215"/>
      <c r="AH57" s="215"/>
      <c r="AI57" s="215"/>
      <c r="AJ57" s="215"/>
      <c r="AK57" s="215"/>
      <c r="AL57" s="215"/>
      <c r="AM57" s="215"/>
    </row>
    <row r="58" spans="1:43" x14ac:dyDescent="0.25">
      <c r="B58" s="204"/>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15"/>
      <c r="AE58" s="215"/>
      <c r="AF58" s="215"/>
      <c r="AG58" s="215"/>
      <c r="AH58" s="215"/>
      <c r="AI58" s="215"/>
      <c r="AJ58" s="215"/>
      <c r="AK58" s="215"/>
      <c r="AL58" s="215"/>
      <c r="AM58" s="215"/>
    </row>
    <row r="59" spans="1:43" x14ac:dyDescent="0.25">
      <c r="A59" s="212" t="s">
        <v>150</v>
      </c>
      <c r="B59" s="204"/>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15"/>
      <c r="AE59" s="215"/>
      <c r="AF59" s="215"/>
      <c r="AG59" s="215"/>
      <c r="AH59" s="215"/>
      <c r="AI59" s="215"/>
      <c r="AJ59" s="215"/>
      <c r="AK59" s="215"/>
      <c r="AL59" s="215"/>
      <c r="AM59" s="215"/>
    </row>
    <row r="60" spans="1:43" x14ac:dyDescent="0.25">
      <c r="B60" s="204"/>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15"/>
      <c r="AE60" s="215"/>
      <c r="AF60" s="215"/>
      <c r="AG60" s="215"/>
      <c r="AH60" s="215"/>
      <c r="AI60" s="215"/>
      <c r="AJ60" s="215"/>
      <c r="AK60" s="215"/>
      <c r="AL60" s="215"/>
      <c r="AM60" s="215"/>
    </row>
    <row r="61" spans="1:43" x14ac:dyDescent="0.25">
      <c r="B61" s="204"/>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15"/>
      <c r="AE61" s="215"/>
      <c r="AF61" s="215"/>
      <c r="AG61" s="215"/>
      <c r="AH61" s="215"/>
      <c r="AI61" s="215"/>
      <c r="AJ61" s="215"/>
      <c r="AK61" s="215"/>
      <c r="AL61" s="215"/>
      <c r="AM61" s="215"/>
    </row>
    <row r="62" spans="1:43" x14ac:dyDescent="0.25">
      <c r="B62" s="204"/>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15"/>
      <c r="AE62" s="215"/>
      <c r="AF62" s="215"/>
      <c r="AG62" s="215"/>
      <c r="AH62" s="215"/>
      <c r="AI62" s="215"/>
      <c r="AJ62" s="215"/>
      <c r="AK62" s="215"/>
      <c r="AL62" s="215"/>
      <c r="AM62" s="215"/>
    </row>
    <row r="63" spans="1:43" x14ac:dyDescent="0.25">
      <c r="B63" s="204"/>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15"/>
      <c r="AE63" s="215"/>
      <c r="AF63" s="215"/>
      <c r="AG63" s="215"/>
      <c r="AH63" s="215"/>
      <c r="AI63" s="215"/>
      <c r="AJ63" s="215"/>
      <c r="AK63" s="215"/>
      <c r="AL63" s="215"/>
      <c r="AM63" s="215"/>
    </row>
    <row r="64" spans="1:43" x14ac:dyDescent="0.25">
      <c r="B64" s="204"/>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15"/>
      <c r="AE64" s="215"/>
      <c r="AF64" s="215"/>
      <c r="AG64" s="215"/>
      <c r="AH64" s="215"/>
      <c r="AI64" s="215"/>
      <c r="AJ64" s="215"/>
      <c r="AK64" s="215"/>
      <c r="AL64" s="215"/>
      <c r="AM64" s="215"/>
    </row>
    <row r="65" spans="2:39" x14ac:dyDescent="0.25">
      <c r="B65" s="204"/>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15"/>
      <c r="AE65" s="215"/>
      <c r="AF65" s="215"/>
      <c r="AG65" s="215"/>
      <c r="AH65" s="215"/>
      <c r="AI65" s="215"/>
      <c r="AJ65" s="215"/>
      <c r="AK65" s="215"/>
      <c r="AL65" s="215"/>
      <c r="AM65" s="215"/>
    </row>
    <row r="66" spans="2:39" x14ac:dyDescent="0.25">
      <c r="B66" s="204"/>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15"/>
      <c r="AE66" s="215"/>
      <c r="AF66" s="215"/>
      <c r="AG66" s="215"/>
      <c r="AH66" s="215"/>
      <c r="AI66" s="215"/>
      <c r="AJ66" s="215"/>
      <c r="AK66" s="215"/>
      <c r="AL66" s="215"/>
      <c r="AM66" s="215"/>
    </row>
    <row r="67" spans="2:39" x14ac:dyDescent="0.25">
      <c r="B67" s="204"/>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15"/>
      <c r="AE67" s="215"/>
      <c r="AF67" s="215"/>
      <c r="AG67" s="215"/>
      <c r="AH67" s="215"/>
      <c r="AI67" s="215"/>
      <c r="AJ67" s="215"/>
      <c r="AK67" s="215"/>
      <c r="AL67" s="215"/>
      <c r="AM67" s="215"/>
    </row>
    <row r="68" spans="2:39" x14ac:dyDescent="0.25">
      <c r="B68" s="204"/>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15"/>
      <c r="AE68" s="215"/>
      <c r="AF68" s="215"/>
      <c r="AG68" s="215"/>
      <c r="AH68" s="215"/>
      <c r="AI68" s="215"/>
      <c r="AJ68" s="215"/>
      <c r="AK68" s="215"/>
      <c r="AL68" s="215"/>
      <c r="AM68" s="215"/>
    </row>
    <row r="69" spans="2:39" x14ac:dyDescent="0.25">
      <c r="B69" s="204"/>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15"/>
      <c r="AE69" s="215"/>
      <c r="AF69" s="215"/>
      <c r="AG69" s="215"/>
      <c r="AH69" s="215"/>
      <c r="AI69" s="215"/>
      <c r="AJ69" s="215"/>
      <c r="AK69" s="215"/>
      <c r="AL69" s="215"/>
      <c r="AM69" s="215"/>
    </row>
    <row r="70" spans="2:39" x14ac:dyDescent="0.25">
      <c r="B70" s="204"/>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15"/>
      <c r="AE70" s="215"/>
      <c r="AF70" s="215"/>
      <c r="AG70" s="215"/>
      <c r="AH70" s="215"/>
      <c r="AI70" s="215"/>
      <c r="AJ70" s="215"/>
      <c r="AK70" s="215"/>
      <c r="AL70" s="215"/>
      <c r="AM70" s="215"/>
    </row>
    <row r="71" spans="2:39" x14ac:dyDescent="0.25">
      <c r="B71" s="204"/>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15"/>
      <c r="AE71" s="215"/>
      <c r="AF71" s="215"/>
      <c r="AG71" s="215"/>
      <c r="AH71" s="215"/>
      <c r="AI71" s="215"/>
      <c r="AJ71" s="215"/>
      <c r="AK71" s="215"/>
      <c r="AL71" s="215"/>
      <c r="AM71" s="215"/>
    </row>
    <row r="72" spans="2:39" x14ac:dyDescent="0.25">
      <c r="B72" s="204"/>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15"/>
      <c r="AE72" s="215"/>
      <c r="AF72" s="215"/>
      <c r="AG72" s="215"/>
      <c r="AH72" s="215"/>
      <c r="AI72" s="215"/>
      <c r="AJ72" s="215"/>
      <c r="AK72" s="215"/>
      <c r="AL72" s="215"/>
      <c r="AM72" s="215"/>
    </row>
    <row r="73" spans="2:39" x14ac:dyDescent="0.25">
      <c r="B73" s="204"/>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15"/>
      <c r="AE73" s="215"/>
      <c r="AF73" s="215"/>
      <c r="AG73" s="215"/>
      <c r="AH73" s="215"/>
      <c r="AI73" s="215"/>
      <c r="AJ73" s="215"/>
      <c r="AK73" s="215"/>
      <c r="AL73" s="215"/>
      <c r="AM73" s="215"/>
    </row>
    <row r="74" spans="2:39" x14ac:dyDescent="0.25">
      <c r="B74" s="204"/>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15"/>
      <c r="AE74" s="215"/>
      <c r="AF74" s="215"/>
      <c r="AG74" s="215"/>
      <c r="AH74" s="215"/>
      <c r="AI74" s="215"/>
      <c r="AJ74" s="215"/>
      <c r="AK74" s="215"/>
      <c r="AL74" s="215"/>
      <c r="AM74" s="215"/>
    </row>
    <row r="75" spans="2:39" x14ac:dyDescent="0.25">
      <c r="B75" s="204"/>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15"/>
      <c r="AE75" s="215"/>
      <c r="AF75" s="215"/>
      <c r="AG75" s="215"/>
      <c r="AH75" s="215"/>
      <c r="AI75" s="215"/>
      <c r="AJ75" s="215"/>
      <c r="AK75" s="215"/>
      <c r="AL75" s="215"/>
      <c r="AM75" s="215"/>
    </row>
    <row r="76" spans="2:39" x14ac:dyDescent="0.25">
      <c r="B76" s="204"/>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15"/>
      <c r="AE76" s="215"/>
      <c r="AF76" s="215"/>
      <c r="AG76" s="215"/>
      <c r="AH76" s="215"/>
      <c r="AI76" s="215"/>
      <c r="AJ76" s="215"/>
      <c r="AK76" s="215"/>
      <c r="AL76" s="215"/>
      <c r="AM76" s="215"/>
    </row>
    <row r="77" spans="2:39" x14ac:dyDescent="0.25">
      <c r="B77" s="204"/>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15"/>
      <c r="AE77" s="215"/>
      <c r="AF77" s="215"/>
      <c r="AG77" s="215"/>
      <c r="AH77" s="215"/>
      <c r="AI77" s="215"/>
      <c r="AJ77" s="215"/>
      <c r="AK77" s="215"/>
      <c r="AL77" s="215"/>
      <c r="AM77" s="215"/>
    </row>
    <row r="78" spans="2:39" x14ac:dyDescent="0.25">
      <c r="B78" s="204"/>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15"/>
      <c r="AE78" s="215"/>
      <c r="AF78" s="215"/>
      <c r="AG78" s="215"/>
      <c r="AH78" s="215"/>
      <c r="AI78" s="215"/>
      <c r="AJ78" s="215"/>
      <c r="AK78" s="215"/>
      <c r="AL78" s="215"/>
      <c r="AM78" s="215"/>
    </row>
    <row r="79" spans="2:39" x14ac:dyDescent="0.25">
      <c r="B79" s="204"/>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15"/>
      <c r="AE79" s="215"/>
      <c r="AF79" s="215"/>
      <c r="AG79" s="215"/>
      <c r="AH79" s="215"/>
      <c r="AI79" s="215"/>
      <c r="AJ79" s="215"/>
      <c r="AK79" s="215"/>
      <c r="AL79" s="215"/>
      <c r="AM79" s="215"/>
    </row>
    <row r="80" spans="2:39" x14ac:dyDescent="0.25">
      <c r="B80" s="204"/>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15"/>
      <c r="AE80" s="215"/>
      <c r="AF80" s="215"/>
      <c r="AG80" s="215"/>
      <c r="AH80" s="215"/>
      <c r="AI80" s="215"/>
      <c r="AJ80" s="215"/>
      <c r="AK80" s="215"/>
      <c r="AL80" s="215"/>
      <c r="AM80" s="215"/>
    </row>
    <row r="81" spans="2:39" x14ac:dyDescent="0.25">
      <c r="B81" s="204"/>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15"/>
      <c r="AE81" s="215"/>
      <c r="AF81" s="215"/>
      <c r="AG81" s="215"/>
      <c r="AH81" s="215"/>
      <c r="AI81" s="215"/>
      <c r="AJ81" s="215"/>
      <c r="AK81" s="215"/>
      <c r="AL81" s="215"/>
      <c r="AM81" s="215"/>
    </row>
  </sheetData>
  <mergeCells count="13">
    <mergeCell ref="X2:Z2"/>
    <mergeCell ref="C2:E2"/>
    <mergeCell ref="F2:H2"/>
    <mergeCell ref="I2:K2"/>
    <mergeCell ref="U2:W2"/>
    <mergeCell ref="R2:T2"/>
    <mergeCell ref="L2:N2"/>
    <mergeCell ref="O2:Q2"/>
    <mergeCell ref="AD2:AF2"/>
    <mergeCell ref="AG2:AI2"/>
    <mergeCell ref="AJ2:AL2"/>
    <mergeCell ref="AM2:AO2"/>
    <mergeCell ref="AA2:AC2"/>
  </mergeCells>
  <phoneticPr fontId="44" type="noConversion"/>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G57"/>
  <sheetViews>
    <sheetView view="pageBreakPreview" zoomScaleNormal="100" zoomScaleSheetLayoutView="100" workbookViewId="0">
      <pane xSplit="1" ySplit="2" topLeftCell="B9" activePane="bottomRight" state="frozen"/>
      <selection pane="topRight" activeCell="B1" sqref="B1"/>
      <selection pane="bottomLeft" activeCell="A2" sqref="A2"/>
      <selection pane="bottomRight" activeCell="F18" sqref="F18"/>
    </sheetView>
  </sheetViews>
  <sheetFormatPr defaultRowHeight="14.4" x14ac:dyDescent="0.3"/>
  <cols>
    <col min="1" max="1" width="86.44140625" customWidth="1"/>
    <col min="2" max="2" width="9.44140625" style="25" bestFit="1" customWidth="1"/>
    <col min="3" max="3" width="9" style="7" customWidth="1"/>
    <col min="4" max="4" width="8.5546875" style="7" customWidth="1"/>
    <col min="5" max="6" width="8.6640625" style="7" customWidth="1"/>
    <col min="7" max="7" width="10" customWidth="1"/>
    <col min="8" max="8" width="9.109375" customWidth="1"/>
  </cols>
  <sheetData>
    <row r="1" spans="1:7" s="51" customFormat="1" ht="17.399999999999999" thickBot="1" x14ac:dyDescent="0.35">
      <c r="A1" s="49" t="s">
        <v>106</v>
      </c>
      <c r="B1" s="50"/>
    </row>
    <row r="2" spans="1:7" ht="34.799999999999997" thickBot="1" x14ac:dyDescent="0.35">
      <c r="A2" s="6" t="s">
        <v>10</v>
      </c>
      <c r="B2" s="26" t="s">
        <v>48</v>
      </c>
      <c r="C2" s="54" t="s">
        <v>167</v>
      </c>
      <c r="D2" s="54" t="s">
        <v>168</v>
      </c>
      <c r="E2" s="54" t="s">
        <v>169</v>
      </c>
      <c r="F2" s="229" t="s">
        <v>190</v>
      </c>
      <c r="G2" s="37" t="s">
        <v>42</v>
      </c>
    </row>
    <row r="3" spans="1:7" ht="15" thickBot="1" x14ac:dyDescent="0.35">
      <c r="A3" s="1" t="s">
        <v>11</v>
      </c>
      <c r="B3" s="240"/>
      <c r="C3" s="241"/>
      <c r="D3" s="241"/>
      <c r="E3" s="241"/>
      <c r="F3" s="226"/>
    </row>
    <row r="4" spans="1:7" ht="16.2" thickBot="1" x14ac:dyDescent="0.35">
      <c r="A4" s="2" t="s">
        <v>12</v>
      </c>
      <c r="B4" s="28"/>
      <c r="C4" s="8"/>
      <c r="D4" s="8"/>
      <c r="E4" s="8"/>
      <c r="F4" s="181"/>
    </row>
    <row r="5" spans="1:7" ht="32.4" thickTop="1" thickBot="1" x14ac:dyDescent="0.35">
      <c r="A5" s="2" t="s">
        <v>13</v>
      </c>
      <c r="B5" s="28"/>
      <c r="C5" s="8"/>
      <c r="D5" s="8"/>
      <c r="E5" s="8"/>
      <c r="F5" s="181"/>
      <c r="G5" s="227">
        <f>B5-RP_men!B6</f>
        <v>0</v>
      </c>
    </row>
    <row r="6" spans="1:7" ht="16.8" thickTop="1" thickBot="1" x14ac:dyDescent="0.35">
      <c r="A6" s="4">
        <f>RP_men!A7</f>
        <v>0</v>
      </c>
      <c r="B6" s="28">
        <f>SUM(C6:F6)</f>
        <v>0</v>
      </c>
      <c r="C6" s="9">
        <f>SUM(RP_men!C7:E7)</f>
        <v>0</v>
      </c>
      <c r="D6" s="9">
        <f>SUM(RP_men!F7:Q7)</f>
        <v>0</v>
      </c>
      <c r="E6" s="9">
        <f>SUM(RP_men!R7:AC7)</f>
        <v>0</v>
      </c>
      <c r="F6" s="228">
        <f>SUM(RP_men!AD7:AO7)</f>
        <v>0</v>
      </c>
      <c r="G6" s="227">
        <f>B6-RP_men!B7</f>
        <v>0</v>
      </c>
    </row>
    <row r="7" spans="1:7" ht="16.8" thickTop="1" thickBot="1" x14ac:dyDescent="0.35">
      <c r="A7" s="4">
        <f>RP_men!A8</f>
        <v>0</v>
      </c>
      <c r="B7" s="28">
        <f t="shared" ref="B7:B10" si="0">SUM(C7:F7)</f>
        <v>0</v>
      </c>
      <c r="C7" s="9">
        <f>SUM(RP_men!C8:E8)</f>
        <v>0</v>
      </c>
      <c r="D7" s="9">
        <f>SUM(RP_men!F8:Q8)</f>
        <v>0</v>
      </c>
      <c r="E7" s="9">
        <f>SUM(RP_men!R8:AC8)</f>
        <v>0</v>
      </c>
      <c r="F7" s="228">
        <f>SUM(RP_men!AD8:AO8)</f>
        <v>0</v>
      </c>
      <c r="G7" s="227">
        <f>B7-RP_men!B8</f>
        <v>0</v>
      </c>
    </row>
    <row r="8" spans="1:7" ht="16.8" thickTop="1" thickBot="1" x14ac:dyDescent="0.35">
      <c r="A8" s="4">
        <f>RP_men!A9</f>
        <v>0</v>
      </c>
      <c r="B8" s="28">
        <f t="shared" si="0"/>
        <v>0</v>
      </c>
      <c r="C8" s="9">
        <f>SUM(RP_men!C9:E9)</f>
        <v>0</v>
      </c>
      <c r="D8" s="9">
        <f>SUM(RP_men!F9:Q9)</f>
        <v>0</v>
      </c>
      <c r="E8" s="9">
        <f>SUM(RP_men!R9:AC9)</f>
        <v>0</v>
      </c>
      <c r="F8" s="228">
        <f>SUM(RP_men!AD9:AO9)</f>
        <v>0</v>
      </c>
      <c r="G8" s="227">
        <f>B8-RP_men!B9</f>
        <v>0</v>
      </c>
    </row>
    <row r="9" spans="1:7" ht="16.8" thickTop="1" thickBot="1" x14ac:dyDescent="0.35">
      <c r="A9" s="4">
        <f>RP_men!A10</f>
        <v>0</v>
      </c>
      <c r="B9" s="28">
        <f t="shared" si="0"/>
        <v>0</v>
      </c>
      <c r="C9" s="9">
        <f>SUM(RP_men!C10:E10)</f>
        <v>0</v>
      </c>
      <c r="D9" s="9">
        <f>SUM(RP_men!F10:Q10)</f>
        <v>0</v>
      </c>
      <c r="E9" s="9">
        <f>SUM(RP_men!R10:AC10)</f>
        <v>0</v>
      </c>
      <c r="F9" s="228">
        <f>SUM(RP_men!AD10:AO10)</f>
        <v>0</v>
      </c>
      <c r="G9" s="227">
        <f>B9-RP_men!B10</f>
        <v>0</v>
      </c>
    </row>
    <row r="10" spans="1:7" ht="16.8" thickTop="1" thickBot="1" x14ac:dyDescent="0.35">
      <c r="A10" s="4">
        <f>RP_men!A11</f>
        <v>0</v>
      </c>
      <c r="B10" s="28">
        <f t="shared" si="0"/>
        <v>0</v>
      </c>
      <c r="C10" s="9">
        <f>SUM(RP_men!C11:E11)</f>
        <v>0</v>
      </c>
      <c r="D10" s="9">
        <f>SUM(RP_men!F11:Q11)</f>
        <v>0</v>
      </c>
      <c r="E10" s="9">
        <f>SUM(RP_men!R11:AC11)</f>
        <v>0</v>
      </c>
      <c r="F10" s="228">
        <f>SUM(RP_men!AD11:AO11)</f>
        <v>0</v>
      </c>
      <c r="G10" s="227">
        <f>B10-RP_men!B11</f>
        <v>0</v>
      </c>
    </row>
    <row r="11" spans="1:7" ht="48" thickTop="1" thickBot="1" x14ac:dyDescent="0.35">
      <c r="A11" s="4" t="s">
        <v>14</v>
      </c>
      <c r="B11" s="28"/>
      <c r="C11" s="9"/>
      <c r="D11" s="9"/>
      <c r="E11" s="9"/>
      <c r="F11" s="228"/>
      <c r="G11" s="227"/>
    </row>
    <row r="12" spans="1:7" s="39" customFormat="1" ht="16.8" thickTop="1" thickBot="1" x14ac:dyDescent="0.35">
      <c r="A12" s="3" t="str">
        <f>RP_men!A13</f>
        <v>1.2.1. Ceļa / transporta izdevumi</v>
      </c>
      <c r="B12" s="28">
        <f>SUM(C12:F12)</f>
        <v>0</v>
      </c>
      <c r="C12" s="9">
        <f>SUM(RP_men!C13:E13)</f>
        <v>0</v>
      </c>
      <c r="D12" s="9">
        <f>SUM(RP_men!F13:Q13)</f>
        <v>0</v>
      </c>
      <c r="E12" s="9">
        <f>SUM(RP_men!R13:AC13)</f>
        <v>0</v>
      </c>
      <c r="F12" s="228">
        <f>SUM(RP_men!AD13:AO13)</f>
        <v>0</v>
      </c>
      <c r="G12" s="227">
        <f>B12-RP_men!B13</f>
        <v>0</v>
      </c>
    </row>
    <row r="13" spans="1:7" ht="16.8" thickTop="1" thickBot="1" x14ac:dyDescent="0.35">
      <c r="A13" s="3" t="str">
        <f>RP_men!A14</f>
        <v>1.2.2. Dienas nauda</v>
      </c>
      <c r="B13" s="28">
        <f t="shared" ref="B13:B16" si="1">SUM(C13:F13)</f>
        <v>0</v>
      </c>
      <c r="C13" s="9">
        <f>SUM(RP_men!C14:E14)</f>
        <v>0</v>
      </c>
      <c r="D13" s="9">
        <f>SUM(RP_men!F14:Q14)</f>
        <v>0</v>
      </c>
      <c r="E13" s="9">
        <f>SUM(RP_men!R14:AC14)</f>
        <v>0</v>
      </c>
      <c r="F13" s="228">
        <f>SUM(RP_men!AD14:AO14)</f>
        <v>0</v>
      </c>
      <c r="G13" s="227">
        <f>B13-RP_men!B14</f>
        <v>0</v>
      </c>
    </row>
    <row r="14" spans="1:7" ht="16.8" thickTop="1" thickBot="1" x14ac:dyDescent="0.35">
      <c r="A14" s="3" t="str">
        <f>RP_men!A15</f>
        <v>1.2.3. Viesnīcas (naktsmītnes) izdevumi, ieskaitot brokastis</v>
      </c>
      <c r="B14" s="28">
        <f t="shared" si="1"/>
        <v>0</v>
      </c>
      <c r="C14" s="9">
        <f>SUM(RP_men!C15:E15)</f>
        <v>0</v>
      </c>
      <c r="D14" s="9">
        <f>SUM(RP_men!F15:Q15)</f>
        <v>0</v>
      </c>
      <c r="E14" s="9">
        <f>SUM(RP_men!R15:AC15)</f>
        <v>0</v>
      </c>
      <c r="F14" s="228">
        <f>SUM(RP_men!AD15:AO15)</f>
        <v>0</v>
      </c>
      <c r="G14" s="227">
        <f>B14-RP_men!B15</f>
        <v>0</v>
      </c>
    </row>
    <row r="15" spans="1:7" ht="16.8" thickTop="1" thickBot="1" x14ac:dyDescent="0.35">
      <c r="A15" s="3" t="str">
        <f>RP_men!A16</f>
        <v>1.2.4. Bagāžas pārvadāšanas izdevumi</v>
      </c>
      <c r="B15" s="28">
        <f t="shared" si="1"/>
        <v>0</v>
      </c>
      <c r="C15" s="9">
        <f>SUM(RP_men!C16:E16)</f>
        <v>0</v>
      </c>
      <c r="D15" s="9">
        <f>SUM(RP_men!F16:Q16)</f>
        <v>0</v>
      </c>
      <c r="E15" s="9">
        <f>SUM(RP_men!R16:AC16)</f>
        <v>0</v>
      </c>
      <c r="F15" s="228">
        <f>SUM(RP_men!AD16:AO16)</f>
        <v>0</v>
      </c>
      <c r="G15" s="227">
        <f>B15-RP_men!B16</f>
        <v>0</v>
      </c>
    </row>
    <row r="16" spans="1:7" s="19" customFormat="1" ht="17.399999999999999" thickTop="1" thickBot="1" x14ac:dyDescent="0.4">
      <c r="A16" s="30" t="s">
        <v>41</v>
      </c>
      <c r="B16" s="28">
        <f t="shared" si="1"/>
        <v>0</v>
      </c>
      <c r="C16" s="53">
        <f>SUM(C6:C15)</f>
        <v>0</v>
      </c>
      <c r="D16" s="53">
        <f t="shared" ref="D16:F16" si="2">SUM(D6:D15)</f>
        <v>0</v>
      </c>
      <c r="E16" s="53">
        <f t="shared" si="2"/>
        <v>0</v>
      </c>
      <c r="F16" s="53">
        <f t="shared" si="2"/>
        <v>0</v>
      </c>
      <c r="G16" s="227">
        <f>B16-RP_men!B17</f>
        <v>0</v>
      </c>
    </row>
    <row r="17" spans="1:7" ht="16.8" thickTop="1" thickBot="1" x14ac:dyDescent="0.35">
      <c r="A17" s="4" t="s">
        <v>15</v>
      </c>
      <c r="B17" s="28"/>
      <c r="C17" s="9"/>
      <c r="D17" s="9"/>
      <c r="E17" s="9"/>
      <c r="F17" s="228"/>
      <c r="G17" s="227"/>
    </row>
    <row r="18" spans="1:7" ht="16.8" thickTop="1" thickBot="1" x14ac:dyDescent="0.35">
      <c r="A18" s="4" t="str">
        <f>RP_men!A19</f>
        <v>2.1. Komunālo pakalpojumu izmaksas</v>
      </c>
      <c r="B18" s="28">
        <f>SUM(C18:F18)</f>
        <v>0</v>
      </c>
      <c r="C18" s="9">
        <f>SUM(RP_men!C19:E19)</f>
        <v>0</v>
      </c>
      <c r="D18" s="9">
        <f>SUM(RP_men!F19:Q19)</f>
        <v>0</v>
      </c>
      <c r="E18" s="9">
        <f>SUM(RP_men!R19:AC19)</f>
        <v>0</v>
      </c>
      <c r="F18" s="228">
        <f>SUM(RP_men!AD19:AO19)</f>
        <v>0</v>
      </c>
      <c r="G18" s="227">
        <f>B18-RP_men!B19</f>
        <v>0</v>
      </c>
    </row>
    <row r="19" spans="1:7" ht="16.8" thickTop="1" thickBot="1" x14ac:dyDescent="0.35">
      <c r="A19" s="4" t="str">
        <f>RP_men!A20</f>
        <v>2.2. Sakaru pakalpojumu izmaksas</v>
      </c>
      <c r="B19" s="28">
        <f t="shared" ref="B19:B20" si="3">SUM(C19:F19)</f>
        <v>0</v>
      </c>
      <c r="C19" s="9">
        <f>SUM(RP_men!C20:E20)</f>
        <v>0</v>
      </c>
      <c r="D19" s="9">
        <f>SUM(RP_men!F20:Q20)</f>
        <v>0</v>
      </c>
      <c r="E19" s="9">
        <f>SUM(RP_men!R20:AC20)</f>
        <v>0</v>
      </c>
      <c r="F19" s="228">
        <f>SUM(RP_men!AD20:AO20)</f>
        <v>0</v>
      </c>
      <c r="G19" s="227">
        <f>B19-RP_men!B20</f>
        <v>0</v>
      </c>
    </row>
    <row r="20" spans="1:7" s="19" customFormat="1" ht="17.399999999999999" thickTop="1" thickBot="1" x14ac:dyDescent="0.4">
      <c r="A20" s="30" t="s">
        <v>40</v>
      </c>
      <c r="B20" s="28">
        <f t="shared" si="3"/>
        <v>0</v>
      </c>
      <c r="C20" s="53">
        <f>SUM(C18:C19)</f>
        <v>0</v>
      </c>
      <c r="D20" s="53">
        <f t="shared" ref="D20:F20" si="4">SUM(D18:D19)</f>
        <v>0</v>
      </c>
      <c r="E20" s="53">
        <f t="shared" si="4"/>
        <v>0</v>
      </c>
      <c r="F20" s="53">
        <f t="shared" si="4"/>
        <v>0</v>
      </c>
      <c r="G20" s="227">
        <f>B20-RP_men!B21</f>
        <v>0</v>
      </c>
    </row>
    <row r="21" spans="1:7" ht="16.8" thickTop="1" thickBot="1" x14ac:dyDescent="0.35">
      <c r="A21" s="2" t="s">
        <v>16</v>
      </c>
      <c r="B21" s="28"/>
      <c r="C21" s="9"/>
      <c r="D21" s="9"/>
      <c r="E21" s="9"/>
      <c r="F21" s="228"/>
      <c r="G21" s="227"/>
    </row>
    <row r="22" spans="1:7" ht="16.8" thickTop="1" thickBot="1" x14ac:dyDescent="0.35">
      <c r="A22" s="2" t="str">
        <f>RP_men!A23</f>
        <v>3.1. Telpu nomas izmaksas</v>
      </c>
      <c r="B22" s="28">
        <f>SUM(C22:F22)</f>
        <v>0</v>
      </c>
      <c r="C22" s="9">
        <f>SUM(RP_men!C23:E23)</f>
        <v>0</v>
      </c>
      <c r="D22" s="9">
        <f>SUM(RP_men!F23:Q23)</f>
        <v>0</v>
      </c>
      <c r="E22" s="9">
        <f>SUM(RP_men!R23:AC23)</f>
        <v>0</v>
      </c>
      <c r="F22" s="228">
        <f>SUM(RP_men!AD23:AO23)</f>
        <v>0</v>
      </c>
      <c r="G22" s="227">
        <f>B22-RP_men!B23</f>
        <v>0</v>
      </c>
    </row>
    <row r="23" spans="1:7" ht="16.8" thickTop="1" thickBot="1" x14ac:dyDescent="0.35">
      <c r="A23" s="2" t="str">
        <f>RP_men!A24</f>
        <v>3.2. Instrumentu nomas izmaksas</v>
      </c>
      <c r="B23" s="28">
        <f t="shared" ref="B23:B26" si="5">SUM(C23:F23)</f>
        <v>0</v>
      </c>
      <c r="C23" s="9">
        <f>SUM(RP_men!C24:E24)</f>
        <v>0</v>
      </c>
      <c r="D23" s="9">
        <f>SUM(RP_men!F24:Q24)</f>
        <v>0</v>
      </c>
      <c r="E23" s="9">
        <f>SUM(RP_men!R24:AC24)</f>
        <v>0</v>
      </c>
      <c r="F23" s="228">
        <f>SUM(RP_men!AD24:AO24)</f>
        <v>0</v>
      </c>
      <c r="G23" s="227">
        <f>B23-RP_men!B24</f>
        <v>0</v>
      </c>
    </row>
    <row r="24" spans="1:7" ht="16.8" thickTop="1" thickBot="1" x14ac:dyDescent="0.35">
      <c r="A24" s="2" t="str">
        <f>RP_men!A25</f>
        <v>3.3. Iekārtu nomas izmaksas</v>
      </c>
      <c r="B24" s="28">
        <f t="shared" si="5"/>
        <v>0</v>
      </c>
      <c r="C24" s="9">
        <f>SUM(RP_men!C25:E25)</f>
        <v>0</v>
      </c>
      <c r="D24" s="9">
        <f>SUM(RP_men!F25:Q25)</f>
        <v>0</v>
      </c>
      <c r="E24" s="9">
        <f>SUM(RP_men!R25:AC25)</f>
        <v>0</v>
      </c>
      <c r="F24" s="228">
        <f>SUM(RP_men!AD25:AO25)</f>
        <v>0</v>
      </c>
      <c r="G24" s="227">
        <f>B24-RP_men!B25</f>
        <v>0</v>
      </c>
    </row>
    <row r="25" spans="1:7" ht="16.8" thickTop="1" thickBot="1" x14ac:dyDescent="0.35">
      <c r="A25" s="2" t="str">
        <f>RP_men!A26</f>
        <v>3.4. Aprīkojuma nomas izmaksas</v>
      </c>
      <c r="B25" s="28">
        <f t="shared" si="5"/>
        <v>0</v>
      </c>
      <c r="C25" s="9">
        <f>SUM(RP_men!C26:E26)</f>
        <v>0</v>
      </c>
      <c r="D25" s="9">
        <f>SUM(RP_men!F26:Q26)</f>
        <v>0</v>
      </c>
      <c r="E25" s="9">
        <f>SUM(RP_men!R26:AC26)</f>
        <v>0</v>
      </c>
      <c r="F25" s="228">
        <f>SUM(RP_men!AD26:AO26)</f>
        <v>0</v>
      </c>
      <c r="G25" s="227">
        <f>B25-RP_men!B26</f>
        <v>0</v>
      </c>
    </row>
    <row r="26" spans="1:7" s="19" customFormat="1" ht="17.399999999999999" thickTop="1" thickBot="1" x14ac:dyDescent="0.4">
      <c r="A26" s="30" t="s">
        <v>39</v>
      </c>
      <c r="B26" s="28">
        <f t="shared" si="5"/>
        <v>0</v>
      </c>
      <c r="C26" s="53">
        <f>SUM(C22:C25)</f>
        <v>0</v>
      </c>
      <c r="D26" s="53">
        <f t="shared" ref="D26:F26" si="6">SUM(D22:D25)</f>
        <v>0</v>
      </c>
      <c r="E26" s="53">
        <f t="shared" si="6"/>
        <v>0</v>
      </c>
      <c r="F26" s="53">
        <f t="shared" si="6"/>
        <v>0</v>
      </c>
      <c r="G26" s="227">
        <f>B26-RP_men!B27</f>
        <v>0</v>
      </c>
    </row>
    <row r="27" spans="1:7" ht="16.8" thickTop="1" thickBot="1" x14ac:dyDescent="0.35">
      <c r="A27" s="2" t="s">
        <v>17</v>
      </c>
      <c r="B27" s="28"/>
      <c r="C27" s="9"/>
      <c r="D27" s="9"/>
      <c r="E27" s="9"/>
      <c r="F27" s="228"/>
      <c r="G27" s="227"/>
    </row>
    <row r="28" spans="1:7" ht="16.8" thickTop="1" thickBot="1" x14ac:dyDescent="0.35">
      <c r="A28" s="3" t="str">
        <f>RP_men!A29</f>
        <v>4.1. Konferences dalības maksa</v>
      </c>
      <c r="B28" s="28">
        <f>SUM(C28:F28)</f>
        <v>0</v>
      </c>
      <c r="C28" s="9">
        <f>SUM(RP_men!C29:E29)</f>
        <v>0</v>
      </c>
      <c r="D28" s="9">
        <f>SUM(RP_men!F29:Q29)</f>
        <v>0</v>
      </c>
      <c r="E28" s="9">
        <f>SUM(RP_men!R29:AC29)</f>
        <v>0</v>
      </c>
      <c r="F28" s="228">
        <f>SUM(RP_men!AD29:AO29)</f>
        <v>0</v>
      </c>
      <c r="G28" s="227">
        <f>B32-RP_men!B33</f>
        <v>0</v>
      </c>
    </row>
    <row r="29" spans="1:7" ht="16.8" thickTop="1" thickBot="1" x14ac:dyDescent="0.35">
      <c r="A29" s="3" t="str">
        <f>RP_men!A30</f>
        <v>4.2. Ārpakalpojums</v>
      </c>
      <c r="B29" s="28">
        <f t="shared" ref="B29:B30" si="7">SUM(C29:F29)</f>
        <v>0</v>
      </c>
      <c r="C29" s="9">
        <f>SUM(RP_men!C30:E30)</f>
        <v>0</v>
      </c>
      <c r="D29" s="9">
        <f>SUM(RP_men!F30:Q30)</f>
        <v>0</v>
      </c>
      <c r="E29" s="9">
        <f>SUM(RP_men!R30:AC30)</f>
        <v>0</v>
      </c>
      <c r="F29" s="228">
        <f>SUM(RP_men!AD30:AO30)</f>
        <v>0</v>
      </c>
      <c r="G29" s="227">
        <f>B29-RP_men!B30</f>
        <v>0</v>
      </c>
    </row>
    <row r="30" spans="1:7" s="19" customFormat="1" ht="17.399999999999999" thickTop="1" thickBot="1" x14ac:dyDescent="0.4">
      <c r="A30" s="29" t="s">
        <v>18</v>
      </c>
      <c r="B30" s="28">
        <f t="shared" si="7"/>
        <v>0</v>
      </c>
      <c r="C30" s="53">
        <f>SUM(C28:C29)</f>
        <v>0</v>
      </c>
      <c r="D30" s="53">
        <f t="shared" ref="D30:F30" si="8">SUM(D28:D29)</f>
        <v>0</v>
      </c>
      <c r="E30" s="53">
        <f t="shared" si="8"/>
        <v>0</v>
      </c>
      <c r="F30" s="53">
        <f t="shared" si="8"/>
        <v>0</v>
      </c>
      <c r="G30" s="227">
        <f>B30-RP_men!B31</f>
        <v>0</v>
      </c>
    </row>
    <row r="31" spans="1:7" ht="32.4" thickTop="1" thickBot="1" x14ac:dyDescent="0.35">
      <c r="A31" s="4" t="s">
        <v>19</v>
      </c>
      <c r="B31" s="28"/>
      <c r="C31" s="9"/>
      <c r="D31" s="9"/>
      <c r="E31" s="9"/>
      <c r="F31" s="228"/>
      <c r="G31" s="227">
        <f>B31-RP_men!B32</f>
        <v>0</v>
      </c>
    </row>
    <row r="32" spans="1:7" ht="16.8" thickTop="1" thickBot="1" x14ac:dyDescent="0.35">
      <c r="A32" s="24" t="str">
        <f>RP_men!A33</f>
        <v>5.1. Materiālu izmaksas</v>
      </c>
      <c r="B32" s="28">
        <f>SUM(C32:F32)</f>
        <v>0</v>
      </c>
      <c r="C32" s="9">
        <f>SUM(RP_men!C33:E33)</f>
        <v>0</v>
      </c>
      <c r="D32" s="9">
        <f>SUM(RP_men!F33:Q33)</f>
        <v>0</v>
      </c>
      <c r="E32" s="9">
        <f>SUM(RP_men!R33:AC33)</f>
        <v>0</v>
      </c>
      <c r="F32" s="228">
        <f>SUM(RP_men!AD33:AO33)</f>
        <v>0</v>
      </c>
      <c r="G32" s="227">
        <f>B32-RP_men!B33</f>
        <v>0</v>
      </c>
    </row>
    <row r="33" spans="1:7" ht="16.8" thickTop="1" thickBot="1" x14ac:dyDescent="0.35">
      <c r="A33" s="24" t="str">
        <f>RP_men!A34</f>
        <v>5.2. Zinātniskās literatūras izmaksas</v>
      </c>
      <c r="B33" s="28">
        <f t="shared" ref="B33:B35" si="9">SUM(C33:F33)</f>
        <v>0</v>
      </c>
      <c r="C33" s="9">
        <f>SUM(RP_men!C34:E34)</f>
        <v>0</v>
      </c>
      <c r="D33" s="9">
        <f>SUM(RP_men!F34:Q34)</f>
        <v>0</v>
      </c>
      <c r="E33" s="9">
        <f>SUM(RP_men!R34:AC34)</f>
        <v>0</v>
      </c>
      <c r="F33" s="228">
        <f>SUM(RP_men!AD34:AO34)</f>
        <v>0</v>
      </c>
      <c r="G33" s="227">
        <f>B33-RP_men!B34</f>
        <v>0</v>
      </c>
    </row>
    <row r="34" spans="1:7" ht="16.8" thickTop="1" thickBot="1" x14ac:dyDescent="0.35">
      <c r="A34" s="24" t="str">
        <f>RP_men!A35</f>
        <v>5.3. Mazvērtīgā inventāra izmaksas</v>
      </c>
      <c r="B34" s="28">
        <f t="shared" si="9"/>
        <v>0</v>
      </c>
      <c r="C34" s="9">
        <f>SUM(RP_men!C35:E35)</f>
        <v>0</v>
      </c>
      <c r="D34" s="9">
        <f>SUM(RP_men!F35:Q35)</f>
        <v>0</v>
      </c>
      <c r="E34" s="9">
        <f>SUM(RP_men!R35:AC35)</f>
        <v>0</v>
      </c>
      <c r="F34" s="228">
        <f>SUM(RP_men!AD35:AO35)</f>
        <v>0</v>
      </c>
      <c r="G34" s="227">
        <f>B34-RP_men!B35</f>
        <v>0</v>
      </c>
    </row>
    <row r="35" spans="1:7" s="19" customFormat="1" ht="17.399999999999999" thickTop="1" thickBot="1" x14ac:dyDescent="0.4">
      <c r="A35" s="29" t="s">
        <v>20</v>
      </c>
      <c r="B35" s="28">
        <f t="shared" si="9"/>
        <v>0</v>
      </c>
      <c r="C35" s="53">
        <f>SUM(C32:C34)</f>
        <v>0</v>
      </c>
      <c r="D35" s="53">
        <f t="shared" ref="D35:F35" si="10">SUM(D32:D34)</f>
        <v>0</v>
      </c>
      <c r="E35" s="53">
        <f t="shared" si="10"/>
        <v>0</v>
      </c>
      <c r="F35" s="53">
        <f t="shared" si="10"/>
        <v>0</v>
      </c>
      <c r="G35" s="227">
        <f>B35-RP_men!B36</f>
        <v>0</v>
      </c>
    </row>
    <row r="36" spans="1:7" ht="32.4" thickTop="1" thickBot="1" x14ac:dyDescent="0.35">
      <c r="A36" s="3" t="s">
        <v>21</v>
      </c>
      <c r="B36" s="28"/>
      <c r="C36" s="9"/>
      <c r="D36" s="9"/>
      <c r="E36" s="9"/>
      <c r="F36" s="228"/>
      <c r="G36" s="227"/>
    </row>
    <row r="37" spans="1:7" ht="16.8" thickTop="1" thickBot="1" x14ac:dyDescent="0.35">
      <c r="A37" s="3" t="str">
        <f>RP_men!A38</f>
        <v>6.1. Telpu amortizācijas izmaksas</v>
      </c>
      <c r="B37" s="28">
        <f>SUM(C37:F37)</f>
        <v>0</v>
      </c>
      <c r="C37" s="9">
        <f>SUM(RP_men!C38:E38)</f>
        <v>0</v>
      </c>
      <c r="D37" s="9">
        <f>SUM(RP_men!F38:Q38)</f>
        <v>0</v>
      </c>
      <c r="E37" s="9">
        <f>SUM(RP_men!R38:AC38)</f>
        <v>0</v>
      </c>
      <c r="F37" s="228">
        <f>SUM(RP_men!AD38:AO38)</f>
        <v>0</v>
      </c>
      <c r="G37" s="227">
        <f>B37-RP_men!B38</f>
        <v>0</v>
      </c>
    </row>
    <row r="38" spans="1:7" ht="16.8" thickTop="1" thickBot="1" x14ac:dyDescent="0.35">
      <c r="A38" s="3" t="str">
        <f>RP_men!A39</f>
        <v>6.2. Instrumentu amortizācijas izmaksas</v>
      </c>
      <c r="B38" s="28">
        <f t="shared" ref="B38:B42" si="11">SUM(C38:F38)</f>
        <v>0</v>
      </c>
      <c r="C38" s="9">
        <f>SUM(RP_men!C39:E39)</f>
        <v>0</v>
      </c>
      <c r="D38" s="9">
        <f>SUM(RP_men!F39:Q39)</f>
        <v>0</v>
      </c>
      <c r="E38" s="9">
        <f>SUM(RP_men!R39:AC39)</f>
        <v>0</v>
      </c>
      <c r="F38" s="228">
        <f>SUM(RP_men!AD39:AO39)</f>
        <v>0</v>
      </c>
      <c r="G38" s="227">
        <f>B38-RP_men!B39</f>
        <v>0</v>
      </c>
    </row>
    <row r="39" spans="1:7" ht="16.8" thickTop="1" thickBot="1" x14ac:dyDescent="0.35">
      <c r="A39" s="3" t="str">
        <f>RP_men!A40</f>
        <v>6.3. Iekārtu amortizācijas izmaksas</v>
      </c>
      <c r="B39" s="28">
        <f t="shared" si="11"/>
        <v>0</v>
      </c>
      <c r="C39" s="9">
        <f>SUM(RP_men!C40:E40)</f>
        <v>0</v>
      </c>
      <c r="D39" s="9">
        <f>SUM(RP_men!F40:Q40)</f>
        <v>0</v>
      </c>
      <c r="E39" s="9">
        <f>SUM(RP_men!R40:AC40)</f>
        <v>0</v>
      </c>
      <c r="F39" s="228">
        <f>SUM(RP_men!AD40:AO40)</f>
        <v>0</v>
      </c>
      <c r="G39" s="227">
        <f>B39-RP_men!B40</f>
        <v>0</v>
      </c>
    </row>
    <row r="40" spans="1:7" ht="16.8" thickTop="1" thickBot="1" x14ac:dyDescent="0.35">
      <c r="A40" s="3" t="str">
        <f>RP_men!A41</f>
        <v>6.4. Aprīkojuma amortizācijas izmaksas</v>
      </c>
      <c r="B40" s="28">
        <f t="shared" si="11"/>
        <v>0</v>
      </c>
      <c r="C40" s="9">
        <f>SUM(RP_men!C41:E41)</f>
        <v>0</v>
      </c>
      <c r="D40" s="9">
        <f>SUM(RP_men!F41:Q41)</f>
        <v>0</v>
      </c>
      <c r="E40" s="9">
        <f>SUM(RP_men!R41:AC41)</f>
        <v>0</v>
      </c>
      <c r="F40" s="228">
        <f>SUM(RP_men!AD41:AO41)</f>
        <v>0</v>
      </c>
      <c r="G40" s="227">
        <f>B40-RP_men!B41</f>
        <v>0</v>
      </c>
    </row>
    <row r="41" spans="1:7" ht="16.8" thickTop="1" thickBot="1" x14ac:dyDescent="0.35">
      <c r="A41" s="3" t="str">
        <f>RP_men!A42</f>
        <v>6.5. Patentu un licenču amortizācijas izmaksas</v>
      </c>
      <c r="B41" s="28">
        <f t="shared" si="11"/>
        <v>0</v>
      </c>
      <c r="C41" s="9">
        <f>SUM(RP_men!C42:E42)</f>
        <v>0</v>
      </c>
      <c r="D41" s="9">
        <f>SUM(RP_men!F42:Q42)</f>
        <v>0</v>
      </c>
      <c r="E41" s="9">
        <f>SUM(RP_men!R42:AC42)</f>
        <v>0</v>
      </c>
      <c r="F41" s="228">
        <f>SUM(RP_men!AD42:AO42)</f>
        <v>0</v>
      </c>
      <c r="G41" s="227">
        <f>B41-RP_men!B42</f>
        <v>0</v>
      </c>
    </row>
    <row r="42" spans="1:7" s="19" customFormat="1" ht="17.399999999999999" thickTop="1" thickBot="1" x14ac:dyDescent="0.4">
      <c r="A42" s="29" t="s">
        <v>22</v>
      </c>
      <c r="B42" s="28">
        <f t="shared" si="11"/>
        <v>0</v>
      </c>
      <c r="C42" s="53">
        <f>SUM(C37:C41)</f>
        <v>0</v>
      </c>
      <c r="D42" s="53">
        <f t="shared" ref="D42:F42" si="12">SUM(D37:D41)</f>
        <v>0</v>
      </c>
      <c r="E42" s="53">
        <f t="shared" si="12"/>
        <v>0</v>
      </c>
      <c r="F42" s="53">
        <f t="shared" si="12"/>
        <v>0</v>
      </c>
      <c r="G42" s="227">
        <f>B42-RP_men!B43</f>
        <v>0</v>
      </c>
    </row>
    <row r="43" spans="1:7"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8"/>
      <c r="C43" s="9"/>
      <c r="D43" s="9"/>
      <c r="E43" s="9"/>
      <c r="F43" s="228"/>
      <c r="G43" s="227"/>
    </row>
    <row r="44" spans="1:7" s="19" customFormat="1" ht="16.8" thickTop="1" thickBot="1" x14ac:dyDescent="0.35">
      <c r="A44" s="3" t="str">
        <f>RP_men!A45</f>
        <v xml:space="preserve">7.1. </v>
      </c>
      <c r="B44" s="28">
        <f>SUM(C44:F44)</f>
        <v>0</v>
      </c>
      <c r="C44" s="9">
        <f>SUM(RP_men!C45:E45)</f>
        <v>0</v>
      </c>
      <c r="D44" s="9">
        <f>SUM(RP_men!F45:Q45)</f>
        <v>0</v>
      </c>
      <c r="E44" s="9">
        <f>SUM(RP_men!R45:AC45)</f>
        <v>0</v>
      </c>
      <c r="F44" s="228">
        <f>SUM(RP_men!AD45:AO45)</f>
        <v>0</v>
      </c>
      <c r="G44" s="227">
        <f>B44-RP_men!B45</f>
        <v>0</v>
      </c>
    </row>
    <row r="45" spans="1:7" s="19" customFormat="1" ht="16.8" thickTop="1" thickBot="1" x14ac:dyDescent="0.35">
      <c r="A45" s="3" t="str">
        <f>RP_men!A46</f>
        <v xml:space="preserve">7.2. </v>
      </c>
      <c r="B45" s="28">
        <f t="shared" ref="B45:B47" si="13">SUM(C45:F45)</f>
        <v>0</v>
      </c>
      <c r="C45" s="9">
        <f>SUM(RP_men!C46:E46)</f>
        <v>0</v>
      </c>
      <c r="D45" s="9">
        <f>SUM(RP_men!F46:Q46)</f>
        <v>0</v>
      </c>
      <c r="E45" s="9">
        <f>SUM(RP_men!R46:AC46)</f>
        <v>0</v>
      </c>
      <c r="F45" s="228">
        <f>SUM(RP_men!AD46:AO46)</f>
        <v>0</v>
      </c>
      <c r="G45" s="227">
        <f>B45-RP_men!B46</f>
        <v>0</v>
      </c>
    </row>
    <row r="46" spans="1:7" s="19" customFormat="1" ht="17.399999999999999" thickTop="1" thickBot="1" x14ac:dyDescent="0.4">
      <c r="A46" s="29" t="s">
        <v>101</v>
      </c>
      <c r="B46" s="28">
        <f t="shared" si="13"/>
        <v>0</v>
      </c>
      <c r="C46" s="53">
        <f>SUM(C44:C45)</f>
        <v>0</v>
      </c>
      <c r="D46" s="53">
        <f t="shared" ref="D46:F46" si="14">SUM(D44:D45)</f>
        <v>0</v>
      </c>
      <c r="E46" s="53">
        <f t="shared" si="14"/>
        <v>0</v>
      </c>
      <c r="F46" s="53">
        <f t="shared" si="14"/>
        <v>0</v>
      </c>
      <c r="G46" s="227">
        <f>B46-RP_men!B47</f>
        <v>0</v>
      </c>
    </row>
    <row r="47" spans="1:7" s="19" customFormat="1" ht="17.399999999999999" thickTop="1" thickBot="1" x14ac:dyDescent="0.4">
      <c r="A47" s="31" t="s">
        <v>23</v>
      </c>
      <c r="B47" s="28">
        <f t="shared" si="13"/>
        <v>0</v>
      </c>
      <c r="C47" s="53">
        <f>SUM(C16+C20+C26+C30+C35+C42+C46)</f>
        <v>0</v>
      </c>
      <c r="D47" s="53">
        <f t="shared" ref="D47:F47" si="15">SUM(D16+D20+D26+D30+D35+D42+D46)</f>
        <v>0</v>
      </c>
      <c r="E47" s="53">
        <f t="shared" si="15"/>
        <v>0</v>
      </c>
      <c r="F47" s="53">
        <f t="shared" si="15"/>
        <v>0</v>
      </c>
      <c r="G47" s="227">
        <f>B47-RP_men!B48</f>
        <v>0</v>
      </c>
    </row>
    <row r="48" spans="1:7" ht="16.8" thickTop="1" thickBot="1" x14ac:dyDescent="0.35">
      <c r="A48" s="5"/>
      <c r="B48" s="28"/>
      <c r="C48" s="9"/>
      <c r="D48" s="9"/>
      <c r="E48" s="9"/>
      <c r="F48" s="228"/>
      <c r="G48" s="227"/>
    </row>
    <row r="49" spans="1:7" s="19" customFormat="1" ht="16.8" thickTop="1" thickBot="1" x14ac:dyDescent="0.35">
      <c r="A49" s="3" t="str">
        <f>RP_men!A50</f>
        <v>8. Pētniecības projekta vadības izmaksas (valsts atbalsts)</v>
      </c>
      <c r="B49" s="28"/>
      <c r="C49" s="9"/>
      <c r="D49" s="9"/>
      <c r="E49" s="9"/>
      <c r="F49" s="228"/>
      <c r="G49" s="227"/>
    </row>
    <row r="50" spans="1:7" ht="16.8" thickTop="1" thickBot="1" x14ac:dyDescent="0.35">
      <c r="A50" s="3" t="str">
        <f>RP_men!A51</f>
        <v>8.1. Personāla izmaksas</v>
      </c>
      <c r="B50" s="28">
        <f>SUM(C50:F50)</f>
        <v>0</v>
      </c>
      <c r="C50" s="9">
        <f>SUM(RP_men!C51:E51)</f>
        <v>0</v>
      </c>
      <c r="D50" s="9">
        <f>SUM(RP_men!F51:Q51)</f>
        <v>0</v>
      </c>
      <c r="E50" s="9">
        <f>SUM(RP_men!R51:AC51)</f>
        <v>0</v>
      </c>
      <c r="F50" s="228">
        <f>SUM(RP_men!AD51:AO51)</f>
        <v>0</v>
      </c>
      <c r="G50" s="227">
        <f>B50-RP_men!B51</f>
        <v>0</v>
      </c>
    </row>
    <row r="51" spans="1:7" ht="16.8" thickTop="1" thickBot="1" x14ac:dyDescent="0.35">
      <c r="A51" s="3" t="str">
        <f>RP_men!A52</f>
        <v>8.2. Kancelejas preces, biroja piederumi un biroja aprīkojuma noma vai iegāde</v>
      </c>
      <c r="B51" s="28">
        <f t="shared" ref="B51:B54" si="16">SUM(C51:F51)</f>
        <v>0</v>
      </c>
      <c r="C51" s="9">
        <f>SUM(RP_men!C52:E52)</f>
        <v>0</v>
      </c>
      <c r="D51" s="9">
        <f>SUM(RP_men!F52:Q52)</f>
        <v>0</v>
      </c>
      <c r="E51" s="9">
        <f>SUM(RP_men!R52:AC52)</f>
        <v>0</v>
      </c>
      <c r="F51" s="228">
        <f>SUM(RP_men!AD52:AO52)</f>
        <v>0</v>
      </c>
      <c r="G51" s="227">
        <f>B51-RP_men!B52</f>
        <v>0</v>
      </c>
    </row>
    <row r="52" spans="1:7" ht="16.8" thickTop="1" thickBot="1" x14ac:dyDescent="0.35">
      <c r="A52" s="3" t="str">
        <f>RP_men!A53</f>
        <v>8.3. Apdrošināšanas izmaksas</v>
      </c>
      <c r="B52" s="28">
        <f t="shared" si="16"/>
        <v>0</v>
      </c>
      <c r="C52" s="9">
        <f>SUM(RP_men!C53:E53)</f>
        <v>0</v>
      </c>
      <c r="D52" s="9">
        <f>SUM(RP_men!F53:Q53)</f>
        <v>0</v>
      </c>
      <c r="E52" s="9">
        <f>SUM(RP_men!R53:AC53)</f>
        <v>0</v>
      </c>
      <c r="F52" s="228">
        <f>SUM(RP_men!AD53:AO53)</f>
        <v>0</v>
      </c>
      <c r="G52" s="227">
        <f>B52-RP_men!B53</f>
        <v>0</v>
      </c>
    </row>
    <row r="53" spans="1:7" s="19" customFormat="1" ht="17.399999999999999" thickTop="1" thickBot="1" x14ac:dyDescent="0.4">
      <c r="A53" s="29" t="str">
        <f>RP_men!A54</f>
        <v>Kopā (8.)</v>
      </c>
      <c r="B53" s="28">
        <f t="shared" si="16"/>
        <v>0</v>
      </c>
      <c r="C53" s="53">
        <f>SUM(C50:C52)</f>
        <v>0</v>
      </c>
      <c r="D53" s="53">
        <f t="shared" ref="D53:E53" si="17">SUM(D50:D52)</f>
        <v>0</v>
      </c>
      <c r="E53" s="53">
        <f t="shared" si="17"/>
        <v>0</v>
      </c>
      <c r="F53" s="228">
        <f>SUM(RP_men!AD54:AO54)</f>
        <v>0</v>
      </c>
      <c r="G53" s="227">
        <f>B53-RP_men!B54</f>
        <v>0</v>
      </c>
    </row>
    <row r="54" spans="1:7" s="19" customFormat="1" ht="16.8" thickTop="1" thickBot="1" x14ac:dyDescent="0.35">
      <c r="A54" s="32" t="str">
        <f>RP_men!A55</f>
        <v>Kopējās izmaksas</v>
      </c>
      <c r="B54" s="28">
        <f t="shared" si="16"/>
        <v>0</v>
      </c>
      <c r="C54" s="53">
        <f>C53+C47</f>
        <v>0</v>
      </c>
      <c r="D54" s="53">
        <f t="shared" ref="D54:E54" si="18">D53+D47</f>
        <v>0</v>
      </c>
      <c r="E54" s="53">
        <f t="shared" si="18"/>
        <v>0</v>
      </c>
      <c r="F54" s="228">
        <f>SUM(RP_men!AD55:AO55)</f>
        <v>0</v>
      </c>
      <c r="G54" s="227">
        <f>B54-RP_men!B55</f>
        <v>0</v>
      </c>
    </row>
    <row r="55" spans="1:7" s="33" customFormat="1" ht="16.8" hidden="1" thickTop="1" thickBot="1" x14ac:dyDescent="0.35">
      <c r="A55" s="32">
        <f>RP_men!A77</f>
        <v>0</v>
      </c>
      <c r="B55" s="36" t="s">
        <v>42</v>
      </c>
      <c r="C55" s="34"/>
      <c r="D55" s="34"/>
      <c r="E55" s="35" t="e">
        <f>#REF!-SUM(RP_men!#REF!)</f>
        <v>#REF!</v>
      </c>
      <c r="F55" s="35"/>
      <c r="G55" s="89" t="e">
        <f>B55-RP_men!B46</f>
        <v>#VALUE!</v>
      </c>
    </row>
    <row r="56" spans="1:7" ht="15.6" thickTop="1" thickBot="1" x14ac:dyDescent="0.35">
      <c r="B56" s="89">
        <f>B54-RP_men!B55</f>
        <v>0</v>
      </c>
    </row>
    <row r="57" spans="1:7" ht="15" thickTop="1" x14ac:dyDescent="0.3"/>
  </sheetData>
  <mergeCells count="1">
    <mergeCell ref="B3:E3"/>
  </mergeCells>
  <conditionalFormatting sqref="B55:F55 H55:XFD55">
    <cfRule type="cellIs" dxfId="7" priority="8" operator="notEqual">
      <formula>0</formula>
    </cfRule>
  </conditionalFormatting>
  <conditionalFormatting sqref="G2:G55">
    <cfRule type="cellIs" dxfId="6" priority="1" operator="notEqual">
      <formula>0</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81"/>
  <sheetViews>
    <sheetView zoomScaleNormal="100" workbookViewId="0">
      <pane xSplit="2" ySplit="4" topLeftCell="C12" activePane="bottomRight" state="frozen"/>
      <selection pane="topRight" activeCell="C1" sqref="C1"/>
      <selection pane="bottomLeft" activeCell="A5" sqref="A5"/>
      <selection pane="bottomRight" activeCell="C19" sqref="C19"/>
    </sheetView>
  </sheetViews>
  <sheetFormatPr defaultRowHeight="14.4" x14ac:dyDescent="0.3"/>
  <cols>
    <col min="1" max="1" width="69" customWidth="1"/>
    <col min="2" max="2" width="9.21875" style="25" bestFit="1" customWidth="1"/>
    <col min="3" max="5" width="6.5546875" style="7" bestFit="1" customWidth="1"/>
    <col min="6" max="6" width="5.33203125" style="7" bestFit="1" customWidth="1"/>
    <col min="7" max="7" width="5.77734375" style="7" bestFit="1" customWidth="1"/>
    <col min="8" max="8" width="5.6640625" style="7" bestFit="1" customWidth="1"/>
    <col min="9" max="9" width="5.21875" style="7" bestFit="1" customWidth="1"/>
    <col min="10" max="10" width="5.88671875" style="7" customWidth="1"/>
    <col min="11" max="11" width="5.77734375" style="7" bestFit="1" customWidth="1"/>
    <col min="12" max="12" width="5.44140625" style="7" bestFit="1" customWidth="1"/>
    <col min="13" max="13" width="6" style="7" bestFit="1" customWidth="1"/>
    <col min="14" max="14" width="5.21875" bestFit="1" customWidth="1"/>
    <col min="15" max="15" width="5.77734375" customWidth="1"/>
    <col min="16" max="16" width="5.6640625" bestFit="1" customWidth="1"/>
    <col min="17" max="17" width="5.44140625" bestFit="1" customWidth="1"/>
    <col min="18" max="18" width="6.33203125" customWidth="1"/>
    <col min="19" max="19" width="6.6640625" customWidth="1"/>
    <col min="20" max="20" width="7" customWidth="1"/>
    <col min="21" max="21" width="6.88671875" customWidth="1"/>
    <col min="22" max="28" width="7.33203125" customWidth="1"/>
    <col min="29" max="29" width="7.109375" customWidth="1"/>
    <col min="30" max="30" width="5.109375" bestFit="1" customWidth="1"/>
    <col min="31" max="31" width="5.33203125" bestFit="1" customWidth="1"/>
    <col min="32" max="32" width="5.6640625" bestFit="1" customWidth="1"/>
    <col min="33" max="33" width="5.44140625" bestFit="1" customWidth="1"/>
    <col min="34" max="34" width="5.88671875" bestFit="1" customWidth="1"/>
    <col min="35" max="35" width="5.109375" bestFit="1" customWidth="1"/>
    <col min="36" max="36" width="4.6640625" bestFit="1" customWidth="1"/>
    <col min="37" max="37" width="5.6640625" bestFit="1" customWidth="1"/>
    <col min="38" max="39" width="5.33203125" bestFit="1" customWidth="1"/>
    <col min="40" max="41" width="5.6640625" bestFit="1" customWidth="1"/>
  </cols>
  <sheetData>
    <row r="1" spans="1:41" ht="17.399999999999999" thickBot="1" x14ac:dyDescent="0.35">
      <c r="A1" s="11" t="s">
        <v>107</v>
      </c>
    </row>
    <row r="2" spans="1:41" ht="48.75" customHeight="1" thickBot="1" x14ac:dyDescent="0.35">
      <c r="A2" s="6" t="s">
        <v>10</v>
      </c>
      <c r="B2" s="26" t="s">
        <v>48</v>
      </c>
      <c r="C2" s="237" t="s">
        <v>148</v>
      </c>
      <c r="D2" s="238"/>
      <c r="E2" s="239"/>
      <c r="F2" s="237" t="s">
        <v>149</v>
      </c>
      <c r="G2" s="238"/>
      <c r="H2" s="239"/>
      <c r="I2" s="237" t="s">
        <v>151</v>
      </c>
      <c r="J2" s="238"/>
      <c r="K2" s="239"/>
      <c r="L2" s="237" t="s">
        <v>152</v>
      </c>
      <c r="M2" s="238"/>
      <c r="N2" s="239"/>
      <c r="O2" s="237" t="s">
        <v>153</v>
      </c>
      <c r="P2" s="238"/>
      <c r="Q2" s="239"/>
      <c r="R2" s="237" t="s">
        <v>54</v>
      </c>
      <c r="S2" s="238"/>
      <c r="T2" s="239"/>
      <c r="U2" s="237" t="s">
        <v>55</v>
      </c>
      <c r="V2" s="238"/>
      <c r="W2" s="239"/>
      <c r="X2" s="237" t="s">
        <v>56</v>
      </c>
      <c r="Y2" s="238"/>
      <c r="Z2" s="239"/>
      <c r="AA2" s="237" t="s">
        <v>57</v>
      </c>
      <c r="AB2" s="238"/>
      <c r="AC2" s="239"/>
      <c r="AD2" s="242" t="s">
        <v>186</v>
      </c>
      <c r="AE2" s="243"/>
      <c r="AF2" s="244"/>
      <c r="AG2" s="242" t="s">
        <v>187</v>
      </c>
      <c r="AH2" s="243"/>
      <c r="AI2" s="244"/>
      <c r="AJ2" s="242" t="s">
        <v>188</v>
      </c>
      <c r="AK2" s="243"/>
      <c r="AL2" s="244"/>
      <c r="AM2" s="242" t="s">
        <v>189</v>
      </c>
      <c r="AN2" s="243"/>
      <c r="AO2" s="244"/>
    </row>
    <row r="3" spans="1:41" s="22" customFormat="1" ht="15" thickBot="1" x14ac:dyDescent="0.35">
      <c r="A3" s="20"/>
      <c r="B3" s="27"/>
      <c r="C3" s="21">
        <f>Stundas!B1</f>
        <v>45566</v>
      </c>
      <c r="D3" s="21">
        <f>Stundas!C1</f>
        <v>45597</v>
      </c>
      <c r="E3" s="21">
        <f>Stundas!D1</f>
        <v>45627</v>
      </c>
      <c r="F3" s="21">
        <f>Stundas!E1</f>
        <v>45658</v>
      </c>
      <c r="G3" s="21">
        <f>Stundas!F1</f>
        <v>45689</v>
      </c>
      <c r="H3" s="21">
        <f>Stundas!G1</f>
        <v>45717</v>
      </c>
      <c r="I3" s="21">
        <f>Stundas!H1</f>
        <v>45748</v>
      </c>
      <c r="J3" s="21">
        <f>Stundas!I1</f>
        <v>45778</v>
      </c>
      <c r="K3" s="21">
        <f>Stundas!J1</f>
        <v>45809</v>
      </c>
      <c r="L3" s="21">
        <f>Stundas!K1</f>
        <v>45839</v>
      </c>
      <c r="M3" s="21">
        <f>Stundas!L1</f>
        <v>45870</v>
      </c>
      <c r="N3" s="21">
        <f>Stundas!M1</f>
        <v>45901</v>
      </c>
      <c r="O3" s="21">
        <f>Stundas!N1</f>
        <v>45931</v>
      </c>
      <c r="P3" s="21">
        <f>Stundas!O1</f>
        <v>45962</v>
      </c>
      <c r="Q3" s="21">
        <f>Stundas!P1</f>
        <v>45992</v>
      </c>
      <c r="R3" s="21">
        <f>Stundas!Q1</f>
        <v>46023</v>
      </c>
      <c r="S3" s="21">
        <f>Stundas!R1</f>
        <v>46054</v>
      </c>
      <c r="T3" s="21">
        <f>Stundas!S1</f>
        <v>46082</v>
      </c>
      <c r="U3" s="21">
        <f>Stundas!T1</f>
        <v>46113</v>
      </c>
      <c r="V3" s="21">
        <f>Stundas!U1</f>
        <v>46143</v>
      </c>
      <c r="W3" s="21">
        <f>Stundas!V1</f>
        <v>46174</v>
      </c>
      <c r="X3" s="21">
        <f>Stundas!W1</f>
        <v>46204</v>
      </c>
      <c r="Y3" s="21">
        <f>Stundas!X1</f>
        <v>46235</v>
      </c>
      <c r="Z3" s="21">
        <f>Stundas!Y1</f>
        <v>46266</v>
      </c>
      <c r="AA3" s="21">
        <f>Stundas!Z1</f>
        <v>46296</v>
      </c>
      <c r="AB3" s="21">
        <f>Stundas!AA1</f>
        <v>46327</v>
      </c>
      <c r="AC3" s="21">
        <f>Stundas!AB1</f>
        <v>46357</v>
      </c>
      <c r="AD3" s="214">
        <v>46388</v>
      </c>
      <c r="AE3" s="214">
        <v>46419</v>
      </c>
      <c r="AF3" s="214">
        <v>46447</v>
      </c>
      <c r="AG3" s="214">
        <v>46478</v>
      </c>
      <c r="AH3" s="214">
        <v>46508</v>
      </c>
      <c r="AI3" s="214">
        <v>46539</v>
      </c>
      <c r="AJ3" s="214">
        <v>46569</v>
      </c>
      <c r="AK3" s="214">
        <v>46600</v>
      </c>
      <c r="AL3" s="214">
        <v>46631</v>
      </c>
      <c r="AM3" s="214">
        <v>46661</v>
      </c>
      <c r="AN3" s="214">
        <v>46692</v>
      </c>
      <c r="AO3" s="214">
        <v>46722</v>
      </c>
    </row>
    <row r="4" spans="1:41" ht="15" thickBot="1" x14ac:dyDescent="0.35">
      <c r="A4" s="1" t="s">
        <v>11</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row>
    <row r="5" spans="1:41" ht="16.2" thickBot="1" x14ac:dyDescent="0.35">
      <c r="A5" s="2" t="s">
        <v>12</v>
      </c>
      <c r="B5" s="2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row>
    <row r="6" spans="1:41" ht="47.4" thickBot="1" x14ac:dyDescent="0.35">
      <c r="A6" s="4" t="s">
        <v>13</v>
      </c>
      <c r="B6" s="28"/>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ht="16.2" thickBot="1" x14ac:dyDescent="0.35">
      <c r="A7" s="3">
        <f>Pienemumi!A6</f>
        <v>0</v>
      </c>
      <c r="B7" s="28">
        <f>SUM(C7:AO7)</f>
        <v>0</v>
      </c>
      <c r="C7" s="9">
        <f>Pienemumi!$D6*Stundas!B16</f>
        <v>0</v>
      </c>
      <c r="D7" s="9">
        <f>Pienemumi!$D6*Stundas!C16</f>
        <v>0</v>
      </c>
      <c r="E7" s="9">
        <f>Pienemumi!$D6*Stundas!D16</f>
        <v>0</v>
      </c>
      <c r="F7" s="9">
        <f>Pienemumi!$D6*Stundas!E16</f>
        <v>0</v>
      </c>
      <c r="G7" s="9">
        <f>Pienemumi!$D6*Stundas!F16</f>
        <v>0</v>
      </c>
      <c r="H7" s="9">
        <f>Pienemumi!$D6*Stundas!G16</f>
        <v>0</v>
      </c>
      <c r="I7" s="9">
        <f>Pienemumi!$D6*Stundas!H16</f>
        <v>0</v>
      </c>
      <c r="J7" s="9">
        <f>Pienemumi!$D6*Stundas!I16</f>
        <v>0</v>
      </c>
      <c r="K7" s="9">
        <f>Pienemumi!$D6*Stundas!J16</f>
        <v>0</v>
      </c>
      <c r="L7" s="9">
        <f>Pienemumi!$D6*Stundas!K16</f>
        <v>0</v>
      </c>
      <c r="M7" s="9">
        <f>Pienemumi!$D6*Stundas!L16</f>
        <v>0</v>
      </c>
      <c r="N7" s="9">
        <f>Pienemumi!$D6*Stundas!M16</f>
        <v>0</v>
      </c>
      <c r="O7" s="9">
        <f>Pienemumi!$D6*Stundas!N16</f>
        <v>0</v>
      </c>
      <c r="P7" s="9">
        <f>Pienemumi!$D6*Stundas!O16</f>
        <v>0</v>
      </c>
      <c r="Q7" s="9">
        <f>Pienemumi!$D6*Stundas!P16</f>
        <v>0</v>
      </c>
      <c r="R7" s="9">
        <f>Pienemumi!$D6*Stundas!Q16</f>
        <v>0</v>
      </c>
      <c r="S7" s="9">
        <f>Pienemumi!$D6*Stundas!R16</f>
        <v>0</v>
      </c>
      <c r="T7" s="9">
        <f>Pienemumi!$D6*Stundas!S16</f>
        <v>0</v>
      </c>
      <c r="U7" s="9">
        <f>Pienemumi!$D6*Stundas!T16</f>
        <v>0</v>
      </c>
      <c r="V7" s="9">
        <f>Pienemumi!$D6*Stundas!U16</f>
        <v>0</v>
      </c>
      <c r="W7" s="9">
        <f>Pienemumi!$D6*Stundas!V16</f>
        <v>0</v>
      </c>
      <c r="X7" s="9">
        <f>Pienemumi!$D6*Stundas!W16</f>
        <v>0</v>
      </c>
      <c r="Y7" s="9">
        <f>Pienemumi!$D6*Stundas!X16</f>
        <v>0</v>
      </c>
      <c r="Z7" s="9">
        <f>Pienemumi!$D6*Stundas!Y16</f>
        <v>0</v>
      </c>
      <c r="AA7" s="9">
        <f>Pienemumi!$D6*Stundas!Z16</f>
        <v>0</v>
      </c>
      <c r="AB7" s="9">
        <f>Pienemumi!$D6*Stundas!AA16</f>
        <v>0</v>
      </c>
      <c r="AC7" s="9">
        <f>Pienemumi!$D6*Stundas!AB16</f>
        <v>0</v>
      </c>
      <c r="AD7" s="9">
        <f>Pienemumi!$D6*Stundas!AC16</f>
        <v>0</v>
      </c>
      <c r="AE7" s="9">
        <f>Pienemumi!$D6*Stundas!AD16</f>
        <v>0</v>
      </c>
      <c r="AF7" s="9">
        <f>Pienemumi!$D6*Stundas!AE16</f>
        <v>0</v>
      </c>
      <c r="AG7" s="9">
        <f>Pienemumi!$D6*Stundas!AF16</f>
        <v>0</v>
      </c>
      <c r="AH7" s="9">
        <f>Pienemumi!$D6*Stundas!AG16</f>
        <v>0</v>
      </c>
      <c r="AI7" s="9">
        <f>Pienemumi!$D6*Stundas!AH16</f>
        <v>0</v>
      </c>
      <c r="AJ7" s="9">
        <f>Pienemumi!$D6*Stundas!AI16</f>
        <v>0</v>
      </c>
      <c r="AK7" s="9">
        <f>Pienemumi!$D6*Stundas!AJ16</f>
        <v>0</v>
      </c>
      <c r="AL7" s="9">
        <f>Pienemumi!$D6*Stundas!AK16</f>
        <v>0</v>
      </c>
      <c r="AM7" s="9">
        <f>Pienemumi!$D6*Stundas!AL16</f>
        <v>0</v>
      </c>
      <c r="AN7" s="9">
        <f>Pienemumi!$D6*Stundas!AM16</f>
        <v>0</v>
      </c>
      <c r="AO7" s="9">
        <f>Pienemumi!$D6*Stundas!AN16</f>
        <v>0</v>
      </c>
    </row>
    <row r="8" spans="1:41" ht="16.2" thickBot="1" x14ac:dyDescent="0.35">
      <c r="A8" s="3">
        <f>Pienemumi!A7</f>
        <v>0</v>
      </c>
      <c r="B8" s="28">
        <f t="shared" ref="B8:B45" si="0">SUM(C8:AO8)</f>
        <v>0</v>
      </c>
      <c r="C8" s="9">
        <f>Pienemumi!$D7*Stundas!B17</f>
        <v>0</v>
      </c>
      <c r="D8" s="9">
        <f>Pienemumi!$D7*Stundas!C17</f>
        <v>0</v>
      </c>
      <c r="E8" s="9">
        <f>Pienemumi!$D7*Stundas!D17</f>
        <v>0</v>
      </c>
      <c r="F8" s="9">
        <f>Pienemumi!$D7*Stundas!E17</f>
        <v>0</v>
      </c>
      <c r="G8" s="9">
        <f>Pienemumi!$D7*Stundas!F17</f>
        <v>0</v>
      </c>
      <c r="H8" s="9">
        <f>Pienemumi!$D7*Stundas!G17</f>
        <v>0</v>
      </c>
      <c r="I8" s="9">
        <f>Pienemumi!$D7*Stundas!H17</f>
        <v>0</v>
      </c>
      <c r="J8" s="9">
        <f>Pienemumi!$D7*Stundas!I17</f>
        <v>0</v>
      </c>
      <c r="K8" s="9">
        <f>Pienemumi!$D7*Stundas!J17</f>
        <v>0</v>
      </c>
      <c r="L8" s="9">
        <f>Pienemumi!$D7*Stundas!K17</f>
        <v>0</v>
      </c>
      <c r="M8" s="9">
        <f>Pienemumi!$D7*Stundas!L17</f>
        <v>0</v>
      </c>
      <c r="N8" s="9">
        <f>Pienemumi!$D7*Stundas!M17</f>
        <v>0</v>
      </c>
      <c r="O8" s="9">
        <f>Pienemumi!$D7*Stundas!N17</f>
        <v>0</v>
      </c>
      <c r="P8" s="9">
        <f>Pienemumi!$D7*Stundas!O17</f>
        <v>0</v>
      </c>
      <c r="Q8" s="9">
        <f>Pienemumi!$D7*Stundas!P17</f>
        <v>0</v>
      </c>
      <c r="R8" s="9">
        <f>Pienemumi!$D7*Stundas!Q17</f>
        <v>0</v>
      </c>
      <c r="S8" s="9">
        <f>Pienemumi!$D7*Stundas!R17</f>
        <v>0</v>
      </c>
      <c r="T8" s="9">
        <f>Pienemumi!$D7*Stundas!S17</f>
        <v>0</v>
      </c>
      <c r="U8" s="9">
        <f>Pienemumi!$D7*Stundas!T17</f>
        <v>0</v>
      </c>
      <c r="V8" s="9">
        <f>Pienemumi!$D7*Stundas!U17</f>
        <v>0</v>
      </c>
      <c r="W8" s="9">
        <f>Pienemumi!$D7*Stundas!V17</f>
        <v>0</v>
      </c>
      <c r="X8" s="9">
        <f>Pienemumi!$D7*Stundas!W17</f>
        <v>0</v>
      </c>
      <c r="Y8" s="9">
        <f>Pienemumi!$D7*Stundas!X17</f>
        <v>0</v>
      </c>
      <c r="Z8" s="9">
        <f>Pienemumi!$D7*Stundas!Y17</f>
        <v>0</v>
      </c>
      <c r="AA8" s="9">
        <f>Pienemumi!$D7*Stundas!Z17</f>
        <v>0</v>
      </c>
      <c r="AB8" s="9">
        <f>Pienemumi!$D7*Stundas!AA17</f>
        <v>0</v>
      </c>
      <c r="AC8" s="9">
        <f>Pienemumi!$D7*Stundas!AB17</f>
        <v>0</v>
      </c>
      <c r="AD8" s="9">
        <f>Pienemumi!$D7*Stundas!AC17</f>
        <v>0</v>
      </c>
      <c r="AE8" s="9">
        <f>Pienemumi!$D7*Stundas!AD17</f>
        <v>0</v>
      </c>
      <c r="AF8" s="9">
        <f>Pienemumi!$D7*Stundas!AE17</f>
        <v>0</v>
      </c>
      <c r="AG8" s="9">
        <f>Pienemumi!$D7*Stundas!AF17</f>
        <v>0</v>
      </c>
      <c r="AH8" s="9">
        <f>Pienemumi!$D7*Stundas!AG17</f>
        <v>0</v>
      </c>
      <c r="AI8" s="9">
        <f>Pienemumi!$D7*Stundas!AH17</f>
        <v>0</v>
      </c>
      <c r="AJ8" s="9">
        <f>Pienemumi!$D7*Stundas!AI17</f>
        <v>0</v>
      </c>
      <c r="AK8" s="9">
        <f>Pienemumi!$D7*Stundas!AJ17</f>
        <v>0</v>
      </c>
      <c r="AL8" s="9">
        <f>Pienemumi!$D7*Stundas!AK17</f>
        <v>0</v>
      </c>
      <c r="AM8" s="9">
        <f>Pienemumi!$D7*Stundas!AL17</f>
        <v>0</v>
      </c>
      <c r="AN8" s="9">
        <f>Pienemumi!$D7*Stundas!AM17</f>
        <v>0</v>
      </c>
      <c r="AO8" s="9">
        <f>Pienemumi!$D7*Stundas!AN17</f>
        <v>0</v>
      </c>
    </row>
    <row r="9" spans="1:41" ht="16.2" thickBot="1" x14ac:dyDescent="0.35">
      <c r="A9" s="3">
        <f>Pienemumi!A8</f>
        <v>0</v>
      </c>
      <c r="B9" s="28">
        <f t="shared" si="0"/>
        <v>0</v>
      </c>
      <c r="C9" s="9">
        <f>Pienemumi!$D8*Stundas!B18</f>
        <v>0</v>
      </c>
      <c r="D9" s="9">
        <f>Pienemumi!$D8*Stundas!C18</f>
        <v>0</v>
      </c>
      <c r="E9" s="9">
        <f>Pienemumi!$D8*Stundas!D18</f>
        <v>0</v>
      </c>
      <c r="F9" s="9">
        <f>Pienemumi!$D8*Stundas!E18</f>
        <v>0</v>
      </c>
      <c r="G9" s="9">
        <f>Pienemumi!$D8*Stundas!F18</f>
        <v>0</v>
      </c>
      <c r="H9" s="9">
        <f>Pienemumi!$D8*Stundas!G18</f>
        <v>0</v>
      </c>
      <c r="I9" s="9">
        <f>Pienemumi!$D8*Stundas!H18</f>
        <v>0</v>
      </c>
      <c r="J9" s="9">
        <f>Pienemumi!$D8*Stundas!I18</f>
        <v>0</v>
      </c>
      <c r="K9" s="9">
        <f>Pienemumi!$D8*Stundas!J18</f>
        <v>0</v>
      </c>
      <c r="L9" s="9">
        <f>Pienemumi!$D8*Stundas!K18</f>
        <v>0</v>
      </c>
      <c r="M9" s="9">
        <f>Pienemumi!$D8*Stundas!L18</f>
        <v>0</v>
      </c>
      <c r="N9" s="9">
        <f>Pienemumi!$D8*Stundas!M18</f>
        <v>0</v>
      </c>
      <c r="O9" s="9">
        <f>Pienemumi!$D8*Stundas!N18</f>
        <v>0</v>
      </c>
      <c r="P9" s="9">
        <f>Pienemumi!$D8*Stundas!O18</f>
        <v>0</v>
      </c>
      <c r="Q9" s="9">
        <f>Pienemumi!$D8*Stundas!P18</f>
        <v>0</v>
      </c>
      <c r="R9" s="9">
        <f>Pienemumi!$D8*Stundas!Q18</f>
        <v>0</v>
      </c>
      <c r="S9" s="9">
        <f>Pienemumi!$D8*Stundas!R18</f>
        <v>0</v>
      </c>
      <c r="T9" s="9">
        <f>Pienemumi!$D8*Stundas!S18</f>
        <v>0</v>
      </c>
      <c r="U9" s="9">
        <f>Pienemumi!$D8*Stundas!T18</f>
        <v>0</v>
      </c>
      <c r="V9" s="9">
        <f>Pienemumi!$D8*Stundas!U18</f>
        <v>0</v>
      </c>
      <c r="W9" s="9">
        <f>Pienemumi!$D8*Stundas!V18</f>
        <v>0</v>
      </c>
      <c r="X9" s="9">
        <f>Pienemumi!$D8*Stundas!W18</f>
        <v>0</v>
      </c>
      <c r="Y9" s="9">
        <f>Pienemumi!$D8*Stundas!X18</f>
        <v>0</v>
      </c>
      <c r="Z9" s="9">
        <f>Pienemumi!$D8*Stundas!Y18</f>
        <v>0</v>
      </c>
      <c r="AA9" s="9">
        <f>Pienemumi!$D8*Stundas!Z18</f>
        <v>0</v>
      </c>
      <c r="AB9" s="9">
        <f>Pienemumi!$D8*Stundas!AA18</f>
        <v>0</v>
      </c>
      <c r="AC9" s="9">
        <f>Pienemumi!$D8*Stundas!AB18</f>
        <v>0</v>
      </c>
      <c r="AD9" s="9">
        <f>Pienemumi!$D8*Stundas!AC18</f>
        <v>0</v>
      </c>
      <c r="AE9" s="9">
        <f>Pienemumi!$D8*Stundas!AD18</f>
        <v>0</v>
      </c>
      <c r="AF9" s="9">
        <f>Pienemumi!$D8*Stundas!AE18</f>
        <v>0</v>
      </c>
      <c r="AG9" s="9">
        <f>Pienemumi!$D8*Stundas!AF18</f>
        <v>0</v>
      </c>
      <c r="AH9" s="9">
        <f>Pienemumi!$D8*Stundas!AG18</f>
        <v>0</v>
      </c>
      <c r="AI9" s="9">
        <f>Pienemumi!$D8*Stundas!AH18</f>
        <v>0</v>
      </c>
      <c r="AJ9" s="9">
        <f>Pienemumi!$D8*Stundas!AI18</f>
        <v>0</v>
      </c>
      <c r="AK9" s="9">
        <f>Pienemumi!$D8*Stundas!AJ18</f>
        <v>0</v>
      </c>
      <c r="AL9" s="9">
        <f>Pienemumi!$D8*Stundas!AK18</f>
        <v>0</v>
      </c>
      <c r="AM9" s="9">
        <f>Pienemumi!$D8*Stundas!AL18</f>
        <v>0</v>
      </c>
      <c r="AN9" s="9">
        <f>Pienemumi!$D8*Stundas!AM18</f>
        <v>0</v>
      </c>
      <c r="AO9" s="9">
        <f>Pienemumi!$D8*Stundas!AN18</f>
        <v>0</v>
      </c>
    </row>
    <row r="10" spans="1:41" ht="16.2" thickBot="1" x14ac:dyDescent="0.35">
      <c r="A10" s="3">
        <f>Pienemumi!A9</f>
        <v>0</v>
      </c>
      <c r="B10" s="28">
        <f t="shared" si="0"/>
        <v>0</v>
      </c>
      <c r="C10" s="9">
        <f>Pienemumi!$D9*Stundas!B19</f>
        <v>0</v>
      </c>
      <c r="D10" s="9">
        <f>Pienemumi!$D9*Stundas!C19</f>
        <v>0</v>
      </c>
      <c r="E10" s="9">
        <f>Pienemumi!$D9*Stundas!D19</f>
        <v>0</v>
      </c>
      <c r="F10" s="9">
        <f>Pienemumi!$D9*Stundas!E19</f>
        <v>0</v>
      </c>
      <c r="G10" s="9">
        <f>Pienemumi!$D9*Stundas!F19</f>
        <v>0</v>
      </c>
      <c r="H10" s="9">
        <f>Pienemumi!$D9*Stundas!G19</f>
        <v>0</v>
      </c>
      <c r="I10" s="9">
        <f>Pienemumi!$D9*Stundas!H19</f>
        <v>0</v>
      </c>
      <c r="J10" s="9">
        <f>Pienemumi!$D9*Stundas!I19</f>
        <v>0</v>
      </c>
      <c r="K10" s="9">
        <f>Pienemumi!$D9*Stundas!J19</f>
        <v>0</v>
      </c>
      <c r="L10" s="9">
        <f>Pienemumi!$D9*Stundas!K19</f>
        <v>0</v>
      </c>
      <c r="M10" s="9">
        <f>Pienemumi!$D9*Stundas!L19</f>
        <v>0</v>
      </c>
      <c r="N10" s="9">
        <f>Pienemumi!$D9*Stundas!M19</f>
        <v>0</v>
      </c>
      <c r="O10" s="9">
        <f>Pienemumi!$D9*Stundas!N19</f>
        <v>0</v>
      </c>
      <c r="P10" s="9">
        <f>Pienemumi!$D9*Stundas!O19</f>
        <v>0</v>
      </c>
      <c r="Q10" s="9">
        <f>Pienemumi!$D9*Stundas!P19</f>
        <v>0</v>
      </c>
      <c r="R10" s="9">
        <f>Pienemumi!$D9*Stundas!Q19</f>
        <v>0</v>
      </c>
      <c r="S10" s="9">
        <f>Pienemumi!$D9*Stundas!R19</f>
        <v>0</v>
      </c>
      <c r="T10" s="9">
        <f>Pienemumi!$D9*Stundas!S19</f>
        <v>0</v>
      </c>
      <c r="U10" s="9">
        <f>Pienemumi!$D9*Stundas!T19</f>
        <v>0</v>
      </c>
      <c r="V10" s="9">
        <f>Pienemumi!$D9*Stundas!U19</f>
        <v>0</v>
      </c>
      <c r="W10" s="9">
        <f>Pienemumi!$D9*Stundas!V19</f>
        <v>0</v>
      </c>
      <c r="X10" s="9">
        <f>Pienemumi!$D9*Stundas!W19</f>
        <v>0</v>
      </c>
      <c r="Y10" s="9">
        <f>Pienemumi!$D9*Stundas!X19</f>
        <v>0</v>
      </c>
      <c r="Z10" s="9">
        <f>Pienemumi!$D9*Stundas!Y19</f>
        <v>0</v>
      </c>
      <c r="AA10" s="9">
        <f>Pienemumi!$D9*Stundas!Z19</f>
        <v>0</v>
      </c>
      <c r="AB10" s="9">
        <f>Pienemumi!$D9*Stundas!AA19</f>
        <v>0</v>
      </c>
      <c r="AC10" s="9">
        <f>Pienemumi!$D9*Stundas!AB19</f>
        <v>0</v>
      </c>
      <c r="AD10" s="9">
        <f>Pienemumi!$D9*Stundas!AC19</f>
        <v>0</v>
      </c>
      <c r="AE10" s="9">
        <f>Pienemumi!$D9*Stundas!AD19</f>
        <v>0</v>
      </c>
      <c r="AF10" s="9">
        <f>Pienemumi!$D9*Stundas!AE19</f>
        <v>0</v>
      </c>
      <c r="AG10" s="9">
        <f>Pienemumi!$D9*Stundas!AF19</f>
        <v>0</v>
      </c>
      <c r="AH10" s="9">
        <f>Pienemumi!$D9*Stundas!AG19</f>
        <v>0</v>
      </c>
      <c r="AI10" s="9">
        <f>Pienemumi!$D9*Stundas!AH19</f>
        <v>0</v>
      </c>
      <c r="AJ10" s="9">
        <f>Pienemumi!$D9*Stundas!AI19</f>
        <v>0</v>
      </c>
      <c r="AK10" s="9">
        <f>Pienemumi!$D9*Stundas!AJ19</f>
        <v>0</v>
      </c>
      <c r="AL10" s="9">
        <f>Pienemumi!$D9*Stundas!AK19</f>
        <v>0</v>
      </c>
      <c r="AM10" s="9">
        <f>Pienemumi!$D9*Stundas!AL19</f>
        <v>0</v>
      </c>
      <c r="AN10" s="9">
        <f>Pienemumi!$D9*Stundas!AM19</f>
        <v>0</v>
      </c>
      <c r="AO10" s="9">
        <f>Pienemumi!$D9*Stundas!AN19</f>
        <v>0</v>
      </c>
    </row>
    <row r="11" spans="1:41" ht="16.2" thickBot="1" x14ac:dyDescent="0.35">
      <c r="A11" s="3">
        <f>Pienemumi!A10</f>
        <v>0</v>
      </c>
      <c r="B11" s="28">
        <f t="shared" si="0"/>
        <v>0</v>
      </c>
      <c r="C11" s="9">
        <f>Pienemumi!$D10*Stundas!B20</f>
        <v>0</v>
      </c>
      <c r="D11" s="9">
        <f>Pienemumi!$D10*Stundas!C20</f>
        <v>0</v>
      </c>
      <c r="E11" s="9">
        <f>Pienemumi!$D10*Stundas!D20</f>
        <v>0</v>
      </c>
      <c r="F11" s="9">
        <f>Pienemumi!$D10*Stundas!E20</f>
        <v>0</v>
      </c>
      <c r="G11" s="9">
        <f>Pienemumi!$D10*Stundas!F20</f>
        <v>0</v>
      </c>
      <c r="H11" s="9">
        <f>Pienemumi!$D10*Stundas!G20</f>
        <v>0</v>
      </c>
      <c r="I11" s="9">
        <f>Pienemumi!$D10*Stundas!H20</f>
        <v>0</v>
      </c>
      <c r="J11" s="9">
        <f>Pienemumi!$D10*Stundas!I20</f>
        <v>0</v>
      </c>
      <c r="K11" s="9">
        <f>Pienemumi!$D10*Stundas!J20</f>
        <v>0</v>
      </c>
      <c r="L11" s="9">
        <f>Pienemumi!$D10*Stundas!K20</f>
        <v>0</v>
      </c>
      <c r="M11" s="9">
        <f>Pienemumi!$D10*Stundas!L20</f>
        <v>0</v>
      </c>
      <c r="N11" s="9">
        <f>Pienemumi!$D10*Stundas!M20</f>
        <v>0</v>
      </c>
      <c r="O11" s="9">
        <f>Pienemumi!$D10*Stundas!N20</f>
        <v>0</v>
      </c>
      <c r="P11" s="9">
        <f>Pienemumi!$D10*Stundas!O20</f>
        <v>0</v>
      </c>
      <c r="Q11" s="9">
        <f>Pienemumi!$D10*Stundas!P20</f>
        <v>0</v>
      </c>
      <c r="R11" s="9">
        <f>Pienemumi!$D10*Stundas!Q20</f>
        <v>0</v>
      </c>
      <c r="S11" s="9">
        <f>Pienemumi!$D10*Stundas!R20</f>
        <v>0</v>
      </c>
      <c r="T11" s="9">
        <f>Pienemumi!$D10*Stundas!S20</f>
        <v>0</v>
      </c>
      <c r="U11" s="9">
        <f>Pienemumi!$D10*Stundas!T20</f>
        <v>0</v>
      </c>
      <c r="V11" s="9">
        <f>Pienemumi!$D10*Stundas!U20</f>
        <v>0</v>
      </c>
      <c r="W11" s="9">
        <f>Pienemumi!$D10*Stundas!V20</f>
        <v>0</v>
      </c>
      <c r="X11" s="9">
        <f>Pienemumi!$D10*Stundas!W20</f>
        <v>0</v>
      </c>
      <c r="Y11" s="9">
        <f>Pienemumi!$D10*Stundas!X20</f>
        <v>0</v>
      </c>
      <c r="Z11" s="9">
        <f>Pienemumi!$D10*Stundas!Y20</f>
        <v>0</v>
      </c>
      <c r="AA11" s="9">
        <f>Pienemumi!$D10*Stundas!Z20</f>
        <v>0</v>
      </c>
      <c r="AB11" s="9">
        <f>Pienemumi!$D10*Stundas!AA20</f>
        <v>0</v>
      </c>
      <c r="AC11" s="9">
        <f>Pienemumi!$D10*Stundas!AB20</f>
        <v>0</v>
      </c>
      <c r="AD11" s="9">
        <f>Pienemumi!$D10*Stundas!AC20</f>
        <v>0</v>
      </c>
      <c r="AE11" s="9">
        <f>Pienemumi!$D10*Stundas!AD20</f>
        <v>0</v>
      </c>
      <c r="AF11" s="9">
        <f>Pienemumi!$D10*Stundas!AE20</f>
        <v>0</v>
      </c>
      <c r="AG11" s="9">
        <f>Pienemumi!$D10*Stundas!AF20</f>
        <v>0</v>
      </c>
      <c r="AH11" s="9">
        <f>Pienemumi!$D10*Stundas!AG20</f>
        <v>0</v>
      </c>
      <c r="AI11" s="9">
        <f>Pienemumi!$D10*Stundas!AH20</f>
        <v>0</v>
      </c>
      <c r="AJ11" s="9">
        <f>Pienemumi!$D10*Stundas!AI20</f>
        <v>0</v>
      </c>
      <c r="AK11" s="9">
        <f>Pienemumi!$D10*Stundas!AJ20</f>
        <v>0</v>
      </c>
      <c r="AL11" s="9">
        <f>Pienemumi!$D10*Stundas!AK20</f>
        <v>0</v>
      </c>
      <c r="AM11" s="9">
        <f>Pienemumi!$D10*Stundas!AL20</f>
        <v>0</v>
      </c>
      <c r="AN11" s="9">
        <f>Pienemumi!$D10*Stundas!AM20</f>
        <v>0</v>
      </c>
      <c r="AO11" s="9">
        <f>Pienemumi!$D10*Stundas!AN20</f>
        <v>0</v>
      </c>
    </row>
    <row r="12" spans="1:41" ht="47.4" thickBot="1" x14ac:dyDescent="0.35">
      <c r="A12" s="4" t="s">
        <v>14</v>
      </c>
      <c r="B12" s="28">
        <f t="shared" si="0"/>
        <v>0</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row>
    <row r="13" spans="1:41" s="39" customFormat="1" ht="16.2" thickBot="1" x14ac:dyDescent="0.35">
      <c r="A13" s="3" t="str">
        <f>Pienemumi!A12</f>
        <v>1.2.1. Ceļa / transporta izdevumi</v>
      </c>
      <c r="B13" s="28">
        <f t="shared" si="0"/>
        <v>0</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row>
    <row r="14" spans="1:41" s="39" customFormat="1" ht="16.2" thickBot="1" x14ac:dyDescent="0.35">
      <c r="A14" s="3" t="str">
        <f>Pienemumi!A13</f>
        <v>1.2.2. Dienas nauda</v>
      </c>
      <c r="B14" s="28">
        <f t="shared" si="0"/>
        <v>0</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row>
    <row r="15" spans="1:41" s="39" customFormat="1" ht="16.2" thickBot="1" x14ac:dyDescent="0.35">
      <c r="A15" s="3" t="str">
        <f>Pienemumi!A14</f>
        <v>1.2.3. Viesnīcas (naktsmītnes) izdevumi, ieskaitot brokastis</v>
      </c>
      <c r="B15" s="28">
        <f t="shared" si="0"/>
        <v>0</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row>
    <row r="16" spans="1:41" s="39" customFormat="1" ht="16.2" thickBot="1" x14ac:dyDescent="0.35">
      <c r="A16" s="3" t="str">
        <f>Pienemumi!A15</f>
        <v>1.2.4. Bagāžas pārvadāšanas izdevumi</v>
      </c>
      <c r="B16" s="28">
        <f t="shared" si="0"/>
        <v>0</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row>
    <row r="17" spans="1:41" s="19" customFormat="1" ht="16.8" thickBot="1" x14ac:dyDescent="0.4">
      <c r="A17" s="30" t="s">
        <v>41</v>
      </c>
      <c r="B17" s="28">
        <f t="shared" si="0"/>
        <v>0</v>
      </c>
      <c r="C17" s="10">
        <f t="shared" ref="C17:AO17" si="1">SUM(C5:C16)</f>
        <v>0</v>
      </c>
      <c r="D17" s="10">
        <f t="shared" si="1"/>
        <v>0</v>
      </c>
      <c r="E17" s="10">
        <f t="shared" si="1"/>
        <v>0</v>
      </c>
      <c r="F17" s="10">
        <f t="shared" si="1"/>
        <v>0</v>
      </c>
      <c r="G17" s="10">
        <f t="shared" si="1"/>
        <v>0</v>
      </c>
      <c r="H17" s="10">
        <f t="shared" si="1"/>
        <v>0</v>
      </c>
      <c r="I17" s="10">
        <f t="shared" si="1"/>
        <v>0</v>
      </c>
      <c r="J17" s="10">
        <f t="shared" si="1"/>
        <v>0</v>
      </c>
      <c r="K17" s="10">
        <f t="shared" si="1"/>
        <v>0</v>
      </c>
      <c r="L17" s="10">
        <f t="shared" si="1"/>
        <v>0</v>
      </c>
      <c r="M17" s="10">
        <f t="shared" si="1"/>
        <v>0</v>
      </c>
      <c r="N17" s="10">
        <f t="shared" si="1"/>
        <v>0</v>
      </c>
      <c r="O17" s="10">
        <f t="shared" si="1"/>
        <v>0</v>
      </c>
      <c r="P17" s="10">
        <f t="shared" si="1"/>
        <v>0</v>
      </c>
      <c r="Q17" s="10">
        <f t="shared" si="1"/>
        <v>0</v>
      </c>
      <c r="R17" s="10">
        <f t="shared" si="1"/>
        <v>0</v>
      </c>
      <c r="S17" s="10">
        <f t="shared" si="1"/>
        <v>0</v>
      </c>
      <c r="T17" s="10">
        <f t="shared" si="1"/>
        <v>0</v>
      </c>
      <c r="U17" s="10">
        <f t="shared" si="1"/>
        <v>0</v>
      </c>
      <c r="V17" s="10">
        <f t="shared" si="1"/>
        <v>0</v>
      </c>
      <c r="W17" s="10">
        <f t="shared" si="1"/>
        <v>0</v>
      </c>
      <c r="X17" s="10">
        <f t="shared" si="1"/>
        <v>0</v>
      </c>
      <c r="Y17" s="10">
        <f t="shared" si="1"/>
        <v>0</v>
      </c>
      <c r="Z17" s="10">
        <f t="shared" si="1"/>
        <v>0</v>
      </c>
      <c r="AA17" s="10">
        <f t="shared" si="1"/>
        <v>0</v>
      </c>
      <c r="AB17" s="10">
        <f t="shared" si="1"/>
        <v>0</v>
      </c>
      <c r="AC17" s="10">
        <f t="shared" si="1"/>
        <v>0</v>
      </c>
      <c r="AD17" s="10">
        <f t="shared" si="1"/>
        <v>0</v>
      </c>
      <c r="AE17" s="10">
        <f t="shared" si="1"/>
        <v>0</v>
      </c>
      <c r="AF17" s="10">
        <f t="shared" si="1"/>
        <v>0</v>
      </c>
      <c r="AG17" s="10">
        <f t="shared" si="1"/>
        <v>0</v>
      </c>
      <c r="AH17" s="10">
        <f t="shared" si="1"/>
        <v>0</v>
      </c>
      <c r="AI17" s="10">
        <f t="shared" si="1"/>
        <v>0</v>
      </c>
      <c r="AJ17" s="10">
        <f t="shared" si="1"/>
        <v>0</v>
      </c>
      <c r="AK17" s="10">
        <f t="shared" si="1"/>
        <v>0</v>
      </c>
      <c r="AL17" s="10">
        <f t="shared" si="1"/>
        <v>0</v>
      </c>
      <c r="AM17" s="10">
        <f t="shared" si="1"/>
        <v>0</v>
      </c>
      <c r="AN17" s="10">
        <f t="shared" si="1"/>
        <v>0</v>
      </c>
      <c r="AO17" s="10">
        <f t="shared" si="1"/>
        <v>0</v>
      </c>
    </row>
    <row r="18" spans="1:41" ht="16.2" thickBot="1" x14ac:dyDescent="0.35">
      <c r="A18" s="4" t="s">
        <v>15</v>
      </c>
      <c r="B18" s="28">
        <f t="shared" si="0"/>
        <v>0</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ht="16.2" thickBot="1" x14ac:dyDescent="0.35">
      <c r="A19" s="4" t="str">
        <f>Pienemumi!A17</f>
        <v>2.1. Komunālo pakalpojumu izmaksas</v>
      </c>
      <c r="B19" s="28">
        <f t="shared" si="0"/>
        <v>0</v>
      </c>
      <c r="C19" s="9">
        <f>Stundas!B$31*Pienemumi!$D17</f>
        <v>0</v>
      </c>
      <c r="D19" s="9">
        <f>Stundas!C$31*Pienemumi!$D17</f>
        <v>0</v>
      </c>
      <c r="E19" s="9">
        <f>Stundas!D$31*Pienemumi!$D17</f>
        <v>0</v>
      </c>
      <c r="F19" s="9">
        <f>Stundas!E$31*Pienemumi!$D17</f>
        <v>0</v>
      </c>
      <c r="G19" s="9">
        <f>Stundas!F$31*Pienemumi!$D17</f>
        <v>0</v>
      </c>
      <c r="H19" s="9">
        <f>Stundas!G$31*Pienemumi!$D17</f>
        <v>0</v>
      </c>
      <c r="I19" s="9">
        <f>Stundas!H$31*Pienemumi!$D17</f>
        <v>0</v>
      </c>
      <c r="J19" s="9">
        <f>Stundas!I$31*Pienemumi!$D17</f>
        <v>0</v>
      </c>
      <c r="K19" s="9">
        <f>Stundas!J$31*Pienemumi!$D17</f>
        <v>0</v>
      </c>
      <c r="L19" s="9">
        <f>Stundas!K$31*Pienemumi!$D17</f>
        <v>0</v>
      </c>
      <c r="M19" s="9">
        <f>Stundas!L$31*Pienemumi!$D17</f>
        <v>0</v>
      </c>
      <c r="N19" s="9">
        <f>Stundas!M$31*Pienemumi!$D17</f>
        <v>0</v>
      </c>
      <c r="O19" s="9">
        <f>Stundas!N$31*Pienemumi!$D17</f>
        <v>0</v>
      </c>
      <c r="P19" s="9">
        <f>Stundas!O$31*Pienemumi!$D17</f>
        <v>0</v>
      </c>
      <c r="Q19" s="9">
        <f>Stundas!P$31*Pienemumi!$D17</f>
        <v>0</v>
      </c>
      <c r="R19" s="9">
        <f>Stundas!Q$31*Pienemumi!$D17</f>
        <v>0</v>
      </c>
      <c r="S19" s="9">
        <f>Stundas!R$31*Pienemumi!$D17</f>
        <v>0</v>
      </c>
      <c r="T19" s="9">
        <f>Stundas!S$31*Pienemumi!$D17</f>
        <v>0</v>
      </c>
      <c r="U19" s="9">
        <f>Stundas!T$31*Pienemumi!$D17</f>
        <v>0</v>
      </c>
      <c r="V19" s="9">
        <f>Stundas!U$31*Pienemumi!$D17</f>
        <v>0</v>
      </c>
      <c r="W19" s="9">
        <f>Stundas!V$31*Pienemumi!$D17</f>
        <v>0</v>
      </c>
      <c r="X19" s="9">
        <f>Stundas!W$31*Pienemumi!$D17</f>
        <v>0</v>
      </c>
      <c r="Y19" s="9">
        <f>Stundas!X$31*Pienemumi!$D17</f>
        <v>0</v>
      </c>
      <c r="Z19" s="9">
        <f>Stundas!Y$31*Pienemumi!$D17</f>
        <v>0</v>
      </c>
      <c r="AA19" s="9">
        <f>Stundas!Z$31*Pienemumi!$D17</f>
        <v>0</v>
      </c>
      <c r="AB19" s="9">
        <f>Stundas!AA$31*Pienemumi!$D17</f>
        <v>0</v>
      </c>
      <c r="AC19" s="9">
        <f>Stundas!AB$31*Pienemumi!$D17</f>
        <v>0</v>
      </c>
      <c r="AD19" s="9">
        <f>Stundas!AC$31*Pienemumi!$D17</f>
        <v>0</v>
      </c>
      <c r="AE19" s="9">
        <f>Stundas!AD$31*Pienemumi!$D17</f>
        <v>0</v>
      </c>
      <c r="AF19" s="9">
        <f>Stundas!AE$31*Pienemumi!$D17</f>
        <v>0</v>
      </c>
      <c r="AG19" s="9">
        <f>Stundas!AF$31*Pienemumi!$D17</f>
        <v>0</v>
      </c>
      <c r="AH19" s="9">
        <f>Stundas!AG$31*Pienemumi!$D17</f>
        <v>0</v>
      </c>
      <c r="AI19" s="9">
        <f>Stundas!AH$31*Pienemumi!$D17</f>
        <v>0</v>
      </c>
      <c r="AJ19" s="9">
        <f>Stundas!AI$31*Pienemumi!$D17</f>
        <v>0</v>
      </c>
      <c r="AK19" s="9">
        <f>Stundas!AJ$31*Pienemumi!$D17</f>
        <v>0</v>
      </c>
      <c r="AL19" s="9">
        <f>Stundas!AK$31*Pienemumi!$D17</f>
        <v>0</v>
      </c>
      <c r="AM19" s="9">
        <f>Stundas!AL$31*Pienemumi!$D17</f>
        <v>0</v>
      </c>
      <c r="AN19" s="9">
        <f>Stundas!AM$31*Pienemumi!$D17</f>
        <v>0</v>
      </c>
      <c r="AO19" s="9">
        <f>Stundas!AN$31*Pienemumi!$D17</f>
        <v>0</v>
      </c>
    </row>
    <row r="20" spans="1:41" ht="16.2" thickBot="1" x14ac:dyDescent="0.35">
      <c r="A20" s="4" t="str">
        <f>Pienemumi!A18</f>
        <v>2.2. Sakaru pakalpojumu izmaksas</v>
      </c>
      <c r="B20" s="28">
        <f t="shared" si="0"/>
        <v>0</v>
      </c>
      <c r="C20" s="9">
        <f>Stundas!B$31*Pienemumi!$D18</f>
        <v>0</v>
      </c>
      <c r="D20" s="9">
        <f>Stundas!C$31*Pienemumi!$D18</f>
        <v>0</v>
      </c>
      <c r="E20" s="9">
        <f>Stundas!D$31*Pienemumi!$D18</f>
        <v>0</v>
      </c>
      <c r="F20" s="9">
        <f>Stundas!E$31*Pienemumi!$D18</f>
        <v>0</v>
      </c>
      <c r="G20" s="9">
        <f>Stundas!F$31*Pienemumi!$D18</f>
        <v>0</v>
      </c>
      <c r="H20" s="9">
        <f>Stundas!G$31*Pienemumi!$D18</f>
        <v>0</v>
      </c>
      <c r="I20" s="9">
        <f>Stundas!H$31*Pienemumi!$D18</f>
        <v>0</v>
      </c>
      <c r="J20" s="9">
        <f>Stundas!I$31*Pienemumi!$D18</f>
        <v>0</v>
      </c>
      <c r="K20" s="9">
        <f>Stundas!J$31*Pienemumi!$D18</f>
        <v>0</v>
      </c>
      <c r="L20" s="9">
        <f>Stundas!K$31*Pienemumi!$D18</f>
        <v>0</v>
      </c>
      <c r="M20" s="9">
        <f>Stundas!L$31*Pienemumi!$D18</f>
        <v>0</v>
      </c>
      <c r="N20" s="9">
        <f>Stundas!M$31*Pienemumi!$D18</f>
        <v>0</v>
      </c>
      <c r="O20" s="9">
        <f>Stundas!N$31*Pienemumi!$D18</f>
        <v>0</v>
      </c>
      <c r="P20" s="9">
        <f>Stundas!O$31*Pienemumi!$D18</f>
        <v>0</v>
      </c>
      <c r="Q20" s="9">
        <f>Stundas!P$31*Pienemumi!$D18</f>
        <v>0</v>
      </c>
      <c r="R20" s="9">
        <f>Stundas!Q$31*Pienemumi!$D18</f>
        <v>0</v>
      </c>
      <c r="S20" s="9">
        <f>Stundas!R$31*Pienemumi!$D18</f>
        <v>0</v>
      </c>
      <c r="T20" s="9">
        <f>Stundas!S$31*Pienemumi!$D18</f>
        <v>0</v>
      </c>
      <c r="U20" s="9">
        <f>Stundas!T$31*Pienemumi!$D18</f>
        <v>0</v>
      </c>
      <c r="V20" s="9">
        <f>Stundas!U$31*Pienemumi!$D18</f>
        <v>0</v>
      </c>
      <c r="W20" s="9">
        <f>Stundas!V$31*Pienemumi!$D18</f>
        <v>0</v>
      </c>
      <c r="X20" s="9">
        <f>Stundas!W$31*Pienemumi!$D18</f>
        <v>0</v>
      </c>
      <c r="Y20" s="9">
        <f>Stundas!X$31*Pienemumi!$D18</f>
        <v>0</v>
      </c>
      <c r="Z20" s="9">
        <f>Stundas!Y$31*Pienemumi!$D18</f>
        <v>0</v>
      </c>
      <c r="AA20" s="9">
        <f>Stundas!Z$31*Pienemumi!$D18</f>
        <v>0</v>
      </c>
      <c r="AB20" s="9">
        <f>Stundas!AA$31*Pienemumi!$D18</f>
        <v>0</v>
      </c>
      <c r="AC20" s="9">
        <f>Stundas!AB$31*Pienemumi!$D18</f>
        <v>0</v>
      </c>
      <c r="AD20" s="9">
        <f>Stundas!AC$31*Pienemumi!$D18</f>
        <v>0</v>
      </c>
      <c r="AE20" s="9">
        <f>Stundas!AD$31*Pienemumi!$D18</f>
        <v>0</v>
      </c>
      <c r="AF20" s="9">
        <f>Stundas!AE$31*Pienemumi!$D18</f>
        <v>0</v>
      </c>
      <c r="AG20" s="9">
        <f>Stundas!AF$31*Pienemumi!$D18</f>
        <v>0</v>
      </c>
      <c r="AH20" s="9">
        <f>Stundas!AG$31*Pienemumi!$D18</f>
        <v>0</v>
      </c>
      <c r="AI20" s="9">
        <f>Stundas!AH$31*Pienemumi!$D18</f>
        <v>0</v>
      </c>
      <c r="AJ20" s="9">
        <f>Stundas!AI$31*Pienemumi!$D18</f>
        <v>0</v>
      </c>
      <c r="AK20" s="9">
        <f>Stundas!AJ$31*Pienemumi!$D18</f>
        <v>0</v>
      </c>
      <c r="AL20" s="9">
        <f>Stundas!AK$31*Pienemumi!$D18</f>
        <v>0</v>
      </c>
      <c r="AM20" s="9">
        <f>Stundas!AL$31*Pienemumi!$D18</f>
        <v>0</v>
      </c>
      <c r="AN20" s="9">
        <f>Stundas!AM$31*Pienemumi!$D18</f>
        <v>0</v>
      </c>
      <c r="AO20" s="9">
        <f>Stundas!AN$31*Pienemumi!$D18</f>
        <v>0</v>
      </c>
    </row>
    <row r="21" spans="1:41" s="19" customFormat="1" ht="16.8" thickBot="1" x14ac:dyDescent="0.4">
      <c r="A21" s="30" t="s">
        <v>40</v>
      </c>
      <c r="B21" s="28">
        <f t="shared" si="0"/>
        <v>0</v>
      </c>
      <c r="C21" s="10">
        <f t="shared" ref="C21:Q21" si="2">SUM(C18:C20)</f>
        <v>0</v>
      </c>
      <c r="D21" s="10">
        <f t="shared" si="2"/>
        <v>0</v>
      </c>
      <c r="E21" s="10">
        <f t="shared" si="2"/>
        <v>0</v>
      </c>
      <c r="F21" s="10">
        <f t="shared" si="2"/>
        <v>0</v>
      </c>
      <c r="G21" s="10">
        <f t="shared" si="2"/>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ref="R21:AO21" si="3">SUM(R18:R20)</f>
        <v>0</v>
      </c>
      <c r="S21" s="10">
        <f t="shared" si="3"/>
        <v>0</v>
      </c>
      <c r="T21" s="10">
        <f t="shared" si="3"/>
        <v>0</v>
      </c>
      <c r="U21" s="10">
        <f t="shared" si="3"/>
        <v>0</v>
      </c>
      <c r="V21" s="10">
        <f t="shared" si="3"/>
        <v>0</v>
      </c>
      <c r="W21" s="10">
        <f t="shared" si="3"/>
        <v>0</v>
      </c>
      <c r="X21" s="10">
        <f t="shared" si="3"/>
        <v>0</v>
      </c>
      <c r="Y21" s="10">
        <f t="shared" si="3"/>
        <v>0</v>
      </c>
      <c r="Z21" s="10">
        <f t="shared" si="3"/>
        <v>0</v>
      </c>
      <c r="AA21" s="10">
        <f t="shared" si="3"/>
        <v>0</v>
      </c>
      <c r="AB21" s="10">
        <f t="shared" si="3"/>
        <v>0</v>
      </c>
      <c r="AC21" s="10">
        <f t="shared" si="3"/>
        <v>0</v>
      </c>
      <c r="AD21" s="10">
        <f t="shared" si="3"/>
        <v>0</v>
      </c>
      <c r="AE21" s="10">
        <f t="shared" si="3"/>
        <v>0</v>
      </c>
      <c r="AF21" s="10">
        <f t="shared" si="3"/>
        <v>0</v>
      </c>
      <c r="AG21" s="10">
        <f t="shared" si="3"/>
        <v>0</v>
      </c>
      <c r="AH21" s="10">
        <f t="shared" si="3"/>
        <v>0</v>
      </c>
      <c r="AI21" s="10">
        <f t="shared" si="3"/>
        <v>0</v>
      </c>
      <c r="AJ21" s="10">
        <f t="shared" si="3"/>
        <v>0</v>
      </c>
      <c r="AK21" s="10">
        <f t="shared" si="3"/>
        <v>0</v>
      </c>
      <c r="AL21" s="10">
        <f t="shared" si="3"/>
        <v>0</v>
      </c>
      <c r="AM21" s="10">
        <f t="shared" si="3"/>
        <v>0</v>
      </c>
      <c r="AN21" s="10">
        <f t="shared" si="3"/>
        <v>0</v>
      </c>
      <c r="AO21" s="10">
        <f t="shared" si="3"/>
        <v>0</v>
      </c>
    </row>
    <row r="22" spans="1:41" ht="16.2" thickBot="1" x14ac:dyDescent="0.35">
      <c r="A22" s="2" t="s">
        <v>16</v>
      </c>
      <c r="B22" s="28">
        <f t="shared" si="0"/>
        <v>0</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row>
    <row r="23" spans="1:41" ht="16.2" thickBot="1" x14ac:dyDescent="0.35">
      <c r="A23" s="2" t="str">
        <f>Pienemumi!A20</f>
        <v>3.1. Telpu nomas izmaksas</v>
      </c>
      <c r="B23" s="28">
        <f t="shared" si="0"/>
        <v>0</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row>
    <row r="24" spans="1:41" s="39" customFormat="1" ht="16.2" thickBot="1" x14ac:dyDescent="0.35">
      <c r="A24" s="2" t="str">
        <f>Pienemumi!A21</f>
        <v>3.2. Instrumentu nomas izmaksas</v>
      </c>
      <c r="B24" s="28">
        <f t="shared" si="0"/>
        <v>0</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row>
    <row r="25" spans="1:41" s="39" customFormat="1" ht="16.2" thickBot="1" x14ac:dyDescent="0.35">
      <c r="A25" s="2" t="str">
        <f>Pienemumi!A22</f>
        <v>3.3. Iekārtu nomas izmaksas</v>
      </c>
      <c r="B25" s="28">
        <f t="shared" si="0"/>
        <v>0</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row>
    <row r="26" spans="1:41" s="39" customFormat="1" ht="16.2" thickBot="1" x14ac:dyDescent="0.35">
      <c r="A26" s="2" t="str">
        <f>Pienemumi!A23</f>
        <v>3.4. Aprīkojuma nomas izmaksas</v>
      </c>
      <c r="B26" s="28">
        <f t="shared" si="0"/>
        <v>0</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row>
    <row r="27" spans="1:41" s="19" customFormat="1" ht="16.8" thickBot="1" x14ac:dyDescent="0.4">
      <c r="A27" s="30" t="s">
        <v>39</v>
      </c>
      <c r="B27" s="28">
        <f t="shared" si="0"/>
        <v>0</v>
      </c>
      <c r="C27" s="10">
        <f t="shared" ref="C27:AO27" si="4">SUM(C22:C26)</f>
        <v>0</v>
      </c>
      <c r="D27" s="10">
        <f t="shared" si="4"/>
        <v>0</v>
      </c>
      <c r="E27" s="10">
        <f t="shared" si="4"/>
        <v>0</v>
      </c>
      <c r="F27" s="10">
        <f t="shared" si="4"/>
        <v>0</v>
      </c>
      <c r="G27" s="10">
        <f t="shared" si="4"/>
        <v>0</v>
      </c>
      <c r="H27" s="10">
        <f t="shared" si="4"/>
        <v>0</v>
      </c>
      <c r="I27" s="10">
        <f t="shared" si="4"/>
        <v>0</v>
      </c>
      <c r="J27" s="10">
        <f t="shared" si="4"/>
        <v>0</v>
      </c>
      <c r="K27" s="10">
        <f t="shared" si="4"/>
        <v>0</v>
      </c>
      <c r="L27" s="10">
        <f t="shared" si="4"/>
        <v>0</v>
      </c>
      <c r="M27" s="10">
        <f t="shared" si="4"/>
        <v>0</v>
      </c>
      <c r="N27" s="10">
        <f t="shared" si="4"/>
        <v>0</v>
      </c>
      <c r="O27" s="10">
        <f t="shared" si="4"/>
        <v>0</v>
      </c>
      <c r="P27" s="10">
        <f t="shared" si="4"/>
        <v>0</v>
      </c>
      <c r="Q27" s="10">
        <f t="shared" si="4"/>
        <v>0</v>
      </c>
      <c r="R27" s="10">
        <f t="shared" si="4"/>
        <v>0</v>
      </c>
      <c r="S27" s="10">
        <f t="shared" si="4"/>
        <v>0</v>
      </c>
      <c r="T27" s="10">
        <f t="shared" si="4"/>
        <v>0</v>
      </c>
      <c r="U27" s="10">
        <f t="shared" si="4"/>
        <v>0</v>
      </c>
      <c r="V27" s="10">
        <f t="shared" si="4"/>
        <v>0</v>
      </c>
      <c r="W27" s="10">
        <f t="shared" si="4"/>
        <v>0</v>
      </c>
      <c r="X27" s="10">
        <f t="shared" si="4"/>
        <v>0</v>
      </c>
      <c r="Y27" s="10">
        <f t="shared" si="4"/>
        <v>0</v>
      </c>
      <c r="Z27" s="10">
        <f t="shared" si="4"/>
        <v>0</v>
      </c>
      <c r="AA27" s="10">
        <f t="shared" si="4"/>
        <v>0</v>
      </c>
      <c r="AB27" s="10">
        <f t="shared" si="4"/>
        <v>0</v>
      </c>
      <c r="AC27" s="10">
        <f t="shared" si="4"/>
        <v>0</v>
      </c>
      <c r="AD27" s="10">
        <f t="shared" si="4"/>
        <v>0</v>
      </c>
      <c r="AE27" s="10">
        <f t="shared" si="4"/>
        <v>0</v>
      </c>
      <c r="AF27" s="10">
        <f t="shared" si="4"/>
        <v>0</v>
      </c>
      <c r="AG27" s="10">
        <f t="shared" si="4"/>
        <v>0</v>
      </c>
      <c r="AH27" s="10">
        <f t="shared" si="4"/>
        <v>0</v>
      </c>
      <c r="AI27" s="10">
        <f t="shared" si="4"/>
        <v>0</v>
      </c>
      <c r="AJ27" s="10">
        <f t="shared" si="4"/>
        <v>0</v>
      </c>
      <c r="AK27" s="10">
        <f t="shared" si="4"/>
        <v>0</v>
      </c>
      <c r="AL27" s="10">
        <f t="shared" si="4"/>
        <v>0</v>
      </c>
      <c r="AM27" s="10">
        <f t="shared" si="4"/>
        <v>0</v>
      </c>
      <c r="AN27" s="10">
        <f t="shared" si="4"/>
        <v>0</v>
      </c>
      <c r="AO27" s="10">
        <f t="shared" si="4"/>
        <v>0</v>
      </c>
    </row>
    <row r="28" spans="1:41" ht="31.8" thickBot="1" x14ac:dyDescent="0.35">
      <c r="A28" s="2" t="s">
        <v>17</v>
      </c>
      <c r="B28" s="28">
        <f t="shared" si="0"/>
        <v>0</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row>
    <row r="29" spans="1:41" ht="16.2" thickBot="1" x14ac:dyDescent="0.35">
      <c r="A29" s="3" t="str">
        <f>Pienemumi!A25</f>
        <v>4.1. Konferences dalības maksa</v>
      </c>
      <c r="B29" s="28">
        <f t="shared" si="0"/>
        <v>0</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row>
    <row r="30" spans="1:41" ht="16.2" thickBot="1" x14ac:dyDescent="0.35">
      <c r="A30" s="3" t="str">
        <f>Pienemumi!A26</f>
        <v>4.2. Ārpakalpojums</v>
      </c>
      <c r="B30" s="28">
        <f t="shared" si="0"/>
        <v>0</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row>
    <row r="31" spans="1:41" s="19" customFormat="1" ht="16.8" thickBot="1" x14ac:dyDescent="0.4">
      <c r="A31" s="29" t="s">
        <v>18</v>
      </c>
      <c r="B31" s="28">
        <f t="shared" si="0"/>
        <v>0</v>
      </c>
      <c r="C31" s="10">
        <f t="shared" ref="C31:AO31" si="5">SUM(C28:C30)</f>
        <v>0</v>
      </c>
      <c r="D31" s="10">
        <f t="shared" si="5"/>
        <v>0</v>
      </c>
      <c r="E31" s="10">
        <f t="shared" si="5"/>
        <v>0</v>
      </c>
      <c r="F31" s="10">
        <f t="shared" si="5"/>
        <v>0</v>
      </c>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V31" s="10">
        <f t="shared" si="5"/>
        <v>0</v>
      </c>
      <c r="W31" s="10">
        <f t="shared" si="5"/>
        <v>0</v>
      </c>
      <c r="X31" s="10">
        <f t="shared" si="5"/>
        <v>0</v>
      </c>
      <c r="Y31" s="10">
        <f t="shared" si="5"/>
        <v>0</v>
      </c>
      <c r="Z31" s="10">
        <f t="shared" si="5"/>
        <v>0</v>
      </c>
      <c r="AA31" s="10">
        <f t="shared" si="5"/>
        <v>0</v>
      </c>
      <c r="AB31" s="10">
        <f t="shared" si="5"/>
        <v>0</v>
      </c>
      <c r="AC31" s="10">
        <f t="shared" si="5"/>
        <v>0</v>
      </c>
      <c r="AD31" s="10">
        <f t="shared" si="5"/>
        <v>0</v>
      </c>
      <c r="AE31" s="10">
        <f t="shared" si="5"/>
        <v>0</v>
      </c>
      <c r="AF31" s="10">
        <f t="shared" si="5"/>
        <v>0</v>
      </c>
      <c r="AG31" s="10">
        <f t="shared" si="5"/>
        <v>0</v>
      </c>
      <c r="AH31" s="10">
        <f t="shared" si="5"/>
        <v>0</v>
      </c>
      <c r="AI31" s="10">
        <f t="shared" si="5"/>
        <v>0</v>
      </c>
      <c r="AJ31" s="10">
        <f t="shared" si="5"/>
        <v>0</v>
      </c>
      <c r="AK31" s="10">
        <f t="shared" si="5"/>
        <v>0</v>
      </c>
      <c r="AL31" s="10">
        <f t="shared" si="5"/>
        <v>0</v>
      </c>
      <c r="AM31" s="10">
        <f t="shared" si="5"/>
        <v>0</v>
      </c>
      <c r="AN31" s="10">
        <f t="shared" si="5"/>
        <v>0</v>
      </c>
      <c r="AO31" s="10">
        <f t="shared" si="5"/>
        <v>0</v>
      </c>
    </row>
    <row r="32" spans="1:41" ht="31.8" thickBot="1" x14ac:dyDescent="0.35">
      <c r="A32" s="4" t="s">
        <v>19</v>
      </c>
      <c r="B32" s="28">
        <f t="shared" si="0"/>
        <v>0</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ht="16.2" thickBot="1" x14ac:dyDescent="0.35">
      <c r="A33" s="24" t="str">
        <f>Pienemumi!A28</f>
        <v>5.1. Materiālu izmaksas</v>
      </c>
      <c r="B33" s="28">
        <f t="shared" si="0"/>
        <v>0</v>
      </c>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row>
    <row r="34" spans="1:41" ht="16.2" thickBot="1" x14ac:dyDescent="0.35">
      <c r="A34" s="24" t="str">
        <f>Pienemumi!A29</f>
        <v>5.2. Zinātniskās literatūras izmaksas</v>
      </c>
      <c r="B34" s="28">
        <f t="shared" si="0"/>
        <v>0</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row>
    <row r="35" spans="1:41" ht="16.2" thickBot="1" x14ac:dyDescent="0.35">
      <c r="A35" s="24" t="str">
        <f>Pienemumi!A30</f>
        <v>5.3. Mazvērtīgā inventāra izmaksas</v>
      </c>
      <c r="B35" s="28">
        <f t="shared" si="0"/>
        <v>0</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row>
    <row r="36" spans="1:41" s="19" customFormat="1" ht="16.8" thickBot="1" x14ac:dyDescent="0.4">
      <c r="A36" s="29" t="s">
        <v>20</v>
      </c>
      <c r="B36" s="28">
        <f t="shared" si="0"/>
        <v>0</v>
      </c>
      <c r="C36" s="10">
        <f t="shared" ref="C36:AO36" si="6">SUM(C32:C35)</f>
        <v>0</v>
      </c>
      <c r="D36" s="10">
        <f t="shared" si="6"/>
        <v>0</v>
      </c>
      <c r="E36" s="10">
        <f t="shared" si="6"/>
        <v>0</v>
      </c>
      <c r="F36" s="10">
        <f t="shared" si="6"/>
        <v>0</v>
      </c>
      <c r="G36" s="10">
        <f t="shared" si="6"/>
        <v>0</v>
      </c>
      <c r="H36" s="10">
        <f t="shared" si="6"/>
        <v>0</v>
      </c>
      <c r="I36" s="10">
        <f t="shared" si="6"/>
        <v>0</v>
      </c>
      <c r="J36" s="10">
        <f t="shared" si="6"/>
        <v>0</v>
      </c>
      <c r="K36" s="10">
        <f t="shared" si="6"/>
        <v>0</v>
      </c>
      <c r="L36" s="10">
        <f t="shared" si="6"/>
        <v>0</v>
      </c>
      <c r="M36" s="10">
        <f t="shared" si="6"/>
        <v>0</v>
      </c>
      <c r="N36" s="10">
        <f t="shared" si="6"/>
        <v>0</v>
      </c>
      <c r="O36" s="10">
        <f t="shared" si="6"/>
        <v>0</v>
      </c>
      <c r="P36" s="10">
        <f t="shared" si="6"/>
        <v>0</v>
      </c>
      <c r="Q36" s="10">
        <f t="shared" si="6"/>
        <v>0</v>
      </c>
      <c r="R36" s="10">
        <f t="shared" si="6"/>
        <v>0</v>
      </c>
      <c r="S36" s="10">
        <f t="shared" si="6"/>
        <v>0</v>
      </c>
      <c r="T36" s="10">
        <f t="shared" si="6"/>
        <v>0</v>
      </c>
      <c r="U36" s="10">
        <f t="shared" si="6"/>
        <v>0</v>
      </c>
      <c r="V36" s="10">
        <f t="shared" si="6"/>
        <v>0</v>
      </c>
      <c r="W36" s="10">
        <f t="shared" si="6"/>
        <v>0</v>
      </c>
      <c r="X36" s="10">
        <f t="shared" si="6"/>
        <v>0</v>
      </c>
      <c r="Y36" s="10">
        <f t="shared" si="6"/>
        <v>0</v>
      </c>
      <c r="Z36" s="10">
        <f t="shared" si="6"/>
        <v>0</v>
      </c>
      <c r="AA36" s="10">
        <f t="shared" si="6"/>
        <v>0</v>
      </c>
      <c r="AB36" s="10">
        <f t="shared" si="6"/>
        <v>0</v>
      </c>
      <c r="AC36" s="10">
        <f t="shared" si="6"/>
        <v>0</v>
      </c>
      <c r="AD36" s="10">
        <f t="shared" si="6"/>
        <v>0</v>
      </c>
      <c r="AE36" s="10">
        <f t="shared" si="6"/>
        <v>0</v>
      </c>
      <c r="AF36" s="10">
        <f t="shared" si="6"/>
        <v>0</v>
      </c>
      <c r="AG36" s="10">
        <f t="shared" si="6"/>
        <v>0</v>
      </c>
      <c r="AH36" s="10">
        <f t="shared" si="6"/>
        <v>0</v>
      </c>
      <c r="AI36" s="10">
        <f t="shared" si="6"/>
        <v>0</v>
      </c>
      <c r="AJ36" s="10">
        <f t="shared" si="6"/>
        <v>0</v>
      </c>
      <c r="AK36" s="10">
        <f t="shared" si="6"/>
        <v>0</v>
      </c>
      <c r="AL36" s="10">
        <f t="shared" si="6"/>
        <v>0</v>
      </c>
      <c r="AM36" s="10">
        <f t="shared" si="6"/>
        <v>0</v>
      </c>
      <c r="AN36" s="10">
        <f t="shared" si="6"/>
        <v>0</v>
      </c>
      <c r="AO36" s="10">
        <f t="shared" si="6"/>
        <v>0</v>
      </c>
    </row>
    <row r="37" spans="1:41" ht="31.8" thickBot="1" x14ac:dyDescent="0.35">
      <c r="A37" s="3" t="s">
        <v>21</v>
      </c>
      <c r="B37" s="28">
        <f t="shared" si="0"/>
        <v>0</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row>
    <row r="38" spans="1:41" ht="16.2" thickBot="1" x14ac:dyDescent="0.35">
      <c r="A38" s="3" t="str">
        <f>Pienemumi!A32</f>
        <v>6.1. Telpu amortizācijas izmaksas</v>
      </c>
      <c r="B38" s="28">
        <f t="shared" si="0"/>
        <v>0</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row>
    <row r="39" spans="1:41" ht="16.2" thickBot="1" x14ac:dyDescent="0.35">
      <c r="A39" s="3" t="str">
        <f>Pienemumi!A33</f>
        <v>6.2. Instrumentu amortizācijas izmaksas</v>
      </c>
      <c r="B39" s="28">
        <f t="shared" si="0"/>
        <v>0</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row>
    <row r="40" spans="1:41" ht="16.2" thickBot="1" x14ac:dyDescent="0.35">
      <c r="A40" s="3" t="str">
        <f>Pienemumi!A34</f>
        <v>6.3. Iekārtu amortizācijas izmaksas</v>
      </c>
      <c r="B40" s="28">
        <f t="shared" si="0"/>
        <v>0</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row>
    <row r="41" spans="1:41" ht="16.2" thickBot="1" x14ac:dyDescent="0.35">
      <c r="A41" s="3" t="str">
        <f>Pienemumi!A35</f>
        <v>6.4. Aprīkojuma amortizācijas izmaksas</v>
      </c>
      <c r="B41" s="28">
        <f t="shared" si="0"/>
        <v>0</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row>
    <row r="42" spans="1:41" ht="16.2" thickBot="1" x14ac:dyDescent="0.35">
      <c r="A42" s="3" t="str">
        <f>Pienemumi!A36</f>
        <v>6.5. Patentu un licenču amortizācijas izmaksas</v>
      </c>
      <c r="B42" s="28">
        <f t="shared" si="0"/>
        <v>0</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row>
    <row r="43" spans="1:41" s="19" customFormat="1" ht="16.8" thickBot="1" x14ac:dyDescent="0.4">
      <c r="A43" s="29" t="s">
        <v>22</v>
      </c>
      <c r="B43" s="28">
        <f t="shared" si="0"/>
        <v>0</v>
      </c>
      <c r="C43" s="28">
        <f t="shared" ref="C43:AO43" si="7">SUM(C37:C42)</f>
        <v>0</v>
      </c>
      <c r="D43" s="28">
        <f t="shared" si="7"/>
        <v>0</v>
      </c>
      <c r="E43" s="28">
        <f t="shared" si="7"/>
        <v>0</v>
      </c>
      <c r="F43" s="28">
        <f t="shared" si="7"/>
        <v>0</v>
      </c>
      <c r="G43" s="28">
        <f t="shared" si="7"/>
        <v>0</v>
      </c>
      <c r="H43" s="28">
        <f t="shared" si="7"/>
        <v>0</v>
      </c>
      <c r="I43" s="28">
        <f t="shared" si="7"/>
        <v>0</v>
      </c>
      <c r="J43" s="28">
        <f t="shared" si="7"/>
        <v>0</v>
      </c>
      <c r="K43" s="28">
        <f t="shared" si="7"/>
        <v>0</v>
      </c>
      <c r="L43" s="28">
        <f t="shared" si="7"/>
        <v>0</v>
      </c>
      <c r="M43" s="28">
        <f t="shared" si="7"/>
        <v>0</v>
      </c>
      <c r="N43" s="28">
        <f t="shared" si="7"/>
        <v>0</v>
      </c>
      <c r="O43" s="28">
        <f t="shared" si="7"/>
        <v>0</v>
      </c>
      <c r="P43" s="28">
        <f t="shared" si="7"/>
        <v>0</v>
      </c>
      <c r="Q43" s="28">
        <f t="shared" si="7"/>
        <v>0</v>
      </c>
      <c r="R43" s="28">
        <f t="shared" si="7"/>
        <v>0</v>
      </c>
      <c r="S43" s="28">
        <f t="shared" si="7"/>
        <v>0</v>
      </c>
      <c r="T43" s="28">
        <f t="shared" si="7"/>
        <v>0</v>
      </c>
      <c r="U43" s="28">
        <f t="shared" si="7"/>
        <v>0</v>
      </c>
      <c r="V43" s="28">
        <f t="shared" si="7"/>
        <v>0</v>
      </c>
      <c r="W43" s="28">
        <f t="shared" si="7"/>
        <v>0</v>
      </c>
      <c r="X43" s="28">
        <f t="shared" si="7"/>
        <v>0</v>
      </c>
      <c r="Y43" s="28">
        <f t="shared" si="7"/>
        <v>0</v>
      </c>
      <c r="Z43" s="28">
        <f t="shared" si="7"/>
        <v>0</v>
      </c>
      <c r="AA43" s="28">
        <f t="shared" si="7"/>
        <v>0</v>
      </c>
      <c r="AB43" s="28">
        <f t="shared" si="7"/>
        <v>0</v>
      </c>
      <c r="AC43" s="28">
        <f t="shared" si="7"/>
        <v>0</v>
      </c>
      <c r="AD43" s="28">
        <f t="shared" si="7"/>
        <v>0</v>
      </c>
      <c r="AE43" s="28">
        <f t="shared" si="7"/>
        <v>0</v>
      </c>
      <c r="AF43" s="28">
        <f t="shared" si="7"/>
        <v>0</v>
      </c>
      <c r="AG43" s="28">
        <f t="shared" si="7"/>
        <v>0</v>
      </c>
      <c r="AH43" s="28">
        <f t="shared" si="7"/>
        <v>0</v>
      </c>
      <c r="AI43" s="28">
        <f t="shared" si="7"/>
        <v>0</v>
      </c>
      <c r="AJ43" s="28">
        <f t="shared" si="7"/>
        <v>0</v>
      </c>
      <c r="AK43" s="28">
        <f t="shared" si="7"/>
        <v>0</v>
      </c>
      <c r="AL43" s="28">
        <f t="shared" si="7"/>
        <v>0</v>
      </c>
      <c r="AM43" s="28">
        <f t="shared" si="7"/>
        <v>0</v>
      </c>
      <c r="AN43" s="28">
        <f t="shared" si="7"/>
        <v>0</v>
      </c>
      <c r="AO43" s="28">
        <f t="shared" si="7"/>
        <v>0</v>
      </c>
    </row>
    <row r="44" spans="1:41"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8">
        <f t="shared" si="0"/>
        <v>0</v>
      </c>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row>
    <row r="45" spans="1:41" s="19" customFormat="1" ht="16.2" thickBot="1" x14ac:dyDescent="0.35">
      <c r="A45" s="3" t="str">
        <f>Pienemumi!A38</f>
        <v xml:space="preserve">7.1. </v>
      </c>
      <c r="B45" s="28">
        <f t="shared" si="0"/>
        <v>0</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row>
    <row r="46" spans="1:41" s="19" customFormat="1" ht="16.2" thickBot="1" x14ac:dyDescent="0.35">
      <c r="A46" s="3" t="str">
        <f>Pienemumi!A39</f>
        <v xml:space="preserve">7.2. </v>
      </c>
      <c r="B46" s="28">
        <f t="shared" ref="B46:B55" si="8">SUM(C46:AO46)</f>
        <v>0</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row>
    <row r="47" spans="1:41" s="19" customFormat="1" ht="16.8" thickBot="1" x14ac:dyDescent="0.4">
      <c r="A47" s="29" t="s">
        <v>101</v>
      </c>
      <c r="B47" s="28">
        <f t="shared" si="8"/>
        <v>0</v>
      </c>
      <c r="C47" s="28">
        <f t="shared" ref="C47:AO47" si="9">SUM(C45:C46)</f>
        <v>0</v>
      </c>
      <c r="D47" s="28">
        <f t="shared" si="9"/>
        <v>0</v>
      </c>
      <c r="E47" s="28">
        <f t="shared" si="9"/>
        <v>0</v>
      </c>
      <c r="F47" s="28">
        <f t="shared" si="9"/>
        <v>0</v>
      </c>
      <c r="G47" s="28">
        <f t="shared" si="9"/>
        <v>0</v>
      </c>
      <c r="H47" s="28">
        <f t="shared" si="9"/>
        <v>0</v>
      </c>
      <c r="I47" s="28">
        <f t="shared" si="9"/>
        <v>0</v>
      </c>
      <c r="J47" s="28">
        <f t="shared" si="9"/>
        <v>0</v>
      </c>
      <c r="K47" s="28">
        <f t="shared" si="9"/>
        <v>0</v>
      </c>
      <c r="L47" s="28">
        <f t="shared" si="9"/>
        <v>0</v>
      </c>
      <c r="M47" s="28">
        <f t="shared" si="9"/>
        <v>0</v>
      </c>
      <c r="N47" s="28">
        <f t="shared" si="9"/>
        <v>0</v>
      </c>
      <c r="O47" s="28">
        <f t="shared" si="9"/>
        <v>0</v>
      </c>
      <c r="P47" s="28">
        <f t="shared" si="9"/>
        <v>0</v>
      </c>
      <c r="Q47" s="28">
        <f t="shared" si="9"/>
        <v>0</v>
      </c>
      <c r="R47" s="28">
        <f t="shared" si="9"/>
        <v>0</v>
      </c>
      <c r="S47" s="28">
        <f t="shared" si="9"/>
        <v>0</v>
      </c>
      <c r="T47" s="28">
        <f t="shared" si="9"/>
        <v>0</v>
      </c>
      <c r="U47" s="28">
        <f t="shared" si="9"/>
        <v>0</v>
      </c>
      <c r="V47" s="28">
        <f t="shared" si="9"/>
        <v>0</v>
      </c>
      <c r="W47" s="28">
        <f t="shared" si="9"/>
        <v>0</v>
      </c>
      <c r="X47" s="28">
        <f t="shared" si="9"/>
        <v>0</v>
      </c>
      <c r="Y47" s="28">
        <f t="shared" si="9"/>
        <v>0</v>
      </c>
      <c r="Z47" s="28">
        <f t="shared" si="9"/>
        <v>0</v>
      </c>
      <c r="AA47" s="28">
        <f t="shared" si="9"/>
        <v>0</v>
      </c>
      <c r="AB47" s="28">
        <f t="shared" si="9"/>
        <v>0</v>
      </c>
      <c r="AC47" s="28">
        <f t="shared" si="9"/>
        <v>0</v>
      </c>
      <c r="AD47" s="28">
        <f t="shared" si="9"/>
        <v>0</v>
      </c>
      <c r="AE47" s="28">
        <f t="shared" si="9"/>
        <v>0</v>
      </c>
      <c r="AF47" s="28">
        <f t="shared" si="9"/>
        <v>0</v>
      </c>
      <c r="AG47" s="28">
        <f t="shared" si="9"/>
        <v>0</v>
      </c>
      <c r="AH47" s="28">
        <f t="shared" si="9"/>
        <v>0</v>
      </c>
      <c r="AI47" s="28">
        <f t="shared" si="9"/>
        <v>0</v>
      </c>
      <c r="AJ47" s="28">
        <f t="shared" si="9"/>
        <v>0</v>
      </c>
      <c r="AK47" s="28">
        <f t="shared" si="9"/>
        <v>0</v>
      </c>
      <c r="AL47" s="28">
        <f t="shared" si="9"/>
        <v>0</v>
      </c>
      <c r="AM47" s="28">
        <f t="shared" si="9"/>
        <v>0</v>
      </c>
      <c r="AN47" s="28">
        <f t="shared" si="9"/>
        <v>0</v>
      </c>
      <c r="AO47" s="28">
        <f t="shared" si="9"/>
        <v>0</v>
      </c>
    </row>
    <row r="48" spans="1:41" s="19" customFormat="1" ht="16.8" thickBot="1" x14ac:dyDescent="0.4">
      <c r="A48" s="31" t="s">
        <v>23</v>
      </c>
      <c r="B48" s="28">
        <f t="shared" si="8"/>
        <v>0</v>
      </c>
      <c r="C48" s="10">
        <f t="shared" ref="C48:AO48" si="10">C43+C36+C31+C27+C21+C17+C47</f>
        <v>0</v>
      </c>
      <c r="D48" s="10">
        <f t="shared" si="10"/>
        <v>0</v>
      </c>
      <c r="E48" s="10">
        <f t="shared" si="10"/>
        <v>0</v>
      </c>
      <c r="F48" s="10">
        <f t="shared" si="10"/>
        <v>0</v>
      </c>
      <c r="G48" s="10">
        <f t="shared" si="10"/>
        <v>0</v>
      </c>
      <c r="H48" s="10">
        <f t="shared" si="10"/>
        <v>0</v>
      </c>
      <c r="I48" s="10">
        <f t="shared" si="10"/>
        <v>0</v>
      </c>
      <c r="J48" s="10">
        <f t="shared" si="10"/>
        <v>0</v>
      </c>
      <c r="K48" s="10">
        <f t="shared" si="10"/>
        <v>0</v>
      </c>
      <c r="L48" s="10">
        <f t="shared" si="10"/>
        <v>0</v>
      </c>
      <c r="M48" s="10">
        <f t="shared" si="10"/>
        <v>0</v>
      </c>
      <c r="N48" s="10">
        <f t="shared" si="10"/>
        <v>0</v>
      </c>
      <c r="O48" s="10">
        <f t="shared" si="10"/>
        <v>0</v>
      </c>
      <c r="P48" s="10">
        <f t="shared" si="10"/>
        <v>0</v>
      </c>
      <c r="Q48" s="10">
        <f t="shared" si="10"/>
        <v>0</v>
      </c>
      <c r="R48" s="10">
        <f t="shared" si="10"/>
        <v>0</v>
      </c>
      <c r="S48" s="10">
        <f t="shared" si="10"/>
        <v>0</v>
      </c>
      <c r="T48" s="10">
        <f t="shared" si="10"/>
        <v>0</v>
      </c>
      <c r="U48" s="10">
        <f t="shared" si="10"/>
        <v>0</v>
      </c>
      <c r="V48" s="10">
        <f t="shared" si="10"/>
        <v>0</v>
      </c>
      <c r="W48" s="10">
        <f t="shared" si="10"/>
        <v>0</v>
      </c>
      <c r="X48" s="10">
        <f t="shared" si="10"/>
        <v>0</v>
      </c>
      <c r="Y48" s="10">
        <f t="shared" si="10"/>
        <v>0</v>
      </c>
      <c r="Z48" s="10">
        <f t="shared" si="10"/>
        <v>0</v>
      </c>
      <c r="AA48" s="10">
        <f t="shared" si="10"/>
        <v>0</v>
      </c>
      <c r="AB48" s="10">
        <f t="shared" si="10"/>
        <v>0</v>
      </c>
      <c r="AC48" s="10">
        <f t="shared" si="10"/>
        <v>0</v>
      </c>
      <c r="AD48" s="10">
        <f t="shared" si="10"/>
        <v>0</v>
      </c>
      <c r="AE48" s="10">
        <f t="shared" si="10"/>
        <v>0</v>
      </c>
      <c r="AF48" s="10">
        <f t="shared" si="10"/>
        <v>0</v>
      </c>
      <c r="AG48" s="10">
        <f t="shared" si="10"/>
        <v>0</v>
      </c>
      <c r="AH48" s="10">
        <f t="shared" si="10"/>
        <v>0</v>
      </c>
      <c r="AI48" s="10">
        <f t="shared" si="10"/>
        <v>0</v>
      </c>
      <c r="AJ48" s="10">
        <f t="shared" si="10"/>
        <v>0</v>
      </c>
      <c r="AK48" s="10">
        <f t="shared" si="10"/>
        <v>0</v>
      </c>
      <c r="AL48" s="10">
        <f t="shared" si="10"/>
        <v>0</v>
      </c>
      <c r="AM48" s="10">
        <f t="shared" si="10"/>
        <v>0</v>
      </c>
      <c r="AN48" s="10">
        <f t="shared" si="10"/>
        <v>0</v>
      </c>
      <c r="AO48" s="10">
        <f t="shared" si="10"/>
        <v>0</v>
      </c>
    </row>
    <row r="49" spans="1:41" ht="16.2" thickBot="1" x14ac:dyDescent="0.35">
      <c r="A49" s="5"/>
      <c r="B49" s="28">
        <f t="shared" si="8"/>
        <v>0</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row>
    <row r="50" spans="1:41" s="19" customFormat="1" ht="16.2" thickBot="1" x14ac:dyDescent="0.35">
      <c r="A50" s="3" t="str">
        <f>Pienemumi!A40</f>
        <v>8. Pētniecības projekta vadības izmaksas (valsts atbalsts)</v>
      </c>
      <c r="B50" s="28">
        <f t="shared" si="8"/>
        <v>0</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row>
    <row r="51" spans="1:41" ht="16.2" thickBot="1" x14ac:dyDescent="0.35">
      <c r="A51" s="3" t="str">
        <f>Pienemumi!A41</f>
        <v>8.1. Personāla izmaksas</v>
      </c>
      <c r="B51" s="28">
        <f t="shared" si="8"/>
        <v>0</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row>
    <row r="52" spans="1:41" ht="31.8" thickBot="1" x14ac:dyDescent="0.35">
      <c r="A52" s="3" t="str">
        <f>Pienemumi!A42</f>
        <v>8.2. Kancelejas preces, biroja piederumi un biroja aprīkojuma noma vai iegāde</v>
      </c>
      <c r="B52" s="28">
        <f t="shared" si="8"/>
        <v>0</v>
      </c>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row>
    <row r="53" spans="1:41" ht="16.2" thickBot="1" x14ac:dyDescent="0.35">
      <c r="A53" s="3" t="str">
        <f>Pienemumi!A43</f>
        <v>8.3. Apdrošināšanas izmaksas</v>
      </c>
      <c r="B53" s="28">
        <f t="shared" si="8"/>
        <v>0</v>
      </c>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row>
    <row r="54" spans="1:41" ht="16.8" thickBot="1" x14ac:dyDescent="0.4">
      <c r="A54" s="29" t="s">
        <v>104</v>
      </c>
      <c r="B54" s="28">
        <f t="shared" si="8"/>
        <v>0</v>
      </c>
      <c r="C54" s="8">
        <f t="shared" ref="C54:AO54" si="11">SUM(C51:C53)</f>
        <v>0</v>
      </c>
      <c r="D54" s="8">
        <f t="shared" si="11"/>
        <v>0</v>
      </c>
      <c r="E54" s="8">
        <f t="shared" si="11"/>
        <v>0</v>
      </c>
      <c r="F54" s="8">
        <f t="shared" si="11"/>
        <v>0</v>
      </c>
      <c r="G54" s="8">
        <f t="shared" si="11"/>
        <v>0</v>
      </c>
      <c r="H54" s="8">
        <f t="shared" si="11"/>
        <v>0</v>
      </c>
      <c r="I54" s="8">
        <f t="shared" si="11"/>
        <v>0</v>
      </c>
      <c r="J54" s="8">
        <f t="shared" si="11"/>
        <v>0</v>
      </c>
      <c r="K54" s="8">
        <f t="shared" si="11"/>
        <v>0</v>
      </c>
      <c r="L54" s="8">
        <f t="shared" si="11"/>
        <v>0</v>
      </c>
      <c r="M54" s="8">
        <f t="shared" si="11"/>
        <v>0</v>
      </c>
      <c r="N54" s="8">
        <f t="shared" si="11"/>
        <v>0</v>
      </c>
      <c r="O54" s="8">
        <f t="shared" si="11"/>
        <v>0</v>
      </c>
      <c r="P54" s="8">
        <f t="shared" si="11"/>
        <v>0</v>
      </c>
      <c r="Q54" s="8">
        <f t="shared" si="11"/>
        <v>0</v>
      </c>
      <c r="R54" s="8">
        <f t="shared" si="11"/>
        <v>0</v>
      </c>
      <c r="S54" s="8">
        <f t="shared" si="11"/>
        <v>0</v>
      </c>
      <c r="T54" s="8">
        <f t="shared" si="11"/>
        <v>0</v>
      </c>
      <c r="U54" s="8">
        <f t="shared" si="11"/>
        <v>0</v>
      </c>
      <c r="V54" s="8">
        <f t="shared" si="11"/>
        <v>0</v>
      </c>
      <c r="W54" s="8">
        <f t="shared" si="11"/>
        <v>0</v>
      </c>
      <c r="X54" s="8">
        <f t="shared" si="11"/>
        <v>0</v>
      </c>
      <c r="Y54" s="8">
        <f t="shared" si="11"/>
        <v>0</v>
      </c>
      <c r="Z54" s="8">
        <f t="shared" si="11"/>
        <v>0</v>
      </c>
      <c r="AA54" s="8">
        <f t="shared" si="11"/>
        <v>0</v>
      </c>
      <c r="AB54" s="8">
        <f t="shared" si="11"/>
        <v>0</v>
      </c>
      <c r="AC54" s="8">
        <f t="shared" si="11"/>
        <v>0</v>
      </c>
      <c r="AD54" s="8">
        <f t="shared" si="11"/>
        <v>0</v>
      </c>
      <c r="AE54" s="8">
        <f t="shared" si="11"/>
        <v>0</v>
      </c>
      <c r="AF54" s="8">
        <f t="shared" si="11"/>
        <v>0</v>
      </c>
      <c r="AG54" s="8">
        <f t="shared" si="11"/>
        <v>0</v>
      </c>
      <c r="AH54" s="8">
        <f t="shared" si="11"/>
        <v>0</v>
      </c>
      <c r="AI54" s="8">
        <f t="shared" si="11"/>
        <v>0</v>
      </c>
      <c r="AJ54" s="8">
        <f t="shared" si="11"/>
        <v>0</v>
      </c>
      <c r="AK54" s="8">
        <f t="shared" si="11"/>
        <v>0</v>
      </c>
      <c r="AL54" s="8">
        <f t="shared" si="11"/>
        <v>0</v>
      </c>
      <c r="AM54" s="8">
        <f t="shared" si="11"/>
        <v>0</v>
      </c>
      <c r="AN54" s="8">
        <f t="shared" si="11"/>
        <v>0</v>
      </c>
      <c r="AO54" s="8">
        <f t="shared" si="11"/>
        <v>0</v>
      </c>
    </row>
    <row r="55" spans="1:41" ht="16.8" thickBot="1" x14ac:dyDescent="0.4">
      <c r="A55" s="31" t="s">
        <v>9</v>
      </c>
      <c r="B55" s="28">
        <f t="shared" si="8"/>
        <v>0</v>
      </c>
      <c r="C55" s="28">
        <f t="shared" ref="C55:AO55" si="12">C54+C48</f>
        <v>0</v>
      </c>
      <c r="D55" s="28">
        <f t="shared" si="12"/>
        <v>0</v>
      </c>
      <c r="E55" s="28">
        <f t="shared" si="12"/>
        <v>0</v>
      </c>
      <c r="F55" s="28">
        <f t="shared" si="12"/>
        <v>0</v>
      </c>
      <c r="G55" s="28">
        <f t="shared" si="12"/>
        <v>0</v>
      </c>
      <c r="H55" s="28">
        <f t="shared" si="12"/>
        <v>0</v>
      </c>
      <c r="I55" s="28">
        <f t="shared" si="12"/>
        <v>0</v>
      </c>
      <c r="J55" s="28">
        <f t="shared" si="12"/>
        <v>0</v>
      </c>
      <c r="K55" s="28">
        <f t="shared" si="12"/>
        <v>0</v>
      </c>
      <c r="L55" s="28">
        <f t="shared" si="12"/>
        <v>0</v>
      </c>
      <c r="M55" s="28">
        <f t="shared" si="12"/>
        <v>0</v>
      </c>
      <c r="N55" s="28">
        <f t="shared" si="12"/>
        <v>0</v>
      </c>
      <c r="O55" s="28">
        <f t="shared" si="12"/>
        <v>0</v>
      </c>
      <c r="P55" s="28">
        <f t="shared" si="12"/>
        <v>0</v>
      </c>
      <c r="Q55" s="28">
        <f t="shared" si="12"/>
        <v>0</v>
      </c>
      <c r="R55" s="28">
        <f t="shared" si="12"/>
        <v>0</v>
      </c>
      <c r="S55" s="28">
        <f t="shared" si="12"/>
        <v>0</v>
      </c>
      <c r="T55" s="28">
        <f t="shared" si="12"/>
        <v>0</v>
      </c>
      <c r="U55" s="28">
        <f t="shared" si="12"/>
        <v>0</v>
      </c>
      <c r="V55" s="28">
        <f t="shared" si="12"/>
        <v>0</v>
      </c>
      <c r="W55" s="28">
        <f t="shared" si="12"/>
        <v>0</v>
      </c>
      <c r="X55" s="28">
        <f t="shared" si="12"/>
        <v>0</v>
      </c>
      <c r="Y55" s="28">
        <f t="shared" si="12"/>
        <v>0</v>
      </c>
      <c r="Z55" s="28">
        <f t="shared" si="12"/>
        <v>0</v>
      </c>
      <c r="AA55" s="28">
        <f t="shared" si="12"/>
        <v>0</v>
      </c>
      <c r="AB55" s="28">
        <f t="shared" si="12"/>
        <v>0</v>
      </c>
      <c r="AC55" s="28">
        <f t="shared" si="12"/>
        <v>0</v>
      </c>
      <c r="AD55" s="28">
        <f t="shared" si="12"/>
        <v>0</v>
      </c>
      <c r="AE55" s="28">
        <f t="shared" si="12"/>
        <v>0</v>
      </c>
      <c r="AF55" s="28">
        <f t="shared" si="12"/>
        <v>0</v>
      </c>
      <c r="AG55" s="28">
        <f t="shared" si="12"/>
        <v>0</v>
      </c>
      <c r="AH55" s="28">
        <f t="shared" si="12"/>
        <v>0</v>
      </c>
      <c r="AI55" s="28">
        <f t="shared" si="12"/>
        <v>0</v>
      </c>
      <c r="AJ55" s="28">
        <f t="shared" si="12"/>
        <v>0</v>
      </c>
      <c r="AK55" s="28">
        <f t="shared" si="12"/>
        <v>0</v>
      </c>
      <c r="AL55" s="28">
        <f t="shared" si="12"/>
        <v>0</v>
      </c>
      <c r="AM55" s="28">
        <f t="shared" si="12"/>
        <v>0</v>
      </c>
      <c r="AN55" s="28">
        <f t="shared" si="12"/>
        <v>0</v>
      </c>
      <c r="AO55" s="28">
        <f t="shared" si="12"/>
        <v>0</v>
      </c>
    </row>
    <row r="56" spans="1:41" x14ac:dyDescent="0.3">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row>
    <row r="57" spans="1:41" x14ac:dyDescent="0.3">
      <c r="B57" s="5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row>
    <row r="58" spans="1:41" x14ac:dyDescent="0.3">
      <c r="A58" s="180" t="s">
        <v>150</v>
      </c>
      <c r="B58" s="50"/>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row>
    <row r="59" spans="1:41" x14ac:dyDescent="0.3">
      <c r="B59" s="50"/>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row>
    <row r="60" spans="1:41" x14ac:dyDescent="0.3">
      <c r="B60" s="50"/>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row>
    <row r="61" spans="1:41" x14ac:dyDescent="0.3">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row>
    <row r="62" spans="1:41" x14ac:dyDescent="0.3">
      <c r="B62" s="50"/>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row>
    <row r="63" spans="1:41" x14ac:dyDescent="0.3">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row>
    <row r="64" spans="1:41" x14ac:dyDescent="0.3">
      <c r="B64" s="50"/>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row>
    <row r="65" spans="2:34" x14ac:dyDescent="0.3">
      <c r="B65" s="50"/>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row>
    <row r="66" spans="2:34" x14ac:dyDescent="0.3">
      <c r="B66" s="50"/>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row>
    <row r="67" spans="2:34" x14ac:dyDescent="0.3">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row>
    <row r="68" spans="2:34" x14ac:dyDescent="0.3">
      <c r="B68" s="50"/>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row>
    <row r="69" spans="2:34" x14ac:dyDescent="0.3">
      <c r="B69" s="50"/>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row>
    <row r="70" spans="2:34" x14ac:dyDescent="0.3">
      <c r="B70" s="50"/>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row>
    <row r="71" spans="2:34" x14ac:dyDescent="0.3">
      <c r="B71" s="50"/>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row>
    <row r="72" spans="2:34" x14ac:dyDescent="0.3">
      <c r="B72" s="50"/>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row>
    <row r="73" spans="2:34" x14ac:dyDescent="0.3">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row>
    <row r="74" spans="2:34" x14ac:dyDescent="0.3">
      <c r="B74" s="50"/>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row>
    <row r="75" spans="2:34" x14ac:dyDescent="0.3">
      <c r="B75" s="50"/>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row>
    <row r="76" spans="2:34" x14ac:dyDescent="0.3">
      <c r="B76" s="50"/>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row>
    <row r="77" spans="2:34" x14ac:dyDescent="0.3">
      <c r="B77" s="50"/>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row>
    <row r="78" spans="2:34" x14ac:dyDescent="0.3">
      <c r="B78" s="50"/>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row>
    <row r="79" spans="2:34" x14ac:dyDescent="0.3">
      <c r="B79" s="50"/>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row>
    <row r="80" spans="2:34" x14ac:dyDescent="0.3">
      <c r="B80" s="50"/>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row>
    <row r="81" spans="2:34" x14ac:dyDescent="0.3">
      <c r="B81" s="50"/>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row>
  </sheetData>
  <mergeCells count="13">
    <mergeCell ref="U2:W2"/>
    <mergeCell ref="C2:E2"/>
    <mergeCell ref="F2:H2"/>
    <mergeCell ref="I2:K2"/>
    <mergeCell ref="L2:N2"/>
    <mergeCell ref="R2:T2"/>
    <mergeCell ref="O2:Q2"/>
    <mergeCell ref="AD2:AF2"/>
    <mergeCell ref="AG2:AI2"/>
    <mergeCell ref="AJ2:AL2"/>
    <mergeCell ref="AM2:AO2"/>
    <mergeCell ref="X2:Z2"/>
    <mergeCell ref="AA2:AC2"/>
  </mergeCells>
  <pageMargins left="0.7" right="0.7" top="0.75" bottom="0.75" header="0.3" footer="0.3"/>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387D74C3A635D47BFF168B8DFB97BE4" ma:contentTypeVersion="6" ma:contentTypeDescription="Izveidot jaunu dokumentu." ma:contentTypeScope="" ma:versionID="f4e9e8f4a7f16340ef0108813443e988">
  <xsd:schema xmlns:xsd="http://www.w3.org/2001/XMLSchema" xmlns:xs="http://www.w3.org/2001/XMLSchema" xmlns:p="http://schemas.microsoft.com/office/2006/metadata/properties" xmlns:ns2="ae2fccd1-234b-41a8-bf60-db7e1d272b90" xmlns:ns3="b7033556-8cdb-442b-999c-1352e329ebb5" targetNamespace="http://schemas.microsoft.com/office/2006/metadata/properties" ma:root="true" ma:fieldsID="1161795f9954099f69e71105f987e729" ns2:_="" ns3:_="">
    <xsd:import namespace="ae2fccd1-234b-41a8-bf60-db7e1d272b90"/>
    <xsd:import namespace="b7033556-8cdb-442b-999c-1352e329e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fccd1-234b-41a8-bf60-db7e1d272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033556-8cdb-442b-999c-1352e329ebb5"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BA180E-5E8B-4543-8F40-EDAA6665FE53}">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3ff44f69-4234-4d8c-90b8-c192af7553b5"/>
    <ds:schemaRef ds:uri="http://www.w3.org/XML/1998/namespace"/>
    <ds:schemaRef ds:uri="36f679ea-e5f0-49c2-acf9-407149e431b9"/>
  </ds:schemaRefs>
</ds:datastoreItem>
</file>

<file path=customXml/itemProps2.xml><?xml version="1.0" encoding="utf-8"?>
<ds:datastoreItem xmlns:ds="http://schemas.openxmlformats.org/officeDocument/2006/customXml" ds:itemID="{45557F97-5E5E-4AE3-9AF8-2E9C882CE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fccd1-234b-41a8-bf60-db7e1d272b90"/>
    <ds:schemaRef ds:uri="b7033556-8cdb-442b-999c-1352e329e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EACE98-7811-4656-A591-F2E7CCCDAC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13</vt:i4>
      </vt:variant>
      <vt:variant>
        <vt:lpstr>Diapazoni ar nosaukumiem</vt:lpstr>
      </vt:variant>
      <vt:variant>
        <vt:i4>14</vt:i4>
      </vt:variant>
    </vt:vector>
  </HeadingPairs>
  <TitlesOfParts>
    <vt:vector size="27" baseType="lpstr">
      <vt:lpstr>Instrukcija</vt:lpstr>
      <vt:lpstr>Stundas</vt:lpstr>
      <vt:lpstr>Grants</vt:lpstr>
      <vt:lpstr>Pienemumi</vt:lpstr>
      <vt:lpstr>TEP_men</vt:lpstr>
      <vt:lpstr>TEP_gadi</vt:lpstr>
      <vt:lpstr>RP_men</vt:lpstr>
      <vt:lpstr>RP_gadi</vt:lpstr>
      <vt:lpstr>EI_men</vt:lpstr>
      <vt:lpstr>EI_gadi</vt:lpstr>
      <vt:lpstr>Pētījuma īstenotāja budžets</vt:lpstr>
      <vt:lpstr>Sadarbības partnera budžets</vt:lpstr>
      <vt:lpstr>Kopsavilkums</vt:lpstr>
      <vt:lpstr>EI_gadi!Drukas_apgabals</vt:lpstr>
      <vt:lpstr>EI_men!Drukas_apgabals</vt:lpstr>
      <vt:lpstr>Grants!Drukas_apgabals</vt:lpstr>
      <vt:lpstr>Kopsavilkums!Drukas_apgabals</vt:lpstr>
      <vt:lpstr>'Pētījuma īstenotāja budžets'!Drukas_apgabals</vt:lpstr>
      <vt:lpstr>Pienemumi!Drukas_apgabals</vt:lpstr>
      <vt:lpstr>RP_gadi!Drukas_apgabals</vt:lpstr>
      <vt:lpstr>RP_men!Drukas_apgabals</vt:lpstr>
      <vt:lpstr>'Sadarbības partnera budžets'!Drukas_apgabals</vt:lpstr>
      <vt:lpstr>Stundas!Drukas_apgabals</vt:lpstr>
      <vt:lpstr>TEP_gadi!Drukas_apgabals</vt:lpstr>
      <vt:lpstr>TEP_men!Drukas_apgabals</vt:lpstr>
      <vt:lpstr>EI</vt:lpstr>
      <vt:lpstr>RP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dc:creator>
  <cp:lastModifiedBy>Dace Saukuma</cp:lastModifiedBy>
  <cp:lastPrinted>2018-11-17T09:06:47Z</cp:lastPrinted>
  <dcterms:created xsi:type="dcterms:W3CDTF">2012-10-16T12:13:19Z</dcterms:created>
  <dcterms:modified xsi:type="dcterms:W3CDTF">2024-11-14T15:35:22Z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0x010100C387D74C3A635D47BFF168B8DFB97BE4</vt:lpwstr>
  </property>
  <property fmtid="{D5CDD505-2E9C-101B-9397-08002B2CF9AE}" pid="3" name="MediaServiceImageTags">
    <vt:lpwstr/>
  </property>
</Properties>
</file>