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idejukapitals.sharepoint.com/teams/ITKC_2024_2027_007/Shared Documents/Istenosana_2024_2027/Dokumentu paraugi/4_karta/"/>
    </mc:Choice>
  </mc:AlternateContent>
  <xr:revisionPtr revIDLastSave="444" documentId="8_{646CCBDB-8728-4540-9876-E280D6BBB393}" xr6:coauthVersionLast="47" xr6:coauthVersionMax="47" xr10:uidLastSave="{013E0F04-B6AA-40E4-859F-842482478980}"/>
  <bookViews>
    <workbookView xWindow="-108" yWindow="-108" windowWidth="23256" windowHeight="12456" tabRatio="880" activeTab="11" xr2:uid="{00000000-000D-0000-FFFF-FFFF00000000}"/>
  </bookViews>
  <sheets>
    <sheet name="Instrukcija" sheetId="20" r:id="rId1"/>
    <sheet name="Stundas" sheetId="7" r:id="rId2"/>
    <sheet name="Grants" sheetId="1"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r:id="rId11"/>
    <sheet name="Kopsavilkums" sheetId="22" r:id="rId12"/>
    <sheet name="Sadarbības partnera budžets" sheetId="25" r:id="rId13"/>
  </sheets>
  <definedNames>
    <definedName name="_xlnm.Print_Area" localSheetId="9">EI_gadi!$A$1:$D$55</definedName>
    <definedName name="_xlnm.Print_Area" localSheetId="8">EI_men!$A$1:$B$55</definedName>
    <definedName name="_xlnm.Print_Area" localSheetId="2">Grants!$A$1:$E$21</definedName>
    <definedName name="_xlnm.Print_Area" localSheetId="11">Kopsavilkums!$A$1:$M$10</definedName>
    <definedName name="_xlnm.Print_Area" localSheetId="10">'Pētījuma īstenotāja budžets'!$A$1:$L$12</definedName>
    <definedName name="_xlnm.Print_Area" localSheetId="3">Pienemumi!$A$1:$E$43</definedName>
    <definedName name="_xlnm.Print_Area" localSheetId="7">RP_gadi!$A$1:$D$54</definedName>
    <definedName name="_xlnm.Print_Area" localSheetId="6">RP_men!$A$1:$B$55</definedName>
    <definedName name="_xlnm.Print_Area" localSheetId="12">'Sadarbības partnera budžets'!$A$1:$L$13</definedName>
    <definedName name="_xlnm.Print_Area" localSheetId="1">Stundas!$A$1:$U$31</definedName>
    <definedName name="_xlnm.Print_Area" localSheetId="5">TEP_gadi!$A$1:$D$54</definedName>
    <definedName name="_xlnm.Print_Area" localSheetId="4">TEP_men!$A$1:$B$55</definedName>
    <definedName name="EI">Kopsavilkums!$J$12:$J$17</definedName>
    <definedName name="kurss" localSheetId="9">Pienemumi!#REF!</definedName>
    <definedName name="kurss" localSheetId="8">Pienemumi!#REF!</definedName>
    <definedName name="kurss" localSheetId="12">Pienemumi!#REF!</definedName>
    <definedName name="kurss" localSheetId="5">Pienemumi!#REF!</definedName>
    <definedName name="kurss" localSheetId="4">Pienemumi!#REF!</definedName>
    <definedName name="kurss">Pienemumi!#REF!</definedName>
    <definedName name="RP">Kopsavilkums!$G$12:$G$17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9" l="1"/>
  <c r="D52" i="19"/>
  <c r="D50" i="19"/>
  <c r="D45" i="19"/>
  <c r="D44" i="19"/>
  <c r="D38" i="19"/>
  <c r="D39" i="19"/>
  <c r="D40" i="19"/>
  <c r="D41" i="19"/>
  <c r="D37" i="19"/>
  <c r="D33" i="19"/>
  <c r="D34" i="19"/>
  <c r="D32" i="19"/>
  <c r="D29" i="19"/>
  <c r="D28" i="19"/>
  <c r="D23" i="19"/>
  <c r="D24" i="19"/>
  <c r="D25" i="19"/>
  <c r="D22" i="19"/>
  <c r="D13" i="19"/>
  <c r="D14" i="19"/>
  <c r="D15" i="19"/>
  <c r="D12" i="19"/>
  <c r="Q54" i="17"/>
  <c r="R54" i="17"/>
  <c r="S54" i="17"/>
  <c r="T54" i="17"/>
  <c r="U54" i="17"/>
  <c r="Q47" i="17"/>
  <c r="R47" i="17"/>
  <c r="S47" i="17"/>
  <c r="T47" i="17"/>
  <c r="U47" i="17"/>
  <c r="Q43" i="17"/>
  <c r="R43" i="17"/>
  <c r="S43" i="17"/>
  <c r="T43" i="17"/>
  <c r="U43" i="17"/>
  <c r="Q36" i="17"/>
  <c r="R36" i="17"/>
  <c r="S36" i="17"/>
  <c r="T36" i="17"/>
  <c r="U36" i="17"/>
  <c r="Q31" i="17"/>
  <c r="R31" i="17"/>
  <c r="S31" i="17"/>
  <c r="T31" i="17"/>
  <c r="U31" i="17"/>
  <c r="B13" i="17"/>
  <c r="B14" i="17"/>
  <c r="B15" i="17"/>
  <c r="B16" i="17"/>
  <c r="B23" i="17"/>
  <c r="B24" i="17"/>
  <c r="B25" i="17"/>
  <c r="B26" i="17"/>
  <c r="B29" i="17"/>
  <c r="B30" i="17"/>
  <c r="B33" i="17"/>
  <c r="B34" i="17"/>
  <c r="B35" i="17"/>
  <c r="B38" i="17"/>
  <c r="B39" i="17"/>
  <c r="B40" i="17"/>
  <c r="B41" i="17"/>
  <c r="B42" i="17"/>
  <c r="B45" i="17"/>
  <c r="B46" i="17"/>
  <c r="B50" i="17"/>
  <c r="B51" i="17"/>
  <c r="B52" i="17"/>
  <c r="B53" i="17"/>
  <c r="Q27" i="17"/>
  <c r="R27" i="17"/>
  <c r="S27" i="17"/>
  <c r="T27" i="17"/>
  <c r="U27" i="17"/>
  <c r="Q11" i="17"/>
  <c r="R11" i="17"/>
  <c r="S11" i="17"/>
  <c r="T11" i="17"/>
  <c r="U11" i="17"/>
  <c r="Q10" i="17"/>
  <c r="R10" i="17"/>
  <c r="S10" i="17"/>
  <c r="T10" i="17"/>
  <c r="U10" i="17"/>
  <c r="Q9" i="17"/>
  <c r="R9" i="17"/>
  <c r="S9" i="17"/>
  <c r="T9" i="17"/>
  <c r="U9" i="17"/>
  <c r="Q8" i="17"/>
  <c r="R8" i="17"/>
  <c r="S8" i="17"/>
  <c r="T8" i="17"/>
  <c r="U8" i="17"/>
  <c r="Q7" i="17"/>
  <c r="R7" i="17"/>
  <c r="S7" i="17"/>
  <c r="T7" i="17"/>
  <c r="U7" i="17"/>
  <c r="P3" i="17"/>
  <c r="Q3" i="17"/>
  <c r="R3" i="17"/>
  <c r="S3" i="17"/>
  <c r="T3" i="17"/>
  <c r="U3" i="17"/>
  <c r="D51" i="3"/>
  <c r="D52" i="3"/>
  <c r="D50" i="3"/>
  <c r="D45" i="3"/>
  <c r="D44" i="3"/>
  <c r="D38" i="3"/>
  <c r="D39" i="3"/>
  <c r="D40" i="3"/>
  <c r="D41" i="3"/>
  <c r="D37" i="3"/>
  <c r="D33" i="3"/>
  <c r="D34" i="3"/>
  <c r="D32" i="3"/>
  <c r="D29" i="3"/>
  <c r="D28" i="3"/>
  <c r="D23" i="3"/>
  <c r="D24" i="3"/>
  <c r="D25" i="3"/>
  <c r="D22" i="3"/>
  <c r="D15" i="3"/>
  <c r="D14" i="3"/>
  <c r="D13" i="3"/>
  <c r="D12" i="3"/>
  <c r="B13" i="8"/>
  <c r="B14" i="8"/>
  <c r="B15" i="8"/>
  <c r="B16" i="8"/>
  <c r="B23" i="8"/>
  <c r="B24" i="8"/>
  <c r="B25" i="8"/>
  <c r="B26" i="8"/>
  <c r="B29" i="8"/>
  <c r="B30" i="8"/>
  <c r="B33" i="8"/>
  <c r="B34" i="8"/>
  <c r="B35" i="8"/>
  <c r="B38" i="8"/>
  <c r="B39" i="8"/>
  <c r="B40" i="8"/>
  <c r="B41" i="8"/>
  <c r="B42" i="8"/>
  <c r="B45" i="8"/>
  <c r="B46" i="8"/>
  <c r="B49" i="8"/>
  <c r="B50" i="8"/>
  <c r="B51" i="8"/>
  <c r="B52" i="8"/>
  <c r="B53" i="8"/>
  <c r="B53" i="16"/>
  <c r="B52" i="16"/>
  <c r="B51" i="16"/>
  <c r="B46" i="16"/>
  <c r="B45" i="16"/>
  <c r="B44" i="16"/>
  <c r="B39" i="16"/>
  <c r="B40" i="16"/>
  <c r="B41" i="16"/>
  <c r="B42" i="16"/>
  <c r="B38" i="16"/>
  <c r="B37" i="16"/>
  <c r="B34" i="16"/>
  <c r="B35" i="16"/>
  <c r="B33" i="16"/>
  <c r="B32" i="16"/>
  <c r="B29" i="16"/>
  <c r="B30" i="16"/>
  <c r="B28" i="16"/>
  <c r="B26" i="16"/>
  <c r="B25" i="16"/>
  <c r="B24" i="16"/>
  <c r="B23" i="16"/>
  <c r="B22" i="16"/>
  <c r="B18" i="16"/>
  <c r="B14" i="16"/>
  <c r="B15" i="16"/>
  <c r="B16" i="16"/>
  <c r="B13" i="16"/>
  <c r="Q54" i="8"/>
  <c r="R54" i="8"/>
  <c r="S54" i="8"/>
  <c r="T54" i="8"/>
  <c r="U54" i="8"/>
  <c r="Q47" i="8"/>
  <c r="R47" i="8"/>
  <c r="S47" i="8"/>
  <c r="T47" i="8"/>
  <c r="U47" i="8"/>
  <c r="Q43" i="8"/>
  <c r="R43" i="8"/>
  <c r="S43" i="8"/>
  <c r="T43" i="8"/>
  <c r="U43" i="8"/>
  <c r="Q36" i="8"/>
  <c r="R36" i="8"/>
  <c r="S36" i="8"/>
  <c r="T36" i="8"/>
  <c r="U36" i="8"/>
  <c r="Q31" i="8"/>
  <c r="R31" i="8"/>
  <c r="S31" i="8"/>
  <c r="T31" i="8"/>
  <c r="U31" i="8"/>
  <c r="Q27" i="8"/>
  <c r="R27" i="8"/>
  <c r="S27" i="8"/>
  <c r="T27" i="8"/>
  <c r="U27" i="8"/>
  <c r="Q11" i="8"/>
  <c r="R11" i="8"/>
  <c r="S11" i="8"/>
  <c r="T11" i="8"/>
  <c r="U11" i="8"/>
  <c r="Q10" i="8"/>
  <c r="R10" i="8"/>
  <c r="S10" i="8"/>
  <c r="T10" i="8"/>
  <c r="U10" i="8"/>
  <c r="Q9" i="8"/>
  <c r="R9" i="8"/>
  <c r="S9" i="8"/>
  <c r="T9" i="8"/>
  <c r="U9" i="8"/>
  <c r="Q8" i="8"/>
  <c r="R8" i="8"/>
  <c r="S8" i="8"/>
  <c r="T8" i="8"/>
  <c r="U8" i="8"/>
  <c r="Q7" i="8"/>
  <c r="R7" i="8"/>
  <c r="S7" i="8"/>
  <c r="T7" i="8"/>
  <c r="U7" i="8"/>
  <c r="D51" i="18"/>
  <c r="D52" i="18"/>
  <c r="D50" i="18"/>
  <c r="D45" i="18"/>
  <c r="D44" i="18"/>
  <c r="D38" i="18"/>
  <c r="D39" i="18"/>
  <c r="D40" i="18"/>
  <c r="D41" i="18"/>
  <c r="D37" i="18"/>
  <c r="D33" i="18"/>
  <c r="D34" i="18"/>
  <c r="D32" i="18"/>
  <c r="D29" i="18"/>
  <c r="D28" i="18"/>
  <c r="D23" i="18"/>
  <c r="D24" i="18"/>
  <c r="D25" i="18"/>
  <c r="D22" i="18"/>
  <c r="D13" i="18"/>
  <c r="D14" i="18"/>
  <c r="D15" i="18"/>
  <c r="D12" i="18"/>
  <c r="T54" i="16"/>
  <c r="U54" i="16"/>
  <c r="V54" i="16"/>
  <c r="W54" i="16"/>
  <c r="X54" i="16"/>
  <c r="T47" i="16"/>
  <c r="U47" i="16"/>
  <c r="V47" i="16"/>
  <c r="W47" i="16"/>
  <c r="X47" i="16"/>
  <c r="T43" i="16"/>
  <c r="U43" i="16"/>
  <c r="V43" i="16"/>
  <c r="W43" i="16"/>
  <c r="X43" i="16"/>
  <c r="T36" i="16"/>
  <c r="U36" i="16"/>
  <c r="V36" i="16"/>
  <c r="W36" i="16"/>
  <c r="X36" i="16"/>
  <c r="T31" i="16"/>
  <c r="U31" i="16"/>
  <c r="V31" i="16"/>
  <c r="W31" i="16"/>
  <c r="X31" i="16"/>
  <c r="T27" i="16"/>
  <c r="U27" i="16"/>
  <c r="V27" i="16"/>
  <c r="W27" i="16"/>
  <c r="X27" i="16"/>
  <c r="T11" i="16"/>
  <c r="U11" i="16"/>
  <c r="V11" i="16"/>
  <c r="W11" i="16"/>
  <c r="X11" i="16"/>
  <c r="T10" i="16"/>
  <c r="U10" i="16"/>
  <c r="V10" i="16"/>
  <c r="W10" i="16"/>
  <c r="X10" i="16"/>
  <c r="T9" i="16"/>
  <c r="U9" i="16"/>
  <c r="V9" i="16"/>
  <c r="W9" i="16"/>
  <c r="X9" i="16"/>
  <c r="T8" i="16"/>
  <c r="U8" i="16"/>
  <c r="V8" i="16"/>
  <c r="W8" i="16"/>
  <c r="X8" i="16"/>
  <c r="T7" i="16"/>
  <c r="U7" i="16"/>
  <c r="V7" i="16"/>
  <c r="W7" i="16"/>
  <c r="X7" i="16"/>
  <c r="T17" i="8" l="1"/>
  <c r="X17" i="16"/>
  <c r="S17" i="8"/>
  <c r="W17" i="16"/>
  <c r="Q17" i="8"/>
  <c r="U17" i="16"/>
  <c r="R17" i="17"/>
  <c r="S17" i="17"/>
  <c r="Q17" i="17"/>
  <c r="U17" i="17"/>
  <c r="T17" i="17"/>
  <c r="R17" i="8"/>
  <c r="U17" i="8"/>
  <c r="V17" i="16"/>
  <c r="T17" i="16"/>
  <c r="P31" i="7"/>
  <c r="Q31" i="7"/>
  <c r="R31" i="7"/>
  <c r="S31" i="7"/>
  <c r="T31" i="7"/>
  <c r="O30" i="7"/>
  <c r="P30" i="7"/>
  <c r="Q30" i="7"/>
  <c r="R30" i="7"/>
  <c r="S30" i="7"/>
  <c r="T30" i="7"/>
  <c r="P29" i="7"/>
  <c r="Q29" i="7"/>
  <c r="R29" i="7"/>
  <c r="S29" i="7"/>
  <c r="T29" i="7"/>
  <c r="P27" i="7"/>
  <c r="Q27" i="7"/>
  <c r="R27" i="7"/>
  <c r="S27" i="7"/>
  <c r="T27" i="7"/>
  <c r="T26" i="7"/>
  <c r="P26" i="7"/>
  <c r="Q26" i="7"/>
  <c r="R26" i="7"/>
  <c r="S26" i="7"/>
  <c r="P25" i="7"/>
  <c r="Q25" i="7"/>
  <c r="R25" i="7"/>
  <c r="S25" i="7"/>
  <c r="T25" i="7"/>
  <c r="P24" i="7"/>
  <c r="Q24" i="7"/>
  <c r="R24" i="7"/>
  <c r="S24" i="7"/>
  <c r="T24" i="7"/>
  <c r="P23" i="7"/>
  <c r="Q23" i="7"/>
  <c r="R23" i="7"/>
  <c r="S23" i="7"/>
  <c r="T23" i="7"/>
  <c r="P22" i="7"/>
  <c r="Q22" i="7"/>
  <c r="R22" i="7"/>
  <c r="S22" i="7"/>
  <c r="T22" i="7"/>
  <c r="P15" i="7"/>
  <c r="Q15" i="7"/>
  <c r="R15" i="7"/>
  <c r="S15" i="7"/>
  <c r="T15" i="7"/>
  <c r="P8" i="7"/>
  <c r="Q8" i="7"/>
  <c r="R8" i="7"/>
  <c r="S8" i="7"/>
  <c r="T8" i="7"/>
  <c r="C11" i="17"/>
  <c r="D11" i="17"/>
  <c r="E11" i="17"/>
  <c r="F11" i="17"/>
  <c r="G11" i="17"/>
  <c r="H11" i="17"/>
  <c r="I11" i="17"/>
  <c r="J11" i="17"/>
  <c r="B11" i="17" s="1"/>
  <c r="K11" i="17"/>
  <c r="L11" i="17"/>
  <c r="M11" i="17"/>
  <c r="N11" i="17"/>
  <c r="O11" i="17"/>
  <c r="P11" i="17"/>
  <c r="C10" i="17"/>
  <c r="B10" i="17" s="1"/>
  <c r="D10" i="17"/>
  <c r="E10" i="17"/>
  <c r="F10" i="17"/>
  <c r="G10" i="17"/>
  <c r="H10" i="17"/>
  <c r="I10" i="17"/>
  <c r="J10" i="17"/>
  <c r="K10" i="17"/>
  <c r="L10" i="17"/>
  <c r="M10" i="17"/>
  <c r="N10" i="17"/>
  <c r="O10" i="17"/>
  <c r="P10" i="17"/>
  <c r="C9" i="17"/>
  <c r="B9" i="17" s="1"/>
  <c r="D9" i="17"/>
  <c r="E9" i="17"/>
  <c r="F9" i="17"/>
  <c r="G9" i="17"/>
  <c r="H9" i="17"/>
  <c r="I9" i="17"/>
  <c r="J9" i="17"/>
  <c r="K9" i="17"/>
  <c r="L9" i="17"/>
  <c r="M9" i="17"/>
  <c r="N9" i="17"/>
  <c r="O9" i="17"/>
  <c r="P9" i="17"/>
  <c r="C8" i="17"/>
  <c r="B8" i="17" s="1"/>
  <c r="D8" i="17"/>
  <c r="E8" i="17"/>
  <c r="F8" i="17"/>
  <c r="G8" i="17"/>
  <c r="H8" i="17"/>
  <c r="I8" i="17"/>
  <c r="J8" i="17"/>
  <c r="K8" i="17"/>
  <c r="L8" i="17"/>
  <c r="M8" i="17"/>
  <c r="N8" i="17"/>
  <c r="O8" i="17"/>
  <c r="P8" i="17"/>
  <c r="C7" i="17"/>
  <c r="D7" i="17"/>
  <c r="E7" i="17"/>
  <c r="F7" i="17"/>
  <c r="B7" i="17" s="1"/>
  <c r="G7" i="17"/>
  <c r="H7" i="17"/>
  <c r="I7" i="17"/>
  <c r="J7" i="17"/>
  <c r="K7" i="17"/>
  <c r="L7" i="17"/>
  <c r="M7" i="17"/>
  <c r="N7" i="17"/>
  <c r="O7" i="17"/>
  <c r="P7" i="17"/>
  <c r="C11" i="8"/>
  <c r="B11" i="8" s="1"/>
  <c r="D11" i="8"/>
  <c r="E11" i="8"/>
  <c r="F11" i="8"/>
  <c r="G11" i="8"/>
  <c r="H11" i="8"/>
  <c r="I11" i="8"/>
  <c r="J11" i="8"/>
  <c r="K11" i="8"/>
  <c r="L11" i="8"/>
  <c r="M11" i="8"/>
  <c r="N11" i="8"/>
  <c r="O11" i="8"/>
  <c r="P11" i="8"/>
  <c r="C10" i="8"/>
  <c r="B10" i="8" s="1"/>
  <c r="D10" i="8"/>
  <c r="E10" i="8"/>
  <c r="F10" i="8"/>
  <c r="G10" i="8"/>
  <c r="H10" i="8"/>
  <c r="I10" i="8"/>
  <c r="J10" i="8"/>
  <c r="K10" i="8"/>
  <c r="L10" i="8"/>
  <c r="M10" i="8"/>
  <c r="N10" i="8"/>
  <c r="O10" i="8"/>
  <c r="P10" i="8"/>
  <c r="C9" i="8"/>
  <c r="B9" i="8" s="1"/>
  <c r="D9" i="8"/>
  <c r="E9" i="8"/>
  <c r="F9" i="8"/>
  <c r="G9" i="8"/>
  <c r="H9" i="8"/>
  <c r="I9" i="8"/>
  <c r="J9" i="8"/>
  <c r="K9" i="8"/>
  <c r="L9" i="8"/>
  <c r="M9" i="8"/>
  <c r="N9" i="8"/>
  <c r="O9" i="8"/>
  <c r="P9" i="8"/>
  <c r="C8" i="8"/>
  <c r="B8" i="8" s="1"/>
  <c r="D8" i="8"/>
  <c r="E8" i="8"/>
  <c r="F8" i="8"/>
  <c r="G8" i="8"/>
  <c r="H8" i="8"/>
  <c r="I8" i="8"/>
  <c r="J8" i="8"/>
  <c r="K8" i="8"/>
  <c r="L8" i="8"/>
  <c r="M8" i="8"/>
  <c r="N8" i="8"/>
  <c r="O8" i="8"/>
  <c r="P8" i="8"/>
  <c r="C7" i="8"/>
  <c r="B7" i="8" s="1"/>
  <c r="D7" i="8"/>
  <c r="E7" i="8"/>
  <c r="F7" i="8"/>
  <c r="G7" i="8"/>
  <c r="H7" i="8"/>
  <c r="I7" i="8"/>
  <c r="J7" i="8"/>
  <c r="K7" i="8"/>
  <c r="L7" i="8"/>
  <c r="M7" i="8"/>
  <c r="N7" i="8"/>
  <c r="O7" i="8"/>
  <c r="P7" i="8"/>
  <c r="C54" i="17"/>
  <c r="C47" i="17"/>
  <c r="C43" i="17"/>
  <c r="C36" i="17"/>
  <c r="B36" i="17" s="1"/>
  <c r="C31" i="17"/>
  <c r="C27" i="17"/>
  <c r="P54" i="17"/>
  <c r="P47" i="17"/>
  <c r="P43" i="17"/>
  <c r="P36" i="17"/>
  <c r="P31" i="17"/>
  <c r="P27" i="17"/>
  <c r="P54" i="8"/>
  <c r="P47" i="8"/>
  <c r="P43" i="8"/>
  <c r="P36" i="8"/>
  <c r="P31" i="8"/>
  <c r="P27" i="8"/>
  <c r="S54" i="16"/>
  <c r="S47" i="16"/>
  <c r="S43" i="16"/>
  <c r="S36" i="16"/>
  <c r="S31" i="16"/>
  <c r="S27" i="16"/>
  <c r="S11" i="16"/>
  <c r="S10" i="16"/>
  <c r="S9" i="16"/>
  <c r="S8" i="16"/>
  <c r="S7" i="16"/>
  <c r="O31" i="7"/>
  <c r="P20" i="17" s="1"/>
  <c r="O29" i="7"/>
  <c r="U17" i="7"/>
  <c r="U18" i="7"/>
  <c r="U19" i="7"/>
  <c r="U20" i="7"/>
  <c r="U16" i="7"/>
  <c r="U10" i="7"/>
  <c r="U11" i="7"/>
  <c r="U12" i="7"/>
  <c r="U13" i="7"/>
  <c r="U9" i="7"/>
  <c r="U3" i="7"/>
  <c r="U4" i="7"/>
  <c r="U5" i="7"/>
  <c r="U6" i="7"/>
  <c r="U2" i="7"/>
  <c r="O27" i="7"/>
  <c r="O26" i="7"/>
  <c r="O25" i="7"/>
  <c r="O24" i="7"/>
  <c r="O23" i="7"/>
  <c r="O22" i="7"/>
  <c r="O15" i="7"/>
  <c r="O8" i="7"/>
  <c r="N8" i="7"/>
  <c r="N15" i="7" s="1"/>
  <c r="N22" i="7" s="1"/>
  <c r="N23" i="7"/>
  <c r="N24" i="7"/>
  <c r="N25" i="7"/>
  <c r="N26" i="7"/>
  <c r="N27" i="7"/>
  <c r="N29" i="7"/>
  <c r="N30" i="7"/>
  <c r="O20" i="8" s="1"/>
  <c r="N31" i="7"/>
  <c r="O20" i="17" s="1"/>
  <c r="C51" i="19"/>
  <c r="C52" i="19"/>
  <c r="C50" i="19"/>
  <c r="C45" i="19"/>
  <c r="C44" i="19"/>
  <c r="C38" i="19"/>
  <c r="C39" i="19"/>
  <c r="C40" i="19"/>
  <c r="C41" i="19"/>
  <c r="C37" i="19"/>
  <c r="C33" i="19"/>
  <c r="C34" i="19"/>
  <c r="C32" i="19"/>
  <c r="C29" i="19"/>
  <c r="C28" i="19"/>
  <c r="C23" i="19"/>
  <c r="C24" i="19"/>
  <c r="C25" i="19"/>
  <c r="C22" i="19"/>
  <c r="C13" i="19"/>
  <c r="C14" i="19"/>
  <c r="C15" i="19"/>
  <c r="C12" i="19"/>
  <c r="J54" i="17"/>
  <c r="K54" i="17"/>
  <c r="L54" i="17"/>
  <c r="M54" i="17"/>
  <c r="N54" i="17"/>
  <c r="O54" i="17"/>
  <c r="J47" i="17"/>
  <c r="K47" i="17"/>
  <c r="L47" i="17"/>
  <c r="M47" i="17"/>
  <c r="N47" i="17"/>
  <c r="O47" i="17"/>
  <c r="J43" i="17"/>
  <c r="K43" i="17"/>
  <c r="L43" i="17"/>
  <c r="M43" i="17"/>
  <c r="N43" i="17"/>
  <c r="O43" i="17"/>
  <c r="J36" i="17"/>
  <c r="K36" i="17"/>
  <c r="L36" i="17"/>
  <c r="M36" i="17"/>
  <c r="N36" i="17"/>
  <c r="O36" i="17"/>
  <c r="J31" i="17"/>
  <c r="K31" i="17"/>
  <c r="L31" i="17"/>
  <c r="M31" i="17"/>
  <c r="N31" i="17"/>
  <c r="O31" i="17"/>
  <c r="J27" i="17"/>
  <c r="K27" i="17"/>
  <c r="L27" i="17"/>
  <c r="M27" i="17"/>
  <c r="N27" i="17"/>
  <c r="O27" i="17"/>
  <c r="K3" i="17"/>
  <c r="L3" i="17"/>
  <c r="M3" i="17"/>
  <c r="N3" i="17"/>
  <c r="O3" i="17"/>
  <c r="J3" i="17"/>
  <c r="C51" i="3"/>
  <c r="C52" i="3"/>
  <c r="C50" i="3"/>
  <c r="C45" i="3"/>
  <c r="C44" i="3"/>
  <c r="C38" i="3"/>
  <c r="C39" i="3"/>
  <c r="C40" i="3"/>
  <c r="C41" i="3"/>
  <c r="C37" i="3"/>
  <c r="C33" i="3"/>
  <c r="C34" i="3"/>
  <c r="C32" i="3"/>
  <c r="C29" i="3"/>
  <c r="C28" i="3"/>
  <c r="C23" i="3"/>
  <c r="C24" i="3"/>
  <c r="C25" i="3"/>
  <c r="C22" i="3"/>
  <c r="C13" i="3"/>
  <c r="C14" i="3"/>
  <c r="C15" i="3"/>
  <c r="C12" i="3"/>
  <c r="J54" i="8"/>
  <c r="K54" i="8"/>
  <c r="L54" i="8"/>
  <c r="M54" i="8"/>
  <c r="N54" i="8"/>
  <c r="O54" i="8"/>
  <c r="J47" i="8"/>
  <c r="K47" i="8"/>
  <c r="L47" i="8"/>
  <c r="M47" i="8"/>
  <c r="N47" i="8"/>
  <c r="O47" i="8"/>
  <c r="J43" i="8"/>
  <c r="K43" i="8"/>
  <c r="L43" i="8"/>
  <c r="M43" i="8"/>
  <c r="N43" i="8"/>
  <c r="O43" i="8"/>
  <c r="J36" i="8"/>
  <c r="K36" i="8"/>
  <c r="L36" i="8"/>
  <c r="M36" i="8"/>
  <c r="N36" i="8"/>
  <c r="O36" i="8"/>
  <c r="J31" i="8"/>
  <c r="K31" i="8"/>
  <c r="L31" i="8"/>
  <c r="M31" i="8"/>
  <c r="N31" i="8"/>
  <c r="O31" i="8"/>
  <c r="J27" i="8"/>
  <c r="K27" i="8"/>
  <c r="L27" i="8"/>
  <c r="M27" i="8"/>
  <c r="N27" i="8"/>
  <c r="O27" i="8"/>
  <c r="K3" i="8"/>
  <c r="L3" i="8"/>
  <c r="M3" i="8"/>
  <c r="N3" i="8"/>
  <c r="O3" i="8"/>
  <c r="J3" i="8"/>
  <c r="C51" i="18"/>
  <c r="C52" i="18"/>
  <c r="C50" i="18"/>
  <c r="C45" i="18"/>
  <c r="C44" i="18"/>
  <c r="C38" i="18"/>
  <c r="C39" i="18"/>
  <c r="C40" i="18"/>
  <c r="C41" i="18"/>
  <c r="C37" i="18"/>
  <c r="C33" i="18"/>
  <c r="C34" i="18"/>
  <c r="C32" i="18"/>
  <c r="C29" i="18"/>
  <c r="C28" i="18"/>
  <c r="C13" i="18"/>
  <c r="C14" i="18"/>
  <c r="C15" i="18"/>
  <c r="C12" i="18"/>
  <c r="C23" i="18"/>
  <c r="C24" i="18"/>
  <c r="C25" i="18"/>
  <c r="C22" i="18"/>
  <c r="M47" i="16"/>
  <c r="N47" i="16"/>
  <c r="O47" i="16"/>
  <c r="P47" i="16"/>
  <c r="Q47" i="16"/>
  <c r="R47" i="16"/>
  <c r="M54" i="16"/>
  <c r="N54" i="16"/>
  <c r="O54" i="16"/>
  <c r="P54" i="16"/>
  <c r="Q54" i="16"/>
  <c r="R54" i="16"/>
  <c r="M43" i="16"/>
  <c r="N43" i="16"/>
  <c r="O43" i="16"/>
  <c r="P43" i="16"/>
  <c r="Q43" i="16"/>
  <c r="R43" i="16"/>
  <c r="M36" i="16"/>
  <c r="N36" i="16"/>
  <c r="O36" i="16"/>
  <c r="P36" i="16"/>
  <c r="Q36" i="16"/>
  <c r="R36" i="16"/>
  <c r="M31" i="16"/>
  <c r="N31" i="16"/>
  <c r="O31" i="16"/>
  <c r="P31" i="16"/>
  <c r="Q31" i="16"/>
  <c r="R31" i="16"/>
  <c r="M27" i="16"/>
  <c r="N27" i="16"/>
  <c r="O27" i="16"/>
  <c r="P27" i="16"/>
  <c r="Q27" i="16"/>
  <c r="R27" i="16"/>
  <c r="R8" i="16"/>
  <c r="R9" i="16"/>
  <c r="R10" i="16"/>
  <c r="R11" i="16"/>
  <c r="Q8" i="16"/>
  <c r="Q9" i="16"/>
  <c r="Q10" i="16"/>
  <c r="Q11" i="16"/>
  <c r="P8" i="16"/>
  <c r="P9" i="16"/>
  <c r="P10" i="16"/>
  <c r="P11" i="16"/>
  <c r="O8" i="16"/>
  <c r="O9" i="16"/>
  <c r="O10" i="16"/>
  <c r="O11" i="16"/>
  <c r="N8" i="16"/>
  <c r="N9" i="16"/>
  <c r="N10" i="16"/>
  <c r="N11" i="16"/>
  <c r="M8" i="16"/>
  <c r="D7" i="18" s="1"/>
  <c r="M9" i="16"/>
  <c r="M10" i="16"/>
  <c r="M11" i="16"/>
  <c r="D10" i="18" s="1"/>
  <c r="R7" i="16"/>
  <c r="M7" i="16"/>
  <c r="N7" i="16"/>
  <c r="O7" i="16"/>
  <c r="P7" i="16"/>
  <c r="Q7" i="16"/>
  <c r="L8" i="16"/>
  <c r="L9" i="16"/>
  <c r="L10" i="16"/>
  <c r="L11" i="16"/>
  <c r="L7" i="16"/>
  <c r="K8" i="16"/>
  <c r="K9" i="16"/>
  <c r="K10" i="16"/>
  <c r="K11" i="16"/>
  <c r="K7" i="16"/>
  <c r="J8" i="16"/>
  <c r="J9" i="16"/>
  <c r="J10" i="16"/>
  <c r="J11" i="16"/>
  <c r="J7" i="16"/>
  <c r="I8" i="16"/>
  <c r="I9" i="16"/>
  <c r="I10" i="16"/>
  <c r="I11" i="16"/>
  <c r="I7" i="16"/>
  <c r="H8" i="16"/>
  <c r="H9" i="16"/>
  <c r="H10" i="16"/>
  <c r="H11" i="16"/>
  <c r="B11" i="16" s="1"/>
  <c r="H7" i="16"/>
  <c r="G8" i="16"/>
  <c r="G9" i="16"/>
  <c r="G10" i="16"/>
  <c r="G11" i="16"/>
  <c r="G7" i="16"/>
  <c r="F8" i="16"/>
  <c r="F9" i="16"/>
  <c r="F10" i="16"/>
  <c r="F11" i="16"/>
  <c r="F7" i="16"/>
  <c r="E8" i="16"/>
  <c r="E9" i="16"/>
  <c r="E10" i="16"/>
  <c r="E11" i="16"/>
  <c r="E7" i="16"/>
  <c r="D8" i="16"/>
  <c r="D9" i="16"/>
  <c r="D10" i="16"/>
  <c r="D11" i="16"/>
  <c r="D7" i="16"/>
  <c r="C8" i="16"/>
  <c r="B8" i="16" s="1"/>
  <c r="C9" i="16"/>
  <c r="C10" i="16"/>
  <c r="B10" i="16" s="1"/>
  <c r="C11" i="16"/>
  <c r="C7" i="16"/>
  <c r="B7" i="16" s="1"/>
  <c r="I31" i="7"/>
  <c r="J20" i="17" s="1"/>
  <c r="J31" i="7"/>
  <c r="K20" i="17" s="1"/>
  <c r="K31" i="7"/>
  <c r="L20" i="17" s="1"/>
  <c r="L31" i="7"/>
  <c r="M20" i="17" s="1"/>
  <c r="M31" i="7"/>
  <c r="N20" i="17" s="1"/>
  <c r="I30" i="7"/>
  <c r="J20" i="8" s="1"/>
  <c r="J30" i="7"/>
  <c r="K20" i="8" s="1"/>
  <c r="K30" i="7"/>
  <c r="L20" i="8" s="1"/>
  <c r="L30" i="7"/>
  <c r="M20" i="8" s="1"/>
  <c r="M30" i="7"/>
  <c r="N20" i="8" s="1"/>
  <c r="I29" i="7"/>
  <c r="J29" i="7"/>
  <c r="K29" i="7"/>
  <c r="L29" i="7"/>
  <c r="M29" i="7"/>
  <c r="I27" i="7"/>
  <c r="J27" i="7"/>
  <c r="K27" i="7"/>
  <c r="L27" i="7"/>
  <c r="M27" i="7"/>
  <c r="I26" i="7"/>
  <c r="J26" i="7"/>
  <c r="K26" i="7"/>
  <c r="L26" i="7"/>
  <c r="M26" i="7"/>
  <c r="I25" i="7"/>
  <c r="J25" i="7"/>
  <c r="K25" i="7"/>
  <c r="L25" i="7"/>
  <c r="M25" i="7"/>
  <c r="I24" i="7"/>
  <c r="J24" i="7"/>
  <c r="K24" i="7"/>
  <c r="L24" i="7"/>
  <c r="M24" i="7"/>
  <c r="I23" i="7"/>
  <c r="J23" i="7"/>
  <c r="K23" i="7"/>
  <c r="L23" i="7"/>
  <c r="M23" i="7"/>
  <c r="J8" i="7"/>
  <c r="J15" i="7" s="1"/>
  <c r="J22" i="7" s="1"/>
  <c r="K8" i="7"/>
  <c r="K15" i="7" s="1"/>
  <c r="K22" i="7" s="1"/>
  <c r="L8" i="7"/>
  <c r="L15" i="7" s="1"/>
  <c r="L22" i="7" s="1"/>
  <c r="M8" i="7"/>
  <c r="M15" i="7" s="1"/>
  <c r="M22" i="7" s="1"/>
  <c r="I8" i="7"/>
  <c r="I15" i="7" s="1"/>
  <c r="I22" i="7" s="1"/>
  <c r="C54" i="16"/>
  <c r="D54" i="16"/>
  <c r="E54" i="16"/>
  <c r="F54" i="16"/>
  <c r="G54" i="16"/>
  <c r="H54" i="16"/>
  <c r="I54" i="16"/>
  <c r="J54" i="16"/>
  <c r="K54" i="16"/>
  <c r="L54" i="16"/>
  <c r="C47" i="16"/>
  <c r="D47" i="16"/>
  <c r="E47" i="16"/>
  <c r="F47" i="16"/>
  <c r="G47" i="16"/>
  <c r="H47" i="16"/>
  <c r="I47" i="16"/>
  <c r="J47" i="16"/>
  <c r="K47" i="16"/>
  <c r="L47" i="16"/>
  <c r="C43" i="16"/>
  <c r="D43" i="16"/>
  <c r="E43" i="16"/>
  <c r="F43" i="16"/>
  <c r="G43" i="16"/>
  <c r="H43" i="16"/>
  <c r="I43" i="16"/>
  <c r="J43" i="16"/>
  <c r="K43" i="16"/>
  <c r="L43" i="16"/>
  <c r="C36" i="16"/>
  <c r="D36" i="16"/>
  <c r="E36" i="16"/>
  <c r="F36" i="16"/>
  <c r="G36" i="16"/>
  <c r="H36" i="16"/>
  <c r="I36" i="16"/>
  <c r="J36" i="16"/>
  <c r="K36" i="16"/>
  <c r="L36" i="16"/>
  <c r="C31" i="16"/>
  <c r="D31" i="16"/>
  <c r="E31" i="16"/>
  <c r="F31" i="16"/>
  <c r="G31" i="16"/>
  <c r="H31" i="16"/>
  <c r="I31" i="16"/>
  <c r="J31" i="16"/>
  <c r="K31" i="16"/>
  <c r="L31" i="16"/>
  <c r="C27" i="16"/>
  <c r="D27" i="16"/>
  <c r="E27" i="16"/>
  <c r="F27" i="16"/>
  <c r="G27" i="16"/>
  <c r="H27" i="16"/>
  <c r="I27" i="16"/>
  <c r="J27" i="16"/>
  <c r="K27" i="16"/>
  <c r="L27" i="16"/>
  <c r="C54" i="8"/>
  <c r="D54" i="8"/>
  <c r="E54" i="8"/>
  <c r="F54" i="8"/>
  <c r="G54" i="8"/>
  <c r="H54" i="8"/>
  <c r="I54" i="8"/>
  <c r="C47" i="8"/>
  <c r="D47" i="8"/>
  <c r="E47" i="8"/>
  <c r="F47" i="8"/>
  <c r="G47" i="8"/>
  <c r="H47" i="8"/>
  <c r="I47" i="8"/>
  <c r="C43" i="8"/>
  <c r="D43" i="8"/>
  <c r="E43" i="8"/>
  <c r="F43" i="8"/>
  <c r="G43" i="8"/>
  <c r="H43" i="8"/>
  <c r="I43" i="8"/>
  <c r="C36" i="8"/>
  <c r="D36" i="8"/>
  <c r="E36" i="8"/>
  <c r="F36" i="8"/>
  <c r="G36" i="8"/>
  <c r="H36" i="8"/>
  <c r="I36" i="8"/>
  <c r="C31" i="8"/>
  <c r="D31" i="8"/>
  <c r="E31" i="8"/>
  <c r="F31" i="8"/>
  <c r="G31" i="8"/>
  <c r="H31" i="8"/>
  <c r="I31" i="8"/>
  <c r="C27" i="8"/>
  <c r="D27" i="8"/>
  <c r="E27" i="8"/>
  <c r="F27" i="8"/>
  <c r="G27" i="8"/>
  <c r="H27" i="8"/>
  <c r="I27" i="8"/>
  <c r="D54" i="17"/>
  <c r="E54" i="17"/>
  <c r="F54" i="17"/>
  <c r="G54" i="17"/>
  <c r="H54" i="17"/>
  <c r="I54" i="17"/>
  <c r="D47" i="17"/>
  <c r="E47" i="17"/>
  <c r="F47" i="17"/>
  <c r="G47" i="17"/>
  <c r="H47" i="17"/>
  <c r="D43" i="17"/>
  <c r="E43" i="17"/>
  <c r="F43" i="17"/>
  <c r="G43" i="17"/>
  <c r="H43" i="17"/>
  <c r="I43" i="17"/>
  <c r="D36" i="17"/>
  <c r="E36" i="17"/>
  <c r="F36" i="17"/>
  <c r="G36" i="17"/>
  <c r="H36" i="17"/>
  <c r="I36" i="17"/>
  <c r="B31" i="17"/>
  <c r="D31" i="17"/>
  <c r="E31" i="17"/>
  <c r="F31" i="17"/>
  <c r="G31" i="17"/>
  <c r="H31" i="17"/>
  <c r="I31" i="17"/>
  <c r="D27" i="17"/>
  <c r="E27" i="17"/>
  <c r="F27" i="17"/>
  <c r="G27" i="17"/>
  <c r="H27" i="17"/>
  <c r="I27" i="17"/>
  <c r="I47" i="17"/>
  <c r="C3" i="17"/>
  <c r="D3" i="17"/>
  <c r="E3" i="17"/>
  <c r="F3" i="17"/>
  <c r="G3" i="17"/>
  <c r="H3" i="17"/>
  <c r="I3" i="17"/>
  <c r="C3" i="8"/>
  <c r="D3" i="8"/>
  <c r="E3" i="8"/>
  <c r="F3" i="8"/>
  <c r="G3" i="8"/>
  <c r="H3" i="8"/>
  <c r="I3" i="8"/>
  <c r="F27" i="7"/>
  <c r="G27" i="7"/>
  <c r="H27" i="7"/>
  <c r="F26" i="7"/>
  <c r="G26" i="7"/>
  <c r="H26" i="7"/>
  <c r="F25" i="7"/>
  <c r="G25" i="7"/>
  <c r="H25" i="7"/>
  <c r="F24" i="7"/>
  <c r="G24" i="7"/>
  <c r="H24" i="7"/>
  <c r="F23" i="7"/>
  <c r="G23" i="7"/>
  <c r="H23" i="7"/>
  <c r="F31" i="7"/>
  <c r="G20" i="17" s="1"/>
  <c r="G31" i="7"/>
  <c r="H20" i="17" s="1"/>
  <c r="H31" i="7"/>
  <c r="I20" i="17" s="1"/>
  <c r="F30" i="7"/>
  <c r="G20" i="8" s="1"/>
  <c r="G30" i="7"/>
  <c r="H20" i="8" s="1"/>
  <c r="H30" i="7"/>
  <c r="I20" i="8" s="1"/>
  <c r="F29" i="7"/>
  <c r="J20" i="16" s="1"/>
  <c r="G29" i="7"/>
  <c r="K20" i="16" s="1"/>
  <c r="B8" i="7"/>
  <c r="B15" i="7" s="1"/>
  <c r="B22" i="7" s="1"/>
  <c r="C8" i="7"/>
  <c r="C15" i="7" s="1"/>
  <c r="C22" i="7" s="1"/>
  <c r="D8" i="7"/>
  <c r="D15" i="7" s="1"/>
  <c r="D22" i="7" s="1"/>
  <c r="E8" i="7"/>
  <c r="E15" i="7" s="1"/>
  <c r="E22" i="7" s="1"/>
  <c r="F8" i="7"/>
  <c r="F15" i="7" s="1"/>
  <c r="F22" i="7" s="1"/>
  <c r="G8" i="7"/>
  <c r="G15" i="7" s="1"/>
  <c r="G22" i="7" s="1"/>
  <c r="H8" i="7"/>
  <c r="H15" i="7" s="1"/>
  <c r="H22" i="7" s="1"/>
  <c r="B9" i="16" l="1"/>
  <c r="D9" i="18"/>
  <c r="B54" i="17"/>
  <c r="B47" i="17"/>
  <c r="D10" i="19"/>
  <c r="B43" i="17"/>
  <c r="B27" i="17"/>
  <c r="B31" i="8"/>
  <c r="B54" i="8"/>
  <c r="D7" i="3"/>
  <c r="B36" i="8"/>
  <c r="B43" i="8"/>
  <c r="B27" i="8"/>
  <c r="B47" i="8"/>
  <c r="B43" i="16"/>
  <c r="B27" i="16"/>
  <c r="B47" i="16"/>
  <c r="B31" i="16"/>
  <c r="B54" i="16"/>
  <c r="B36" i="16"/>
  <c r="O19" i="16"/>
  <c r="O20" i="16"/>
  <c r="D10" i="3"/>
  <c r="X20" i="16"/>
  <c r="U19" i="8"/>
  <c r="X19" i="16"/>
  <c r="U20" i="8"/>
  <c r="M19" i="16"/>
  <c r="M20" i="16"/>
  <c r="D7" i="19"/>
  <c r="S19" i="8"/>
  <c r="V20" i="16"/>
  <c r="S20" i="8"/>
  <c r="V19" i="16"/>
  <c r="D8" i="18"/>
  <c r="P20" i="8"/>
  <c r="S19" i="16"/>
  <c r="S20" i="16"/>
  <c r="S21" i="16" s="1"/>
  <c r="D9" i="3"/>
  <c r="V7" i="17"/>
  <c r="R20" i="8"/>
  <c r="U19" i="16"/>
  <c r="R19" i="8"/>
  <c r="R21" i="8" s="1"/>
  <c r="R48" i="8" s="1"/>
  <c r="R55" i="8" s="1"/>
  <c r="U20" i="16"/>
  <c r="U19" i="17"/>
  <c r="U20" i="17"/>
  <c r="D6" i="3"/>
  <c r="D9" i="19"/>
  <c r="T20" i="16"/>
  <c r="T19" i="16"/>
  <c r="Q19" i="8"/>
  <c r="Q20" i="8"/>
  <c r="T20" i="17"/>
  <c r="T19" i="17"/>
  <c r="T21" i="17" s="1"/>
  <c r="T48" i="17" s="1"/>
  <c r="T55" i="17" s="1"/>
  <c r="R19" i="16"/>
  <c r="R20" i="16"/>
  <c r="D6" i="19"/>
  <c r="S19" i="17"/>
  <c r="S20" i="17"/>
  <c r="Q19" i="16"/>
  <c r="Q20" i="16"/>
  <c r="D8" i="3"/>
  <c r="R20" i="17"/>
  <c r="R19" i="17"/>
  <c r="N19" i="16"/>
  <c r="N20" i="16"/>
  <c r="W20" i="16"/>
  <c r="T20" i="8"/>
  <c r="W19" i="16"/>
  <c r="T19" i="8"/>
  <c r="P19" i="16"/>
  <c r="P20" i="16"/>
  <c r="D6" i="18"/>
  <c r="D8" i="19"/>
  <c r="Q20" i="17"/>
  <c r="Q19" i="17"/>
  <c r="C17" i="17"/>
  <c r="S17" i="16"/>
  <c r="P17" i="8"/>
  <c r="P19" i="8"/>
  <c r="H19" i="8"/>
  <c r="H21" i="8" s="1"/>
  <c r="P19" i="17"/>
  <c r="P21" i="17" s="1"/>
  <c r="H19" i="17"/>
  <c r="H21" i="17" s="1"/>
  <c r="O19" i="8"/>
  <c r="O21" i="8" s="1"/>
  <c r="G19" i="8"/>
  <c r="G21" i="8" s="1"/>
  <c r="O19" i="17"/>
  <c r="O21" i="17" s="1"/>
  <c r="G19" i="17"/>
  <c r="G21" i="17" s="1"/>
  <c r="N19" i="8"/>
  <c r="N21" i="8" s="1"/>
  <c r="N19" i="17"/>
  <c r="N21" i="17" s="1"/>
  <c r="M19" i="8"/>
  <c r="M21" i="8" s="1"/>
  <c r="M19" i="17"/>
  <c r="M21" i="17" s="1"/>
  <c r="L19" i="8"/>
  <c r="L21" i="8" s="1"/>
  <c r="L19" i="17"/>
  <c r="L21" i="17" s="1"/>
  <c r="K19" i="8"/>
  <c r="K21" i="8" s="1"/>
  <c r="K19" i="17"/>
  <c r="K21" i="17" s="1"/>
  <c r="J19" i="8"/>
  <c r="J19" i="17"/>
  <c r="I19" i="8"/>
  <c r="I21" i="8" s="1"/>
  <c r="I19" i="17"/>
  <c r="I21" i="17" s="1"/>
  <c r="P17" i="17"/>
  <c r="K17" i="17"/>
  <c r="C10" i="19"/>
  <c r="C6" i="3"/>
  <c r="C8" i="19"/>
  <c r="P17" i="16"/>
  <c r="N17" i="16"/>
  <c r="C7" i="18"/>
  <c r="C10" i="18"/>
  <c r="Q17" i="16"/>
  <c r="N17" i="8"/>
  <c r="C9" i="3"/>
  <c r="C7" i="19"/>
  <c r="C9" i="19"/>
  <c r="C7" i="3"/>
  <c r="K17" i="8"/>
  <c r="O17" i="8"/>
  <c r="O17" i="17"/>
  <c r="C10" i="3"/>
  <c r="N17" i="17"/>
  <c r="M17" i="17"/>
  <c r="C6" i="19"/>
  <c r="C8" i="3"/>
  <c r="L17" i="17"/>
  <c r="J17" i="8"/>
  <c r="O17" i="16"/>
  <c r="J19" i="16"/>
  <c r="J21" i="16" s="1"/>
  <c r="C6" i="18"/>
  <c r="J17" i="17"/>
  <c r="R17" i="16"/>
  <c r="K19" i="16"/>
  <c r="K21" i="16" s="1"/>
  <c r="C9" i="18"/>
  <c r="M17" i="8"/>
  <c r="C8" i="18"/>
  <c r="L17" i="8"/>
  <c r="B17" i="8" s="1"/>
  <c r="M21" i="16"/>
  <c r="M17" i="16"/>
  <c r="E17" i="17"/>
  <c r="F17" i="8"/>
  <c r="D17" i="8"/>
  <c r="I17" i="17"/>
  <c r="G17" i="17"/>
  <c r="H17" i="8"/>
  <c r="C17" i="8"/>
  <c r="H17" i="17"/>
  <c r="F17" i="17"/>
  <c r="G17" i="8"/>
  <c r="L17" i="16"/>
  <c r="K17" i="16"/>
  <c r="I17" i="8"/>
  <c r="D17" i="17"/>
  <c r="E17" i="8"/>
  <c r="J17" i="16"/>
  <c r="C53" i="3"/>
  <c r="C46" i="3"/>
  <c r="C42" i="3"/>
  <c r="C35" i="3"/>
  <c r="C30" i="3"/>
  <c r="C26" i="3"/>
  <c r="D53" i="3"/>
  <c r="D46" i="3"/>
  <c r="D42" i="3"/>
  <c r="D35" i="3"/>
  <c r="D30" i="3"/>
  <c r="D26" i="3"/>
  <c r="C53" i="19"/>
  <c r="C46" i="19"/>
  <c r="C42" i="19"/>
  <c r="C35" i="19"/>
  <c r="C30" i="19"/>
  <c r="C26" i="19"/>
  <c r="B27" i="7"/>
  <c r="C27" i="7"/>
  <c r="D27" i="7"/>
  <c r="E27" i="7"/>
  <c r="B26" i="7"/>
  <c r="C26" i="7"/>
  <c r="D26" i="7"/>
  <c r="E26" i="7"/>
  <c r="B25" i="7"/>
  <c r="C25" i="7"/>
  <c r="D25" i="7"/>
  <c r="E25" i="7"/>
  <c r="B24" i="7"/>
  <c r="C24" i="7"/>
  <c r="D24" i="7"/>
  <c r="E24" i="7"/>
  <c r="B23" i="7"/>
  <c r="C23" i="7"/>
  <c r="D23" i="7"/>
  <c r="E23" i="7"/>
  <c r="B31" i="7"/>
  <c r="C31" i="7"/>
  <c r="D31" i="7"/>
  <c r="E31" i="7"/>
  <c r="B30" i="7"/>
  <c r="C30" i="7"/>
  <c r="D30" i="7"/>
  <c r="E30" i="7"/>
  <c r="B29" i="7"/>
  <c r="C29" i="7"/>
  <c r="D29" i="7"/>
  <c r="E29" i="7"/>
  <c r="R21" i="17" l="1"/>
  <c r="R48" i="17" s="1"/>
  <c r="R55" i="17" s="1"/>
  <c r="B17" i="17"/>
  <c r="S21" i="17"/>
  <c r="S48" i="17" s="1"/>
  <c r="S55" i="17" s="1"/>
  <c r="V21" i="16"/>
  <c r="V48" i="16" s="1"/>
  <c r="V55" i="16" s="1"/>
  <c r="X21" i="16"/>
  <c r="X48" i="16" s="1"/>
  <c r="X55" i="16" s="1"/>
  <c r="U21" i="17"/>
  <c r="U48" i="17" s="1"/>
  <c r="U55" i="17" s="1"/>
  <c r="D19" i="19"/>
  <c r="D19" i="3"/>
  <c r="Q21" i="16"/>
  <c r="Q48" i="16" s="1"/>
  <c r="Q55" i="16" s="1"/>
  <c r="S48" i="16"/>
  <c r="S55" i="16" s="1"/>
  <c r="U21" i="16"/>
  <c r="U48" i="16" s="1"/>
  <c r="U55" i="16" s="1"/>
  <c r="Q21" i="8"/>
  <c r="Q48" i="8" s="1"/>
  <c r="Q55" i="8" s="1"/>
  <c r="D18" i="18"/>
  <c r="N21" i="16"/>
  <c r="N48" i="16" s="1"/>
  <c r="N55" i="16" s="1"/>
  <c r="T21" i="16"/>
  <c r="T48" i="16" s="1"/>
  <c r="T55" i="16" s="1"/>
  <c r="U21" i="8"/>
  <c r="U48" i="8" s="1"/>
  <c r="U55" i="8" s="1"/>
  <c r="P21" i="16"/>
  <c r="P48" i="16" s="1"/>
  <c r="P55" i="16" s="1"/>
  <c r="R21" i="16"/>
  <c r="R48" i="16"/>
  <c r="R55" i="16" s="1"/>
  <c r="D18" i="19"/>
  <c r="T21" i="8"/>
  <c r="T48" i="8" s="1"/>
  <c r="T55" i="8" s="1"/>
  <c r="S21" i="8"/>
  <c r="S48" i="8" s="1"/>
  <c r="S55" i="8" s="1"/>
  <c r="J21" i="8"/>
  <c r="J48" i="8" s="1"/>
  <c r="J55" i="8" s="1"/>
  <c r="D18" i="3"/>
  <c r="P21" i="8"/>
  <c r="P48" i="8" s="1"/>
  <c r="P55" i="8" s="1"/>
  <c r="Q21" i="17"/>
  <c r="Q48" i="17" s="1"/>
  <c r="Q55" i="17" s="1"/>
  <c r="W21" i="16"/>
  <c r="W48" i="16" s="1"/>
  <c r="W55" i="16" s="1"/>
  <c r="D19" i="18"/>
  <c r="O21" i="16"/>
  <c r="O48" i="16" s="1"/>
  <c r="O55" i="16" s="1"/>
  <c r="P48" i="17"/>
  <c r="P55" i="17" s="1"/>
  <c r="C20" i="17"/>
  <c r="C19" i="17"/>
  <c r="F20" i="8"/>
  <c r="F19" i="8"/>
  <c r="F20" i="17"/>
  <c r="F19" i="17"/>
  <c r="E20" i="8"/>
  <c r="E19" i="8"/>
  <c r="E20" i="17"/>
  <c r="E19" i="17"/>
  <c r="C20" i="8"/>
  <c r="C19" i="8"/>
  <c r="D20" i="8"/>
  <c r="D19" i="8"/>
  <c r="D20" i="17"/>
  <c r="D19" i="17"/>
  <c r="K48" i="17"/>
  <c r="K55" i="17" s="1"/>
  <c r="O48" i="17"/>
  <c r="O55" i="17" s="1"/>
  <c r="O48" i="8"/>
  <c r="O55" i="8" s="1"/>
  <c r="L48" i="17"/>
  <c r="L55" i="17" s="1"/>
  <c r="M48" i="17"/>
  <c r="M55" i="17" s="1"/>
  <c r="N48" i="17"/>
  <c r="N55" i="17" s="1"/>
  <c r="K48" i="8"/>
  <c r="K55" i="8" s="1"/>
  <c r="M48" i="8"/>
  <c r="M55" i="8" s="1"/>
  <c r="N48" i="8"/>
  <c r="N55" i="8" s="1"/>
  <c r="L48" i="8"/>
  <c r="L55" i="8" s="1"/>
  <c r="D19" i="16"/>
  <c r="D20" i="16"/>
  <c r="C20" i="16"/>
  <c r="C19" i="16"/>
  <c r="I20" i="16"/>
  <c r="I19" i="16"/>
  <c r="H19" i="16"/>
  <c r="H20" i="16"/>
  <c r="I48" i="8"/>
  <c r="I55" i="8" s="1"/>
  <c r="J21" i="17"/>
  <c r="J48" i="17" s="1"/>
  <c r="J55" i="17" s="1"/>
  <c r="G20" i="16"/>
  <c r="G19" i="16"/>
  <c r="F20" i="16"/>
  <c r="F19" i="16"/>
  <c r="E20" i="16"/>
  <c r="E19" i="16"/>
  <c r="M48" i="16"/>
  <c r="M55" i="16" s="1"/>
  <c r="H48" i="8"/>
  <c r="H55" i="8" s="1"/>
  <c r="G48" i="8"/>
  <c r="G55" i="8" s="1"/>
  <c r="J48" i="16"/>
  <c r="J55" i="16" s="1"/>
  <c r="K48" i="16"/>
  <c r="K55" i="16" s="1"/>
  <c r="G48" i="17"/>
  <c r="G55" i="17" s="1"/>
  <c r="H48" i="17"/>
  <c r="H55" i="17" s="1"/>
  <c r="I48" i="17"/>
  <c r="I55" i="17" s="1"/>
  <c r="I17" i="16"/>
  <c r="C21" i="17" l="1"/>
  <c r="C48" i="17" s="1"/>
  <c r="C55" i="17" s="1"/>
  <c r="D21" i="8"/>
  <c r="D48" i="8" s="1"/>
  <c r="D55" i="8" s="1"/>
  <c r="F21" i="16"/>
  <c r="F21" i="8"/>
  <c r="F48" i="8" s="1"/>
  <c r="F55" i="8" s="1"/>
  <c r="E21" i="16"/>
  <c r="I21" i="16"/>
  <c r="I48" i="16" s="1"/>
  <c r="I55" i="16" s="1"/>
  <c r="E21" i="8"/>
  <c r="E48" i="8" s="1"/>
  <c r="E55" i="8" s="1"/>
  <c r="C21" i="16"/>
  <c r="D21" i="16"/>
  <c r="F17" i="16"/>
  <c r="G17" i="16"/>
  <c r="E21" i="17"/>
  <c r="E48" i="17" s="1"/>
  <c r="E55" i="17" s="1"/>
  <c r="F21" i="17"/>
  <c r="F48" i="17" s="1"/>
  <c r="F55" i="17" s="1"/>
  <c r="D21" i="17"/>
  <c r="D48" i="17" s="1"/>
  <c r="D55" i="17" s="1"/>
  <c r="F48" i="16" l="1"/>
  <c r="F55" i="16" s="1"/>
  <c r="E17" i="16"/>
  <c r="E48" i="16" s="1"/>
  <c r="E55" i="16" s="1"/>
  <c r="D17" i="16"/>
  <c r="D48" i="16" s="1"/>
  <c r="D55" i="16" s="1"/>
  <c r="C17" i="16" l="1"/>
  <c r="C48" i="16" s="1"/>
  <c r="C55" i="16" s="1"/>
  <c r="D16" i="3"/>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E12" i="25" s="1"/>
  <c r="F5" i="22" s="1"/>
  <c r="B5" i="25"/>
  <c r="B12" i="25" s="1"/>
  <c r="C5" i="22" s="1"/>
  <c r="K4" i="25"/>
  <c r="J4" i="25"/>
  <c r="G4" i="25"/>
  <c r="D4" i="25"/>
  <c r="K3" i="25"/>
  <c r="J3" i="25"/>
  <c r="J5" i="25" s="1"/>
  <c r="G3" i="25"/>
  <c r="G5" i="25" s="1"/>
  <c r="D3" i="25"/>
  <c r="D5" i="25" s="1"/>
  <c r="L6" i="22"/>
  <c r="L7" i="22"/>
  <c r="K6" i="22"/>
  <c r="K7" i="22"/>
  <c r="E6" i="22"/>
  <c r="E7" i="22"/>
  <c r="H6" i="22"/>
  <c r="M6" i="22" s="1"/>
  <c r="H7" i="22"/>
  <c r="M7" i="22" s="1"/>
  <c r="B5" i="23"/>
  <c r="D7" i="23"/>
  <c r="D8" i="23"/>
  <c r="D9" i="23"/>
  <c r="D10" i="23"/>
  <c r="D11" i="23"/>
  <c r="D6" i="23"/>
  <c r="D4" i="23"/>
  <c r="D3" i="23"/>
  <c r="B12" i="23"/>
  <c r="C16" i="19" l="1"/>
  <c r="C16" i="3"/>
  <c r="D12" i="25"/>
  <c r="J12" i="25"/>
  <c r="L4" i="25"/>
  <c r="D5" i="23"/>
  <c r="G12" i="25"/>
  <c r="K5" i="25"/>
  <c r="K12" i="25" s="1"/>
  <c r="L6" i="25"/>
  <c r="L7" i="25"/>
  <c r="L8" i="25"/>
  <c r="L9" i="25"/>
  <c r="L10" i="25"/>
  <c r="L11" i="25"/>
  <c r="L3" i="25"/>
  <c r="L5" i="25" s="1"/>
  <c r="D12" i="23"/>
  <c r="B28" i="3"/>
  <c r="E28" i="3" s="1"/>
  <c r="H29" i="7"/>
  <c r="U26" i="7"/>
  <c r="U27" i="7" l="1"/>
  <c r="U23" i="7"/>
  <c r="U24" i="7"/>
  <c r="C19" i="19"/>
  <c r="C18" i="19"/>
  <c r="C19" i="3"/>
  <c r="U25" i="7"/>
  <c r="L19" i="16"/>
  <c r="L20" i="16"/>
  <c r="H4" i="23"/>
  <c r="J4" i="23" s="1"/>
  <c r="E4" i="23"/>
  <c r="L12" i="25"/>
  <c r="K5" i="22"/>
  <c r="H5" i="22"/>
  <c r="L5" i="22"/>
  <c r="E5" i="22"/>
  <c r="C4" i="22"/>
  <c r="E4" i="22" s="1"/>
  <c r="C18" i="3" l="1"/>
  <c r="C18" i="18"/>
  <c r="C19" i="18"/>
  <c r="L21" i="16"/>
  <c r="L48" i="16" s="1"/>
  <c r="L55" i="16" s="1"/>
  <c r="G21" i="16"/>
  <c r="G48" i="16" s="1"/>
  <c r="G55" i="16" s="1"/>
  <c r="K4" i="23"/>
  <c r="G4" i="23"/>
  <c r="L4" i="23" s="1"/>
  <c r="C8" i="22"/>
  <c r="E8" i="22"/>
  <c r="M5" i="22"/>
  <c r="F15" i="1" l="1"/>
  <c r="C15" i="1" s="1"/>
  <c r="F16" i="1"/>
  <c r="C16" i="1" s="1"/>
  <c r="E16" i="1" s="1"/>
  <c r="F14" i="1"/>
  <c r="C14" i="1" s="1"/>
  <c r="E14" i="1" s="1"/>
  <c r="E13" i="1" s="1"/>
  <c r="B50" i="3"/>
  <c r="B39" i="3"/>
  <c r="B33" i="3"/>
  <c r="E33" i="3" s="1"/>
  <c r="B22" i="3"/>
  <c r="B12" i="3"/>
  <c r="E12" i="3" s="1"/>
  <c r="D42" i="18"/>
  <c r="D30" i="18"/>
  <c r="D26" i="18"/>
  <c r="A55" i="18"/>
  <c r="A54" i="18"/>
  <c r="A53" i="18"/>
  <c r="D55" i="19"/>
  <c r="A55" i="19"/>
  <c r="A54" i="19"/>
  <c r="A53" i="19"/>
  <c r="A43" i="19"/>
  <c r="E5" i="18"/>
  <c r="A43" i="18"/>
  <c r="A53" i="3"/>
  <c r="A54" i="3"/>
  <c r="A55" i="3"/>
  <c r="A43" i="3"/>
  <c r="A53" i="17"/>
  <c r="A52" i="17"/>
  <c r="A51" i="17"/>
  <c r="A50" i="17"/>
  <c r="A46" i="17"/>
  <c r="A45" i="19" s="1"/>
  <c r="A45" i="17"/>
  <c r="A44" i="19" s="1"/>
  <c r="A44" i="17"/>
  <c r="A42" i="17"/>
  <c r="A41" i="19" s="1"/>
  <c r="A41" i="17"/>
  <c r="A40" i="19" s="1"/>
  <c r="A40" i="17"/>
  <c r="A39" i="19" s="1"/>
  <c r="A39" i="17"/>
  <c r="A38" i="19" s="1"/>
  <c r="A38" i="17"/>
  <c r="A37" i="19" s="1"/>
  <c r="A35" i="17"/>
  <c r="A34" i="19" s="1"/>
  <c r="A34" i="17"/>
  <c r="A33" i="19" s="1"/>
  <c r="A33" i="17"/>
  <c r="A32" i="19" s="1"/>
  <c r="A30" i="17"/>
  <c r="A29" i="19" s="1"/>
  <c r="A29" i="17"/>
  <c r="A28" i="19" s="1"/>
  <c r="A26" i="17"/>
  <c r="A25" i="19" s="1"/>
  <c r="A25" i="17"/>
  <c r="A24" i="19" s="1"/>
  <c r="A24" i="17"/>
  <c r="A23" i="19" s="1"/>
  <c r="A23" i="17"/>
  <c r="A22" i="19" s="1"/>
  <c r="A20" i="17"/>
  <c r="A19" i="19" s="1"/>
  <c r="A19" i="17"/>
  <c r="A18" i="19" s="1"/>
  <c r="A16" i="17"/>
  <c r="A15" i="19" s="1"/>
  <c r="A15" i="17"/>
  <c r="A14" i="19" s="1"/>
  <c r="A14" i="17"/>
  <c r="A13" i="19" s="1"/>
  <c r="A13" i="17"/>
  <c r="A12" i="19" s="1"/>
  <c r="A11" i="17"/>
  <c r="A10" i="19" s="1"/>
  <c r="A10" i="17"/>
  <c r="A9" i="19" s="1"/>
  <c r="A9" i="17"/>
  <c r="A8" i="19" s="1"/>
  <c r="A8" i="17"/>
  <c r="A7" i="19" s="1"/>
  <c r="A7" i="17"/>
  <c r="A6" i="19" s="1"/>
  <c r="A53" i="16"/>
  <c r="A52" i="18" s="1"/>
  <c r="A52" i="16"/>
  <c r="A51" i="18" s="1"/>
  <c r="A51" i="16"/>
  <c r="A50" i="18" s="1"/>
  <c r="A50" i="16"/>
  <c r="A49" i="18" s="1"/>
  <c r="A46" i="16"/>
  <c r="A45" i="18" s="1"/>
  <c r="A45" i="16"/>
  <c r="A44" i="18" s="1"/>
  <c r="A44" i="16"/>
  <c r="A42" i="16"/>
  <c r="A41" i="18" s="1"/>
  <c r="A41" i="16"/>
  <c r="A40" i="18" s="1"/>
  <c r="A40" i="16"/>
  <c r="A39" i="18" s="1"/>
  <c r="A39" i="16"/>
  <c r="A38" i="18" s="1"/>
  <c r="A38" i="16"/>
  <c r="A37" i="18" s="1"/>
  <c r="A35" i="16"/>
  <c r="A34" i="18" s="1"/>
  <c r="A34" i="16"/>
  <c r="A33" i="18" s="1"/>
  <c r="A33" i="16"/>
  <c r="A32" i="18" s="1"/>
  <c r="A30" i="16"/>
  <c r="A29" i="18" s="1"/>
  <c r="A29" i="16"/>
  <c r="A28" i="18" s="1"/>
  <c r="A26" i="16"/>
  <c r="A25" i="18" s="1"/>
  <c r="A25" i="16"/>
  <c r="A24" i="18" s="1"/>
  <c r="A24" i="16"/>
  <c r="A23" i="18" s="1"/>
  <c r="A23" i="16"/>
  <c r="A22" i="18" s="1"/>
  <c r="A20" i="16"/>
  <c r="A19" i="18" s="1"/>
  <c r="A19" i="16"/>
  <c r="A18" i="18" s="1"/>
  <c r="A16" i="16"/>
  <c r="A15" i="18" s="1"/>
  <c r="A15" i="16"/>
  <c r="A14" i="18" s="1"/>
  <c r="A14" i="16"/>
  <c r="A13" i="18" s="1"/>
  <c r="A13" i="16"/>
  <c r="A12" i="18" s="1"/>
  <c r="A11" i="16"/>
  <c r="A10" i="18" s="1"/>
  <c r="A10" i="16"/>
  <c r="A9" i="18" s="1"/>
  <c r="A9" i="16"/>
  <c r="A8" i="18" s="1"/>
  <c r="A8" i="16"/>
  <c r="A7" i="18" s="1"/>
  <c r="A7" i="16"/>
  <c r="A6" i="18" s="1"/>
  <c r="A51" i="8"/>
  <c r="A52" i="8"/>
  <c r="A51" i="3" s="1"/>
  <c r="A53" i="8"/>
  <c r="A52" i="19" s="1"/>
  <c r="A50" i="8"/>
  <c r="A49" i="3" s="1"/>
  <c r="E55" i="3"/>
  <c r="A46" i="8"/>
  <c r="A45" i="3" s="1"/>
  <c r="A45" i="8"/>
  <c r="A44" i="3" s="1"/>
  <c r="A44" i="8"/>
  <c r="A40" i="8"/>
  <c r="A39" i="3" s="1"/>
  <c r="A41" i="8"/>
  <c r="A40" i="3" s="1"/>
  <c r="A42" i="8"/>
  <c r="A41" i="3" s="1"/>
  <c r="A30" i="8"/>
  <c r="A29" i="3" s="1"/>
  <c r="A24" i="8"/>
  <c r="A23" i="3" s="1"/>
  <c r="A25" i="8"/>
  <c r="A24" i="3" s="1"/>
  <c r="A26" i="8"/>
  <c r="A25" i="3" s="1"/>
  <c r="A16" i="8"/>
  <c r="A15" i="3" s="1"/>
  <c r="A3" i="7"/>
  <c r="A10" i="7" s="1"/>
  <c r="A17" i="7" s="1"/>
  <c r="A24" i="7" s="1"/>
  <c r="A4" i="7"/>
  <c r="A11" i="7" s="1"/>
  <c r="A18" i="7" s="1"/>
  <c r="A25" i="7" s="1"/>
  <c r="A5" i="7"/>
  <c r="A12" i="7" s="1"/>
  <c r="A19" i="7" s="1"/>
  <c r="A26" i="7" s="1"/>
  <c r="A6" i="7"/>
  <c r="A13" i="7" s="1"/>
  <c r="A20" i="7" s="1"/>
  <c r="A27" i="7" s="1"/>
  <c r="A2" i="7"/>
  <c r="A9" i="7" s="1"/>
  <c r="A16" i="7" s="1"/>
  <c r="A23" i="7" s="1"/>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D55" i="3"/>
  <c r="B20" i="17" l="1"/>
  <c r="B19" i="17"/>
  <c r="B20" i="8"/>
  <c r="B19" i="8"/>
  <c r="B20" i="16"/>
  <c r="B19" i="16"/>
  <c r="B29" i="18"/>
  <c r="E29" i="18" s="1"/>
  <c r="H9" i="23"/>
  <c r="J9" i="23" s="1"/>
  <c r="H11" i="23"/>
  <c r="J11" i="23" s="1"/>
  <c r="H7" i="23"/>
  <c r="J7" i="23" s="1"/>
  <c r="H8" i="23"/>
  <c r="J8" i="23" s="1"/>
  <c r="H10" i="23"/>
  <c r="J10" i="23" s="1"/>
  <c r="E7" i="23"/>
  <c r="E9" i="23"/>
  <c r="E10" i="23"/>
  <c r="E11" i="23"/>
  <c r="V8" i="8"/>
  <c r="V10" i="17"/>
  <c r="B34" i="18"/>
  <c r="E34" i="18" s="1"/>
  <c r="V9" i="8"/>
  <c r="U29" i="7"/>
  <c r="V11" i="8"/>
  <c r="Y8" i="16"/>
  <c r="V9" i="17"/>
  <c r="V11" i="17"/>
  <c r="U31" i="7"/>
  <c r="V10" i="8"/>
  <c r="E8" i="23"/>
  <c r="Y11" i="16"/>
  <c r="Y7" i="16"/>
  <c r="V8" i="17"/>
  <c r="E39" i="3"/>
  <c r="E50" i="3"/>
  <c r="A49" i="19"/>
  <c r="B13" i="3"/>
  <c r="E13" i="3" s="1"/>
  <c r="B24" i="3"/>
  <c r="E24" i="3" s="1"/>
  <c r="B34" i="3"/>
  <c r="E34" i="3" s="1"/>
  <c r="B40" i="3"/>
  <c r="E40" i="3" s="1"/>
  <c r="E22" i="3"/>
  <c r="A51" i="19"/>
  <c r="B14" i="3"/>
  <c r="E14" i="3" s="1"/>
  <c r="B23" i="3"/>
  <c r="E23" i="3" s="1"/>
  <c r="B29" i="3"/>
  <c r="E29" i="3" s="1"/>
  <c r="B32" i="3"/>
  <c r="E32" i="3" s="1"/>
  <c r="U30" i="7"/>
  <c r="C7" i="5"/>
  <c r="E7" i="5" s="1"/>
  <c r="C6" i="5"/>
  <c r="E6" i="5" s="1"/>
  <c r="B12" i="18"/>
  <c r="E12" i="18" s="1"/>
  <c r="D35" i="18"/>
  <c r="B51" i="18"/>
  <c r="E51" i="18" s="1"/>
  <c r="B22" i="18"/>
  <c r="E22" i="18" s="1"/>
  <c r="B25" i="18"/>
  <c r="E25" i="18" s="1"/>
  <c r="C42" i="18"/>
  <c r="B38" i="18"/>
  <c r="E38" i="18" s="1"/>
  <c r="B50" i="18"/>
  <c r="E50" i="18" s="1"/>
  <c r="B24" i="18"/>
  <c r="E24" i="18" s="1"/>
  <c r="B33" i="18"/>
  <c r="E33" i="18" s="1"/>
  <c r="C35" i="18"/>
  <c r="B39" i="18"/>
  <c r="E39" i="18" s="1"/>
  <c r="B45" i="18"/>
  <c r="E45" i="18" s="1"/>
  <c r="D53" i="18"/>
  <c r="B45" i="3"/>
  <c r="E45" i="3" s="1"/>
  <c r="B15" i="3"/>
  <c r="E15" i="3" s="1"/>
  <c r="B25" i="3"/>
  <c r="E25" i="3" s="1"/>
  <c r="B41" i="3"/>
  <c r="E41" i="3" s="1"/>
  <c r="B38" i="3"/>
  <c r="E38" i="3" s="1"/>
  <c r="B51" i="3"/>
  <c r="E51" i="3" s="1"/>
  <c r="B52" i="3"/>
  <c r="E52" i="3" s="1"/>
  <c r="B44" i="3"/>
  <c r="E44" i="3" s="1"/>
  <c r="B37" i="3"/>
  <c r="E37" i="3" s="1"/>
  <c r="C53" i="18"/>
  <c r="B14" i="18"/>
  <c r="E14" i="18" s="1"/>
  <c r="B40" i="18"/>
  <c r="E40" i="18" s="1"/>
  <c r="B32" i="18"/>
  <c r="B15" i="18"/>
  <c r="E15" i="18" s="1"/>
  <c r="C26" i="18"/>
  <c r="C30" i="18"/>
  <c r="B30" i="18" s="1"/>
  <c r="B37" i="18"/>
  <c r="E37" i="18" s="1"/>
  <c r="C46" i="18"/>
  <c r="B23" i="18"/>
  <c r="E23" i="18" s="1"/>
  <c r="B28" i="18"/>
  <c r="E28" i="18" s="1"/>
  <c r="B41" i="18"/>
  <c r="E41" i="18" s="1"/>
  <c r="B44" i="18"/>
  <c r="E44" i="18" s="1"/>
  <c r="D46" i="18"/>
  <c r="B13" i="18"/>
  <c r="E13" i="18" s="1"/>
  <c r="B52" i="18"/>
  <c r="E52" i="18" s="1"/>
  <c r="A50" i="19"/>
  <c r="A50" i="3"/>
  <c r="A52" i="3"/>
  <c r="Y9" i="16" l="1"/>
  <c r="H17" i="16"/>
  <c r="B17" i="16" s="1"/>
  <c r="D16" i="18"/>
  <c r="B46" i="3"/>
  <c r="E46" i="3" s="1"/>
  <c r="G10" i="23"/>
  <c r="L10" i="23" s="1"/>
  <c r="K10" i="23"/>
  <c r="G8" i="23"/>
  <c r="L8" i="23" s="1"/>
  <c r="K8" i="23"/>
  <c r="G9" i="23"/>
  <c r="L9" i="23" s="1"/>
  <c r="K9" i="23"/>
  <c r="K7" i="23"/>
  <c r="G7" i="23"/>
  <c r="L7" i="23" s="1"/>
  <c r="K11" i="23"/>
  <c r="G11" i="23"/>
  <c r="L11" i="23" s="1"/>
  <c r="V7" i="8"/>
  <c r="E3" i="23"/>
  <c r="H3" i="23"/>
  <c r="B30" i="3"/>
  <c r="E30" i="3" s="1"/>
  <c r="Y10" i="16"/>
  <c r="B6" i="3"/>
  <c r="E6" i="3" s="1"/>
  <c r="B26" i="3"/>
  <c r="E26" i="3" s="1"/>
  <c r="B53" i="3"/>
  <c r="E53" i="3" s="1"/>
  <c r="B42" i="3"/>
  <c r="E42" i="3" s="1"/>
  <c r="B8" i="3"/>
  <c r="E8" i="3" s="1"/>
  <c r="B9" i="18"/>
  <c r="B10" i="3"/>
  <c r="E10" i="3" s="1"/>
  <c r="E30" i="18"/>
  <c r="B6" i="18"/>
  <c r="E6" i="18" s="1"/>
  <c r="B35" i="18"/>
  <c r="E35" i="18" s="1"/>
  <c r="B26" i="18"/>
  <c r="E26" i="18" s="1"/>
  <c r="B53" i="18"/>
  <c r="E53" i="18" s="1"/>
  <c r="B7" i="18"/>
  <c r="E7" i="18" s="1"/>
  <c r="B10" i="18"/>
  <c r="E10" i="18" s="1"/>
  <c r="B46" i="18"/>
  <c r="E46" i="18" s="1"/>
  <c r="B8" i="18"/>
  <c r="E8" i="18" s="1"/>
  <c r="B42" i="18"/>
  <c r="E42" i="18" s="1"/>
  <c r="C16" i="18"/>
  <c r="B35" i="3"/>
  <c r="E35" i="3" s="1"/>
  <c r="E32" i="18"/>
  <c r="B7" i="3"/>
  <c r="E7" i="3" s="1"/>
  <c r="B9" i="3"/>
  <c r="E9" i="3" s="1"/>
  <c r="B21" i="17" l="1"/>
  <c r="C20" i="19"/>
  <c r="C47" i="19" s="1"/>
  <c r="C54" i="19" s="1"/>
  <c r="C20" i="3"/>
  <c r="C47" i="3" s="1"/>
  <c r="C54" i="3" s="1"/>
  <c r="H21" i="16"/>
  <c r="H48" i="16" s="1"/>
  <c r="H55" i="16" s="1"/>
  <c r="C21" i="8"/>
  <c r="C48" i="8" s="1"/>
  <c r="C55" i="8" s="1"/>
  <c r="B19" i="3"/>
  <c r="H5" i="23"/>
  <c r="J3" i="23"/>
  <c r="J5" i="23" s="1"/>
  <c r="E5" i="23"/>
  <c r="G3" i="23"/>
  <c r="K3" i="23"/>
  <c r="K5" i="23" s="1"/>
  <c r="E9" i="18"/>
  <c r="B18" i="18"/>
  <c r="E18" i="18" s="1"/>
  <c r="B16" i="3"/>
  <c r="E16" i="3" s="1"/>
  <c r="B19" i="18"/>
  <c r="E19" i="18" s="1"/>
  <c r="B16" i="18"/>
  <c r="C20" i="18"/>
  <c r="C47" i="18" s="1"/>
  <c r="C54" i="18" s="1"/>
  <c r="B21" i="8" l="1"/>
  <c r="B21" i="16"/>
  <c r="B55" i="8"/>
  <c r="B48" i="8"/>
  <c r="B48" i="17"/>
  <c r="B48" i="16"/>
  <c r="E6" i="23"/>
  <c r="E12" i="23" s="1"/>
  <c r="E19" i="3"/>
  <c r="D20" i="3"/>
  <c r="D47" i="3" s="1"/>
  <c r="D54" i="3" s="1"/>
  <c r="G5" i="23"/>
  <c r="L3" i="23"/>
  <c r="L5" i="23" s="1"/>
  <c r="D20" i="18"/>
  <c r="D47" i="18" s="1"/>
  <c r="D54" i="18" s="1"/>
  <c r="H6" i="23"/>
  <c r="J6" i="23" s="1"/>
  <c r="J12" i="23" s="1"/>
  <c r="B18" i="3"/>
  <c r="E18" i="3" s="1"/>
  <c r="B20" i="3" l="1"/>
  <c r="E20" i="3" s="1"/>
  <c r="E16" i="18"/>
  <c r="B23" i="19"/>
  <c r="E23" i="19" s="1"/>
  <c r="B25" i="19"/>
  <c r="E25" i="19" s="1"/>
  <c r="B34" i="19"/>
  <c r="E34" i="19" s="1"/>
  <c r="B8" i="19"/>
  <c r="E8" i="19" s="1"/>
  <c r="B10" i="19"/>
  <c r="E10" i="19" s="1"/>
  <c r="B9" i="19"/>
  <c r="E9" i="19" s="1"/>
  <c r="B12" i="19"/>
  <c r="E12" i="19" s="1"/>
  <c r="B13" i="19"/>
  <c r="E13" i="19" s="1"/>
  <c r="B20" i="18"/>
  <c r="E20" i="18" s="1"/>
  <c r="B54" i="3"/>
  <c r="E54" i="3" s="1"/>
  <c r="B47" i="3"/>
  <c r="E47" i="3" s="1"/>
  <c r="E13" i="23"/>
  <c r="F4" i="22"/>
  <c r="H12" i="23"/>
  <c r="G6" i="23"/>
  <c r="L6" i="23" s="1"/>
  <c r="L12" i="23" s="1"/>
  <c r="K6" i="23"/>
  <c r="K12" i="23" s="1"/>
  <c r="B6" i="19"/>
  <c r="E6" i="19" s="1"/>
  <c r="B47" i="18"/>
  <c r="B54" i="18"/>
  <c r="B55" i="17" l="1"/>
  <c r="H13" i="23" s="1"/>
  <c r="B40" i="19"/>
  <c r="E40" i="19" s="1"/>
  <c r="B24" i="19"/>
  <c r="E24" i="19" s="1"/>
  <c r="B45" i="19"/>
  <c r="E45" i="19" s="1"/>
  <c r="B38" i="19"/>
  <c r="E38" i="19" s="1"/>
  <c r="B29" i="19"/>
  <c r="E29" i="19" s="1"/>
  <c r="B33" i="19"/>
  <c r="E33" i="19" s="1"/>
  <c r="B39" i="19"/>
  <c r="E39" i="19" s="1"/>
  <c r="B41" i="19"/>
  <c r="E41" i="19" s="1"/>
  <c r="B7" i="19"/>
  <c r="E7" i="19" s="1"/>
  <c r="B22" i="19"/>
  <c r="E22" i="19" s="1"/>
  <c r="B44" i="19"/>
  <c r="E44" i="19" s="1"/>
  <c r="B28" i="19"/>
  <c r="E28" i="19" s="1"/>
  <c r="B32" i="19"/>
  <c r="E32" i="19" s="1"/>
  <c r="B51" i="19"/>
  <c r="E51" i="19" s="1"/>
  <c r="B52" i="19"/>
  <c r="E52" i="19" s="1"/>
  <c r="B15" i="19"/>
  <c r="E15" i="19" s="1"/>
  <c r="B19" i="19"/>
  <c r="E19" i="19" s="1"/>
  <c r="B56" i="3"/>
  <c r="B9" i="1"/>
  <c r="D10" i="1" s="1"/>
  <c r="D9" i="1" s="1"/>
  <c r="G12" i="23"/>
  <c r="I4" i="22"/>
  <c r="H4" i="22"/>
  <c r="F8" i="22"/>
  <c r="B5" i="1"/>
  <c r="D46" i="19" l="1"/>
  <c r="B46" i="19" s="1"/>
  <c r="E46" i="19" s="1"/>
  <c r="D26" i="19"/>
  <c r="B26" i="19" s="1"/>
  <c r="E26" i="19" s="1"/>
  <c r="D30" i="19"/>
  <c r="B30" i="19" s="1"/>
  <c r="E30" i="19" s="1"/>
  <c r="D42" i="19"/>
  <c r="B42" i="19" s="1"/>
  <c r="E42" i="19" s="1"/>
  <c r="B37" i="19"/>
  <c r="E37" i="19" s="1"/>
  <c r="D35" i="19"/>
  <c r="B35" i="19" s="1"/>
  <c r="E35" i="19" s="1"/>
  <c r="B55" i="16"/>
  <c r="E47" i="18"/>
  <c r="D20" i="19"/>
  <c r="B20" i="19" s="1"/>
  <c r="E20" i="19" s="1"/>
  <c r="B18" i="19"/>
  <c r="E18" i="19" s="1"/>
  <c r="B14" i="19"/>
  <c r="E14" i="19" s="1"/>
  <c r="D16" i="19"/>
  <c r="D53" i="19"/>
  <c r="B50" i="19"/>
  <c r="E50" i="19" s="1"/>
  <c r="D11" i="1"/>
  <c r="D12" i="1"/>
  <c r="K4" i="22"/>
  <c r="K8" i="22" s="1"/>
  <c r="I8" i="22"/>
  <c r="L4" i="22"/>
  <c r="H8" i="22"/>
  <c r="D8" i="1"/>
  <c r="D6" i="1"/>
  <c r="D5" i="1" s="1"/>
  <c r="D7" i="1"/>
  <c r="B53" i="19" l="1"/>
  <c r="E53" i="19" s="1"/>
  <c r="D47" i="19"/>
  <c r="B16" i="19"/>
  <c r="E16" i="19" s="1"/>
  <c r="B56" i="18"/>
  <c r="E54" i="18"/>
  <c r="M4" i="22"/>
  <c r="M8" i="22" s="1"/>
  <c r="K10" i="22" s="1"/>
  <c r="L8" i="22"/>
  <c r="K13" i="23"/>
  <c r="B47" i="19" l="1"/>
  <c r="E47" i="19" s="1"/>
  <c r="D54" i="19"/>
  <c r="B54" i="19" s="1"/>
  <c r="L13" i="23"/>
  <c r="B56" i="19" l="1"/>
  <c r="B13" i="1"/>
  <c r="E54" i="19"/>
  <c r="D16" i="1" l="1"/>
  <c r="B17" i="1"/>
  <c r="D14" i="1"/>
  <c r="D13" i="1" s="1"/>
  <c r="D17" i="1" s="1"/>
  <c r="D15" i="1"/>
</calcChain>
</file>

<file path=xl/sharedStrings.xml><?xml version="1.0" encoding="utf-8"?>
<sst xmlns="http://schemas.openxmlformats.org/spreadsheetml/2006/main" count="437" uniqueCount="167">
  <si>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</si>
  <si>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t>1) pētnieki un to likmes. Var ievadīt konkrētus pētniekus (amats, vārds, uzvārds) vai pētnieku grupas - vadošie pētnieki, pētnieki, inženieru utml.</t>
  </si>
  <si>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</si>
  <si>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</si>
  <si>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4) Apdrošināšanas izmaksas attiecināmas tikai tajā gadījumā, ja to nepieciešamību nosaka Latvijas likumdošana. Tas neattiecas, piemēram, uz personāla veselības apdrošināšanu vai ceļojumu apdrošināšanu.</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</si>
  <si>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</si>
  <si>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</si>
  <si>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</si>
  <si>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</si>
  <si>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3) komandējuma izmaksas plānojiet tajā mēnesī, kad plānots komandējums vai tā izmaksas. Konferences dalības maksa jānorāda pie ārpakalpojumiem;</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</si>
  <si>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</si>
  <si>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</si>
  <si>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1) kāds ir Jūsu uzņēmuma MVK statuss atbilstoši deklarācijai - M (mazais), V(vidējais ) vai L (lielais). Tas automātiski ļaus izvēlēties pareizās atbalsta likmes!</t>
  </si>
  <si>
    <t>2) atzīmējiet, vai pētījumam plānota papildu intensitāte: Jā vai Nē</t>
  </si>
  <si>
    <t>3) izmaksu summām no ceturkšņu lapām būtu jāpārceļas automātiski, tāpat aprēķinās granta summa.</t>
  </si>
  <si>
    <t>Ja pētījumā darbojas vairāki partneri, katram jāpilda savs finanšu fails!</t>
  </si>
  <si>
    <t>Lapas "Instrukcija", "Stundas", "pieņēmumi", TEP_men, RP_men, EI_men ir tehniskās lapas pašu lietošanai un ērtākai izmaksu plānošanai.</t>
  </si>
  <si>
    <t>Liekās lapas, rindiņas vai kolonnas lūgums nedzēst, nepieciešamības gadījumā slēpt (hide).</t>
  </si>
  <si>
    <t>Tehniski ekonomiskais pamatojums</t>
  </si>
  <si>
    <t>KOPĀ</t>
  </si>
  <si>
    <t>Rūpnieckais pētījums</t>
  </si>
  <si>
    <t>Eksperimentālā izstrāde</t>
  </si>
  <si>
    <t>TEP kopā:</t>
  </si>
  <si>
    <t>RP kopā:</t>
  </si>
  <si>
    <t>EI kopā:</t>
  </si>
  <si>
    <t>Pētījums:</t>
  </si>
  <si>
    <t>Partneris:</t>
  </si>
  <si>
    <t>Izmaksu veids</t>
  </si>
  <si>
    <t>Attiecināmās izmaksas, EUR</t>
  </si>
  <si>
    <t>Maksimālā finansējuma intensitāte, %</t>
  </si>
  <si>
    <t>Pieprasītais finansējuma apmērs, EUR</t>
  </si>
  <si>
    <t>Pieprasītā finansējuma intensitāte, %</t>
  </si>
  <si>
    <t>Intensitāte, ja plānots publicēt</t>
  </si>
  <si>
    <t>Intensitāte, ja nav plānots publicēt</t>
  </si>
  <si>
    <t>Mikro un mazie komersanti</t>
  </si>
  <si>
    <t>Vidējie komersanti</t>
  </si>
  <si>
    <t>Lielie komersanti</t>
  </si>
  <si>
    <t>Rūpnieciskais pētījums:</t>
  </si>
  <si>
    <t>Eksperimentālā izstrāde:</t>
  </si>
  <si>
    <t>Kopā</t>
  </si>
  <si>
    <t>Kāds ir uzņēmuma MVK statuss? M, V, vai L</t>
  </si>
  <si>
    <t>M</t>
  </si>
  <si>
    <t>Vai pētījumam plānota papildus intensitāte? Jā vai Nē</t>
  </si>
  <si>
    <t>Jā</t>
  </si>
  <si>
    <t>13.2 Pētījuma izmaksu tāme:</t>
  </si>
  <si>
    <t>Pētniecības projekta izmaksu pozīcijas</t>
  </si>
  <si>
    <t>Vienība</t>
  </si>
  <si>
    <t>Vienību skaits</t>
  </si>
  <si>
    <t>Vienības izmaksas (EUR)</t>
  </si>
  <si>
    <t>Izmaksas kopā (EUR)</t>
  </si>
  <si>
    <t>bez PVN</t>
  </si>
  <si>
    <t xml:space="preserve">1. Personāla izmaksas </t>
  </si>
  <si>
    <t>1.1. Projektā nodarbināto pētnieku, zinātnes tehniskā personāla un cita pētnieku palīgpersonāla darba algu izmaksas</t>
  </si>
  <si>
    <t>stunda</t>
  </si>
  <si>
    <t>Var norādīt gan konkrētus pētniekus, gan pētnieku grupas</t>
  </si>
  <si>
    <t>1.2.komandējuma (darba brauciena) izmaksas saskaņā ar normatīvajos aktos par kārtību, kādā atlīdzināmi ar komandējumiem un darbinieku darba braucieniem saistītie izdevumi noteiktajām normām</t>
  </si>
  <si>
    <t>1.2.1. Ceļa / transporta izdevumi</t>
  </si>
  <si>
    <t>brauciens</t>
  </si>
  <si>
    <t>1.2.2. Dienas nauda</t>
  </si>
  <si>
    <t>dienas</t>
  </si>
  <si>
    <t>1.2.3. Viesnīcas (naktsmītnes) izdevumi, ieskaitot brokastis</t>
  </si>
  <si>
    <t>1.2.4. Bagāžas pārvadāšanas izdevumi</t>
  </si>
  <si>
    <t>2. Komunālo pakalpojumu un sakaru pakalpojumu izmaksas</t>
  </si>
  <si>
    <t>2.1. Komunālo pakalpojumu izmaksas</t>
  </si>
  <si>
    <t>Ja dažādu veidu aktivitātes pārklājas (TEP, RP, EI), vēlams norādīt stundas izmaksas. Ja nepārklājas, var paredzēt mēneša izmaksas</t>
  </si>
  <si>
    <t>2.2. Sakaru pakalpojumu izmaksas</t>
  </si>
  <si>
    <t>3. Telpu, instrumentu, iekārtu un tā aprīkojuma nomas izmaksas</t>
  </si>
  <si>
    <t>3.1. Telpu nomas izmaksas</t>
  </si>
  <si>
    <t>mēnesis</t>
  </si>
  <si>
    <t>3.2. Instrumentu nomas izmaksas</t>
  </si>
  <si>
    <t>3.3. Iekārtu nomas izmaksas</t>
  </si>
  <si>
    <t>3.4. Aprīkojuma nomas izmaksas</t>
  </si>
  <si>
    <t>4. Ārējo pakalpojumu izmaksas</t>
  </si>
  <si>
    <t>4.1. Konferences dalības maksa</t>
  </si>
  <si>
    <t>konference</t>
  </si>
  <si>
    <t>4.2. Ārpakalpojums</t>
  </si>
  <si>
    <t>līgums</t>
  </si>
  <si>
    <t>5. Materiālu, zinātniskās literatūras un mazvērtīgā inventāra iegādes izmaksas, tai skaitā piegādes izmaksas</t>
  </si>
  <si>
    <t>5.1. Materiālu izmaksas</t>
  </si>
  <si>
    <t>gab.</t>
  </si>
  <si>
    <t>5.2. Zinātniskās literatūras izmaksas</t>
  </si>
  <si>
    <t>5.3. Mazvērtīgā inventāra izmaksas</t>
  </si>
  <si>
    <t>6. Telpu, instrumentu, iekārtu un to aprīkojuma, patentu un licenču amortizācijas izmaksas, ciktāl tos izmanto pētījumā</t>
  </si>
  <si>
    <t>6.1. Telpu amortizācijas izmaksas</t>
  </si>
  <si>
    <t>6.2. Instrumentu amortizācijas izmaksas</t>
  </si>
  <si>
    <t>6.3. Iekārtu amortizācijas izmaksas</t>
  </si>
  <si>
    <t>6.4. Aprīkojuma amortizācijas izmaksas</t>
  </si>
  <si>
    <t>6.5. Patentu un licenču amortizācijas izmaksas</t>
  </si>
  <si>
    <t>7. Apdrošināšanas (veselības, dzīvības, transportlīdzekļu, īpašuma, iekārtu, civiltiesiskās atbildības u. c.) izmaksas uz pētniecības projekta īstenošanas laiku, kuru nepieciešamību nosaka Latvijas Republikas normatīvie akti</t>
  </si>
  <si>
    <t>Tikai tādas, ko nosaka LR normatīvie akti</t>
  </si>
  <si>
    <t xml:space="preserve">7.1. </t>
  </si>
  <si>
    <t xml:space="preserve">7.2. </t>
  </si>
  <si>
    <t>8. Pētniecības projekta vadības izmaksas (valsts atbalsts)</t>
  </si>
  <si>
    <t>8.1. Personāla izmaksas</t>
  </si>
  <si>
    <t>8.2. Kancelejas preces, biroja piederumi un biroja aprīkojuma noma vai iegāde</t>
  </si>
  <si>
    <t>8.3. Apdrošināšanas izmaksas</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</si>
  <si>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</si>
  <si>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t xml:space="preserve">Izdevumu pozīcijas </t>
  </si>
  <si>
    <t>Izmaksas kopā (EUR) bez PVN</t>
  </si>
  <si>
    <t>10. kalendārais ceturksnis (EUR)</t>
  </si>
  <si>
    <t>11. kalendārais ceturksnis (EUR)</t>
  </si>
  <si>
    <t>12. kalendārais ceturksnis (EUR)</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</si>
  <si>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</si>
  <si>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</si>
  <si>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</si>
  <si>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</si>
  <si>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t>
    </r>
    <r>
      <rPr>
        <b/>
        <i/>
        <sz val="12"/>
        <color theme="1"/>
        <rFont val="Times New Roman"/>
        <family val="1"/>
        <charset val="186"/>
      </rPr>
      <t>Kopā (1.)</t>
    </r>
  </si>
  <si>
    <r>
      <t xml:space="preserve">2. </t>
    </r>
    <r>
      <rPr>
        <b/>
        <sz val="12"/>
        <color theme="1"/>
        <rFont val="Times New Roman"/>
        <family val="1"/>
        <charset val="186"/>
      </rPr>
      <t>Komunālo pakalpojumu un sakaru pakalpojumu izmaksas</t>
    </r>
  </si>
  <si>
    <r>
      <t> </t>
    </r>
    <r>
      <rPr>
        <b/>
        <i/>
        <sz val="12"/>
        <color theme="1"/>
        <rFont val="Times New Roman"/>
        <family val="1"/>
        <charset val="186"/>
      </rPr>
      <t>Kopā (2.)</t>
    </r>
  </si>
  <si>
    <r>
      <t>3.</t>
    </r>
    <r>
      <rPr>
        <b/>
        <sz val="12"/>
        <color theme="1"/>
        <rFont val="Times New Roman"/>
        <family val="1"/>
        <charset val="186"/>
      </rPr>
      <t>Telpu</t>
    </r>
    <r>
      <rPr>
        <sz val="12"/>
        <color theme="1"/>
        <rFont val="Times New Roman"/>
        <family val="1"/>
        <charset val="186"/>
      </rPr>
      <t>, instrumentu, iekārtu un tā aprīkojuma nomas izmaksas</t>
    </r>
  </si>
  <si>
    <r>
      <t> </t>
    </r>
    <r>
      <rPr>
        <b/>
        <i/>
        <sz val="12"/>
        <color theme="1"/>
        <rFont val="Times New Roman"/>
        <family val="1"/>
        <charset val="186"/>
      </rPr>
      <t>Kopā (3.)</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</si>
  <si>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</si>
  <si>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</si>
  <si>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</si>
  <si>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</si>
  <si>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</si>
  <si>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</si>
  <si>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Kopā (7.)</t>
  </si>
  <si>
    <t>Kopējās tiešās pētniecības izmaksas</t>
  </si>
  <si>
    <t>Kopā (8.)</t>
  </si>
  <si>
    <t>Kopējās izmaksas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</si>
  <si>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</si>
  <si>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2026.gads</t>
  </si>
  <si>
    <t>kontrole</t>
  </si>
  <si>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</si>
  <si>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t>*Ceturkšņu numerācija saskaņā ar kopējo projekta grafiku (nelabot).</t>
  </si>
  <si>
    <t>2026. gads</t>
  </si>
  <si>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</si>
  <si>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</si>
  <si>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t>TEHNISKI EKONOMISKAIS PAMATOJUMS</t>
  </si>
  <si>
    <t>RŪPNIECISKAIS PĒTĪJUMS</t>
  </si>
  <si>
    <t>EKSPERIMENTĀLĀ IZSTRĀDNE</t>
  </si>
  <si>
    <t>ATTIECINĀMĀS IZMAKSAS* (bez PVN)</t>
  </si>
  <si>
    <t>Attiecināmās izmaksas EUR</t>
  </si>
  <si>
    <t>Intensitāte %</t>
  </si>
  <si>
    <t>Publiskais finansējums EUR</t>
  </si>
  <si>
    <t> Kopā (1.)</t>
  </si>
  <si>
    <t>3.Telpu, instrumentu, iekārtu un tā aprīkojuma nomas izmaksas</t>
  </si>
  <si>
    <t>4. Ārpakalpojumi</t>
  </si>
  <si>
    <t>Pārbaude</t>
  </si>
  <si>
    <t>*aizpildīt tikai zaļā krāsā iekrāsotos laukus</t>
  </si>
  <si>
    <t>INTENSITĀTES</t>
  </si>
  <si>
    <t>sīkiem (mikro) un maziem komersantiem</t>
  </si>
  <si>
    <t>pamata</t>
  </si>
  <si>
    <t>paaugstinātā</t>
  </si>
  <si>
    <t>vidējiem komersantiem</t>
  </si>
  <si>
    <t>lieliem komersantiem un valsts PZIO</t>
  </si>
  <si>
    <t>13.2 Pētījuma izmaksu tāmes kopsavilkums:</t>
  </si>
  <si>
    <t>Nosaukums</t>
  </si>
  <si>
    <t>Vadošais partneris</t>
  </si>
  <si>
    <t>Partneris 1</t>
  </si>
  <si>
    <t>Partneris 2</t>
  </si>
  <si>
    <t>Partneris 3</t>
  </si>
  <si>
    <t>Kontrole: eksperimentālās izstrādes granta īpatsvars vismaz %</t>
  </si>
  <si>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</si>
  <si>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t>13. kalendārais ceturksnis
(EUR)</t>
  </si>
  <si>
    <t>14. kalendārais ceturksnis
(EUR)</t>
  </si>
  <si>
    <t>2027.gads</t>
  </si>
  <si>
    <t>2027. gads</t>
  </si>
  <si>
    <t>14. kalendārais ceturksnis 
(EUR)</t>
  </si>
  <si>
    <r>
      <t xml:space="preserve">Pēc visu partneru finanšu aprēķinu izveides vadošā partnera failā tiek apkopota informācija par visu pētījumu lapā </t>
    </r>
    <r>
      <rPr>
        <b/>
        <sz val="11"/>
        <rFont val="Calibri"/>
        <family val="2"/>
        <scheme val="minor"/>
      </rPr>
      <t>"Kopsavilkums"</t>
    </r>
    <r>
      <rPr>
        <sz val="11"/>
        <rFont val="Calibri"/>
        <family val="2"/>
        <scheme val="minor"/>
      </rPr>
      <t>, norādot partneru nosaukumus, attiecināmās izmaksas un atbalsta likmes. Te tiek pārbaudīts arī eksperimentālās izstrādes granta īpatsvars, kuram nebūtu jābūt mazākam par 25%.</t>
    </r>
  </si>
  <si>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lūgums sazināties ar Baibu Berovsku (29489720 vai Baiba.Berovska@idejukapitals.lv)</t>
    </r>
  </si>
  <si>
    <t>15.kalendārais ceturksnis (EUR)</t>
  </si>
  <si>
    <t>16. kalendārais ceturksnis (EUR)</t>
  </si>
  <si>
    <t>15. kalendārais ceturksnis (EUR)</t>
  </si>
  <si>
    <t>16. kalendārais ceturknis (EUR)</t>
  </si>
  <si>
    <t>15. kalendārais ceturksni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</si>
</sst>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b/>
      <i/>
      <sz val="9"/>
      <color theme="1"/>
      <name val="Times New Roman"/>
      <family val="1"/>
    </font>
    <font>
      <b/>
      <i/>
      <sz val="11"/>
      <color theme="1"/>
      <name val="Calibri"/>
      <family val="2"/>
      <charset val="186"/>
      <scheme val="minor"/>
    </font>
    <font>
      <i/>
      <sz val="9"/>
      <color theme="1"/>
      <name val="Times New Roman"/>
      <family val="1"/>
      <charset val="186"/>
    </font>
    <font>
      <i/>
      <sz val="11"/>
      <color theme="1"/>
      <name val="Calibri"/>
      <family val="2"/>
      <charset val="186"/>
      <scheme val="minor"/>
    </font>
    <font>
      <sz val="11"/>
      <name val="Calibri"/>
      <family val="2"/>
      <scheme val="minor"/>
    </font>
    <font>
      <b/>
      <sz val="11"/>
      <name val="Calibri"/>
      <family val="2"/>
      <scheme val="minor"/>
    </font>
    <font>
      <sz val="8"/>
      <name val="Calibri"/>
      <family val="2"/>
      <charset val="186"/>
      <scheme val="minor"/>
    </font>
  </fonts>
  <fills count="1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rgb="FF3F3F3F"/>
      </right>
      <top style="double">
        <color rgb="FF3F3F3F"/>
      </top>
      <bottom style="double">
        <color rgb="FF3F3F3F"/>
      </bottom>
      <diagonal/>
    </border>
    <border>
      <left/>
      <right style="double">
        <color rgb="FF3F3F3F"/>
      </right>
      <top style="double">
        <color rgb="FF3F3F3F"/>
      </top>
      <bottom/>
      <diagonal/>
    </border>
  </borders>
  <cellStyleXfs count="6">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cellStyleXfs>
  <cellXfs count="224">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5" fillId="0" borderId="6" xfId="0" applyNumberFormat="1" applyFont="1" applyBorder="1" applyAlignment="1">
      <alignment horizontal="center" vertical="center" wrapText="1"/>
    </xf>
    <xf numFmtId="165" fontId="0" fillId="0" borderId="0" xfId="0" applyNumberFormat="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0" fontId="18" fillId="9" borderId="8" xfId="2" applyBorder="1" applyAlignment="1">
      <alignment horizontal="center" vertical="center" wrapText="1"/>
    </xf>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164" fontId="21" fillId="7" borderId="0" xfId="5" applyNumberFormat="1" applyFill="1" applyBorder="1"/>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4" fontId="0" fillId="0" borderId="0" xfId="0" applyNumberFormat="1"/>
    <xf numFmtId="0" fontId="12" fillId="14" borderId="35" xfId="0" applyFont="1" applyFill="1" applyBorder="1" applyAlignment="1">
      <alignment horizontal="right"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25" fillId="0" borderId="8" xfId="0" applyFont="1" applyBorder="1" applyAlignment="1">
      <alignment horizontal="center" vertical="center" wrapText="1"/>
    </xf>
    <xf numFmtId="164" fontId="5" fillId="4" borderId="6" xfId="0" applyNumberFormat="1" applyFont="1" applyFill="1" applyBorder="1" applyAlignment="1">
      <alignment vertical="top" wrapText="1"/>
    </xf>
    <xf numFmtId="164" fontId="5" fillId="4" borderId="36" xfId="0" applyNumberFormat="1" applyFont="1" applyFill="1" applyBorder="1" applyAlignment="1">
      <alignment vertical="top" wrapText="1"/>
    </xf>
    <xf numFmtId="164" fontId="5" fillId="0" borderId="36" xfId="0" applyNumberFormat="1" applyFont="1" applyBorder="1" applyAlignment="1">
      <alignment vertical="top" wrapText="1"/>
    </xf>
    <xf numFmtId="164" fontId="5" fillId="0" borderId="37" xfId="0" applyNumberFormat="1" applyFont="1" applyBorder="1" applyAlignment="1">
      <alignment vertical="top" wrapText="1"/>
    </xf>
    <xf numFmtId="164" fontId="5" fillId="0" borderId="38" xfId="0" applyNumberFormat="1" applyFont="1" applyBorder="1" applyAlignment="1">
      <alignment vertical="top" wrapText="1"/>
    </xf>
    <xf numFmtId="164" fontId="5" fillId="0" borderId="39" xfId="0" applyNumberFormat="1" applyFont="1" applyBorder="1" applyAlignment="1">
      <alignment vertical="top" wrapText="1"/>
    </xf>
    <xf numFmtId="164" fontId="4" fillId="4" borderId="1" xfId="0" applyNumberFormat="1" applyFont="1" applyFill="1" applyBorder="1" applyAlignment="1">
      <alignment vertical="top" wrapText="1"/>
    </xf>
    <xf numFmtId="164" fontId="5" fillId="0" borderId="1" xfId="0" applyNumberFormat="1" applyFont="1" applyBorder="1" applyAlignment="1">
      <alignment vertical="top" wrapText="1"/>
    </xf>
    <xf numFmtId="164" fontId="9" fillId="4" borderId="1" xfId="0" applyNumberFormat="1" applyFont="1" applyFill="1" applyBorder="1" applyAlignment="1">
      <alignment vertical="top" wrapText="1"/>
    </xf>
    <xf numFmtId="164" fontId="5" fillId="7" borderId="1" xfId="0" applyNumberFormat="1" applyFont="1" applyFill="1" applyBorder="1" applyAlignment="1">
      <alignment vertical="top" wrapText="1"/>
    </xf>
    <xf numFmtId="164" fontId="4" fillId="7" borderId="1" xfId="0" applyNumberFormat="1" applyFont="1" applyFill="1" applyBorder="1" applyAlignment="1">
      <alignment vertical="top" wrapText="1"/>
    </xf>
    <xf numFmtId="164" fontId="31" fillId="4" borderId="4" xfId="0" applyNumberFormat="1" applyFont="1" applyFill="1" applyBorder="1" applyAlignment="1">
      <alignment vertical="top" wrapText="1"/>
    </xf>
    <xf numFmtId="0" fontId="32" fillId="0" borderId="0" xfId="0" applyFont="1"/>
    <xf numFmtId="164" fontId="33" fillId="4" borderId="4" xfId="0" applyNumberFormat="1" applyFont="1" applyFill="1" applyBorder="1" applyAlignment="1">
      <alignment vertical="top" wrapText="1"/>
    </xf>
    <xf numFmtId="0" fontId="34" fillId="0" borderId="0" xfId="0" applyFont="1"/>
    <xf numFmtId="164" fontId="21" fillId="12" borderId="40" xfId="5" applyNumberFormat="1" applyBorder="1"/>
    <xf numFmtId="164" fontId="21" fillId="12" borderId="41" xfId="5" applyNumberFormat="1" applyBorder="1"/>
    <xf numFmtId="0" fontId="35" fillId="10" borderId="0" xfId="3" applyFont="1" applyAlignment="1">
      <alignment wrapText="1"/>
    </xf>
    <xf numFmtId="164" fontId="5" fillId="0" borderId="0" xfId="0" applyNumberFormat="1" applyFont="1" applyAlignment="1">
      <alignment vertical="center" wrapText="1"/>
    </xf>
    <xf numFmtId="164" fontId="5" fillId="0" borderId="6"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0" fontId="25" fillId="14" borderId="24" xfId="0" applyFont="1" applyFill="1" applyBorder="1" applyAlignment="1">
      <alignment horizontal="center" vertical="center"/>
    </xf>
    <xf numFmtId="0" fontId="25" fillId="14" borderId="26"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8" xfId="0" applyFont="1" applyFill="1" applyBorder="1" applyAlignment="1">
      <alignment horizontal="center" vertical="center"/>
    </xf>
  </cellXfs>
  <cellStyles count="6">
    <cellStyle name="Aprēķināšana" xfId="4" builtinId="22"/>
    <cellStyle name="Labs" xfId="2" builtinId="26"/>
    <cellStyle name="Neitrāls" xfId="3" builtinId="28"/>
    <cellStyle name="Parasts" xfId="0" builtinId="0"/>
    <cellStyle name="Pārbaudes šūna" xfId="5" builtinId="23"/>
    <cellStyle name="Procenti"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opLeftCell="A21" zoomScale="95" workbookViewId="0">
      <selection activeCell="A34" sqref="A34"/>
    </sheetView>
  </sheetViews>
  <sheetFormatPr defaultRowHeight="14.4" x14ac:dyDescent="0.3"/>
  <cols>
    <col min="1" max="1" width="79.5546875" style="91" customWidth="1"/>
  </cols>
  <sheetData>
    <row r="1" spans="1:1" x14ac:dyDescent="0.3">
      <c r="A1" s="107" t="s">
        <v>0</v>
      </c>
    </row>
    <row r="2" spans="1:1" ht="28.8" x14ac:dyDescent="0.3">
      <c r="A2" s="107" t="s">
        <v>1</v>
      </c>
    </row>
    <row r="3" spans="1:1" ht="28.8" x14ac:dyDescent="0.3">
      <c r="A3" s="107" t="s">
        <v>2</v>
      </c>
    </row>
    <row r="4" spans="1:1" ht="57.6" x14ac:dyDescent="0.3">
      <c r="A4" s="107" t="s">
        <v>3</v>
      </c>
    </row>
    <row r="5" spans="1:1" ht="43.2" x14ac:dyDescent="0.3">
      <c r="A5" s="107" t="s">
        <v>4</v>
      </c>
    </row>
    <row r="6" spans="1:1" x14ac:dyDescent="0.3">
      <c r="A6" s="107" t="s">
        <v>5</v>
      </c>
    </row>
    <row r="7" spans="1:1" ht="43.2" x14ac:dyDescent="0.3">
      <c r="A7" s="107" t="s">
        <v>6</v>
      </c>
    </row>
    <row r="8" spans="1:1" ht="28.8" x14ac:dyDescent="0.3">
      <c r="A8" s="107" t="s">
        <v>7</v>
      </c>
    </row>
    <row r="9" spans="1:1" ht="43.2" x14ac:dyDescent="0.3">
      <c r="A9" s="107" t="s">
        <v>8</v>
      </c>
    </row>
    <row r="10" spans="1:1" ht="28.8" x14ac:dyDescent="0.3">
      <c r="A10" s="107" t="s">
        <v>9</v>
      </c>
    </row>
    <row r="11" spans="1:1" x14ac:dyDescent="0.3">
      <c r="A11" s="107"/>
    </row>
    <row r="12" spans="1:1" ht="43.2" x14ac:dyDescent="0.3">
      <c r="A12" s="107" t="s">
        <v>10</v>
      </c>
    </row>
    <row r="13" spans="1:1" x14ac:dyDescent="0.3">
      <c r="A13" s="107"/>
    </row>
    <row r="14" spans="1:1" x14ac:dyDescent="0.3">
      <c r="A14" s="107" t="s">
        <v>11</v>
      </c>
    </row>
    <row r="15" spans="1:1" ht="28.8" x14ac:dyDescent="0.3">
      <c r="A15" s="107" t="s">
        <v>12</v>
      </c>
    </row>
    <row r="16" spans="1:1" x14ac:dyDescent="0.3">
      <c r="A16" s="107" t="s">
        <v>13</v>
      </c>
    </row>
    <row r="17" spans="1:1" ht="28.8" x14ac:dyDescent="0.3">
      <c r="A17" s="107" t="s">
        <v>14</v>
      </c>
    </row>
    <row r="18" spans="1:1" x14ac:dyDescent="0.3">
      <c r="A18" s="107"/>
    </row>
    <row r="19" spans="1:1" x14ac:dyDescent="0.3">
      <c r="A19" s="108" t="s">
        <v>15</v>
      </c>
    </row>
    <row r="20" spans="1:1" x14ac:dyDescent="0.3">
      <c r="A20" s="107"/>
    </row>
    <row r="21" spans="1:1" ht="57.6" x14ac:dyDescent="0.3">
      <c r="A21" s="199" t="s">
        <v>160</v>
      </c>
    </row>
    <row r="22" spans="1:1" x14ac:dyDescent="0.3">
      <c r="A22" s="107"/>
    </row>
    <row r="23" spans="1:1" ht="28.8" x14ac:dyDescent="0.3">
      <c r="A23" s="107" t="s">
        <v>16</v>
      </c>
    </row>
    <row r="24" spans="1:1" x14ac:dyDescent="0.3">
      <c r="A24" s="107"/>
    </row>
    <row r="25" spans="1:1" x14ac:dyDescent="0.3">
      <c r="A25" s="107" t="s">
        <v>17</v>
      </c>
    </row>
    <row r="26" spans="1:1" x14ac:dyDescent="0.3">
      <c r="A26" s="107"/>
    </row>
    <row r="27" spans="1:1" ht="28.8" x14ac:dyDescent="0.3">
      <c r="A27" s="107" t="s">
        <v>161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E57"/>
  <sheetViews>
    <sheetView view="pageBreakPreview" zoomScaleNormal="100" zoomScaleSheetLayoutView="100" workbookViewId="0">
      <pane xSplit="1" ySplit="2" topLeftCell="B38" activePane="bottomRight" state="frozen"/>
      <selection pane="topRight" activeCell="B1" sqref="B1"/>
      <selection pane="bottomLeft" activeCell="A2" sqref="A2"/>
      <selection pane="bottomRight" activeCell="D56" sqref="D56"/>
    </sheetView>
  </sheetViews>
  <sheetFormatPr defaultRowHeight="14.4" x14ac:dyDescent="0.3"/>
  <cols>
    <col min="1" max="1" width="86.44140625" customWidth="1"/>
    <col min="2" max="2" width="10" style="24" customWidth="1"/>
    <col min="3" max="4" width="7.88671875" style="7" bestFit="1" customWidth="1"/>
    <col min="5" max="5" width="10" customWidth="1"/>
    <col min="6" max="6" width="9.109375" customWidth="1"/>
  </cols>
  <sheetData>
    <row r="1" spans="1:5" s="50" customFormat="1" ht="17.399999999999999" thickBot="1" x14ac:dyDescent="0.35">
      <c r="A1" s="48" t="s">
        <v>127</v>
      </c>
      <c r="B1" s="49"/>
    </row>
    <row r="2" spans="1:5" ht="44.25" customHeight="1" thickBot="1" x14ac:dyDescent="0.35">
      <c r="A2" s="6" t="s">
        <v>97</v>
      </c>
      <c r="B2" s="25" t="s">
        <v>98</v>
      </c>
      <c r="C2" s="53" t="s">
        <v>126</v>
      </c>
      <c r="D2" s="53" t="s">
        <v>158</v>
      </c>
      <c r="E2" s="36" t="s">
        <v>123</v>
      </c>
    </row>
    <row r="3" spans="1:5" ht="15" thickBot="1" x14ac:dyDescent="0.35">
      <c r="A3" s="1" t="s">
        <v>102</v>
      </c>
      <c r="B3" s="212"/>
      <c r="C3" s="213"/>
      <c r="D3" s="213"/>
    </row>
    <row r="4" spans="1:5" ht="16.2" thickBot="1" x14ac:dyDescent="0.35">
      <c r="A4" s="2" t="s">
        <v>103</v>
      </c>
      <c r="B4" s="27"/>
      <c r="C4" s="8"/>
      <c r="D4" s="8"/>
    </row>
    <row r="5" spans="1:5" ht="32.4" thickTop="1" thickBot="1" x14ac:dyDescent="0.35">
      <c r="A5" s="2" t="s">
        <v>104</v>
      </c>
      <c r="B5" s="27"/>
      <c r="C5" s="8"/>
      <c r="D5" s="8"/>
      <c r="E5" s="88"/>
    </row>
    <row r="6" spans="1:5" ht="16.8" thickTop="1" thickBot="1" x14ac:dyDescent="0.35">
      <c r="A6" s="4">
        <f>EI_men!A7</f>
        <v>0</v>
      </c>
      <c r="B6" s="27">
        <f>SUM(C6:D6)</f>
        <v>0</v>
      </c>
      <c r="C6" s="9">
        <f>SUM(EI_men!C7:I7)</f>
        <v>0</v>
      </c>
      <c r="D6" s="9">
        <f>SUM(EI_men!J7:U7)</f>
        <v>0</v>
      </c>
      <c r="E6" s="88">
        <f>B6-EI_men!B7</f>
        <v>0</v>
      </c>
    </row>
    <row r="7" spans="1:5" ht="16.8" thickTop="1" thickBot="1" x14ac:dyDescent="0.35">
      <c r="A7" s="4">
        <f>EI_men!A8</f>
        <v>0</v>
      </c>
      <c r="B7" s="27">
        <f>SUM(C7:D7)</f>
        <v>0</v>
      </c>
      <c r="C7" s="9">
        <f>SUM(EI_men!C8:I8)</f>
        <v>0</v>
      </c>
      <c r="D7" s="9">
        <f>SUM(EI_men!J8:U8)</f>
        <v>0</v>
      </c>
      <c r="E7" s="88">
        <f>B7-EI_men!B8</f>
        <v>0</v>
      </c>
    </row>
    <row r="8" spans="1:5" ht="16.8" thickTop="1" thickBot="1" x14ac:dyDescent="0.35">
      <c r="A8" s="4">
        <f>EI_men!A9</f>
        <v>0</v>
      </c>
      <c r="B8" s="27">
        <f>SUM(C8:D8)</f>
        <v>0</v>
      </c>
      <c r="C8" s="9">
        <f>SUM(EI_men!C9:I9)</f>
        <v>0</v>
      </c>
      <c r="D8" s="9">
        <f>SUM(EI_men!J9:U9)</f>
        <v>0</v>
      </c>
      <c r="E8" s="88">
        <f>B8-EI_men!B9</f>
        <v>0</v>
      </c>
    </row>
    <row r="9" spans="1:5" ht="16.8" thickTop="1" thickBot="1" x14ac:dyDescent="0.35">
      <c r="A9" s="4">
        <f>EI_men!A10</f>
        <v>0</v>
      </c>
      <c r="B9" s="27">
        <f>SUM(C9:D9)</f>
        <v>0</v>
      </c>
      <c r="C9" s="9">
        <f>SUM(EI_men!C10:I10)</f>
        <v>0</v>
      </c>
      <c r="D9" s="9">
        <f>SUM(EI_men!J10:U10)</f>
        <v>0</v>
      </c>
      <c r="E9" s="88">
        <f>B9-EI_men!B10</f>
        <v>0</v>
      </c>
    </row>
    <row r="10" spans="1:5" ht="16.8" thickTop="1" thickBot="1" x14ac:dyDescent="0.35">
      <c r="A10" s="4">
        <f>EI_men!A11</f>
        <v>0</v>
      </c>
      <c r="B10" s="27">
        <f>SUM(C10:D10)</f>
        <v>0</v>
      </c>
      <c r="C10" s="9">
        <f>SUM(EI_men!C11:I11)</f>
        <v>0</v>
      </c>
      <c r="D10" s="9">
        <f>SUM(EI_men!J11:U11)</f>
        <v>0</v>
      </c>
      <c r="E10" s="88">
        <f>B10-EI_men!B11</f>
        <v>0</v>
      </c>
    </row>
    <row r="11" spans="1:5" ht="48" thickTop="1" thickBot="1" x14ac:dyDescent="0.35">
      <c r="A11" s="4" t="s">
        <v>105</v>
      </c>
      <c r="B11" s="27"/>
      <c r="C11" s="9"/>
      <c r="D11" s="9"/>
      <c r="E11" s="88"/>
    </row>
    <row r="12" spans="1:5" s="38" customFormat="1" ht="16.8" thickTop="1" thickBot="1" x14ac:dyDescent="0.35">
      <c r="A12" s="3" t="str">
        <f>EI_men!A13</f>
        <v>1.2.1. Ceļa / transporta izdevumi</v>
      </c>
      <c r="B12" s="27">
        <f>SUM(C12:D12)</f>
        <v>0</v>
      </c>
      <c r="C12" s="9">
        <f>SUM(EI_men!C13:I13)</f>
        <v>0</v>
      </c>
      <c r="D12" s="9">
        <f>SUM(EI_men!J13:U13)</f>
        <v>0</v>
      </c>
      <c r="E12" s="88">
        <f>B12-EI_men!B13</f>
        <v>0</v>
      </c>
    </row>
    <row r="13" spans="1:5" ht="16.8" thickTop="1" thickBot="1" x14ac:dyDescent="0.35">
      <c r="A13" s="3" t="str">
        <f>EI_men!A14</f>
        <v>1.2.2. Dienas nauda</v>
      </c>
      <c r="B13" s="27">
        <f>SUM(C13:D13)</f>
        <v>0</v>
      </c>
      <c r="C13" s="9">
        <f>SUM(EI_men!C14:I14)</f>
        <v>0</v>
      </c>
      <c r="D13" s="9">
        <f>SUM(EI_men!J14:U14)</f>
        <v>0</v>
      </c>
      <c r="E13" s="88">
        <f>B13-EI_men!B14</f>
        <v>0</v>
      </c>
    </row>
    <row r="14" spans="1:5" ht="16.8" thickTop="1" thickBot="1" x14ac:dyDescent="0.35">
      <c r="A14" s="3" t="str">
        <f>EI_men!A15</f>
        <v>1.2.3. Viesnīcas (naktsmītnes) izdevumi, ieskaitot brokastis</v>
      </c>
      <c r="B14" s="27">
        <f>SUM(C14:D14)</f>
        <v>0</v>
      </c>
      <c r="C14" s="9">
        <f>SUM(EI_men!C15:I15)</f>
        <v>0</v>
      </c>
      <c r="D14" s="9">
        <f>SUM(EI_men!J15:U15)</f>
        <v>0</v>
      </c>
      <c r="E14" s="88">
        <f>B14-EI_men!B15</f>
        <v>0</v>
      </c>
    </row>
    <row r="15" spans="1:5" ht="16.8" thickTop="1" thickBot="1" x14ac:dyDescent="0.35">
      <c r="A15" s="3" t="str">
        <f>EI_men!A16</f>
        <v>1.2.4. Bagāžas pārvadāšanas izdevumi</v>
      </c>
      <c r="B15" s="27">
        <f>SUM(C15:D15)</f>
        <v>0</v>
      </c>
      <c r="C15" s="9">
        <f>SUM(EI_men!C16:I16)</f>
        <v>0</v>
      </c>
      <c r="D15" s="9">
        <f>SUM(EI_men!J16:U16)</f>
        <v>0</v>
      </c>
      <c r="E15" s="88">
        <f>B15-EI_men!B16</f>
        <v>0</v>
      </c>
    </row>
    <row r="16" spans="1:5" s="19" customFormat="1" ht="17.399999999999999" thickTop="1" thickBot="1" x14ac:dyDescent="0.4">
      <c r="A16" s="29" t="s">
        <v>106</v>
      </c>
      <c r="B16" s="27">
        <f>SUM(C16:D16)</f>
        <v>0</v>
      </c>
      <c r="C16" s="52">
        <f t="shared" ref="C16:D16" si="0">SUM(C6:C15)</f>
        <v>0</v>
      </c>
      <c r="D16" s="52">
        <f t="shared" si="0"/>
        <v>0</v>
      </c>
      <c r="E16" s="88">
        <f>B16-EI_men!B17</f>
        <v>0</v>
      </c>
    </row>
    <row r="17" spans="1:5" ht="16.8" thickTop="1" thickBot="1" x14ac:dyDescent="0.35">
      <c r="A17" s="4" t="s">
        <v>107</v>
      </c>
      <c r="B17" s="27"/>
      <c r="C17" s="9"/>
      <c r="D17" s="9"/>
      <c r="E17" s="88"/>
    </row>
    <row r="18" spans="1:5" ht="16.8" thickTop="1" thickBot="1" x14ac:dyDescent="0.35">
      <c r="A18" s="4" t="str">
        <f>EI_men!A19</f>
        <v>2.1. Komunālo pakalpojumu izmaksas</v>
      </c>
      <c r="B18" s="27">
        <f>SUM(C18:D18)</f>
        <v>0</v>
      </c>
      <c r="C18" s="9">
        <f>SUM(EI_men!C19:I19)</f>
        <v>0</v>
      </c>
      <c r="D18" s="9">
        <f>SUM(EI_men!J19:U19)</f>
        <v>0</v>
      </c>
      <c r="E18" s="88">
        <f>B18-EI_men!B19</f>
        <v>0</v>
      </c>
    </row>
    <row r="19" spans="1:5" ht="16.8" thickTop="1" thickBot="1" x14ac:dyDescent="0.35">
      <c r="A19" s="4" t="str">
        <f>EI_men!A20</f>
        <v>2.2. Sakaru pakalpojumu izmaksas</v>
      </c>
      <c r="B19" s="27">
        <f>SUM(C19:D19)</f>
        <v>0</v>
      </c>
      <c r="C19" s="9">
        <f>SUM(EI_men!C20:I20)</f>
        <v>0</v>
      </c>
      <c r="D19" s="9">
        <f>SUM(EI_men!J20:U20)</f>
        <v>0</v>
      </c>
      <c r="E19" s="88">
        <f>B19-EI_men!B20</f>
        <v>0</v>
      </c>
    </row>
    <row r="20" spans="1:5" s="19" customFormat="1" ht="17.399999999999999" thickTop="1" thickBot="1" x14ac:dyDescent="0.4">
      <c r="A20" s="29" t="s">
        <v>108</v>
      </c>
      <c r="B20" s="27">
        <f>SUM(C20:D20)</f>
        <v>0</v>
      </c>
      <c r="C20" s="52">
        <f t="shared" ref="C20:D20" si="1">SUM(C18:C19)</f>
        <v>0</v>
      </c>
      <c r="D20" s="52">
        <f t="shared" si="1"/>
        <v>0</v>
      </c>
      <c r="E20" s="88">
        <f>B20-EI_men!B21</f>
        <v>0</v>
      </c>
    </row>
    <row r="21" spans="1:5" ht="16.8" thickTop="1" thickBot="1" x14ac:dyDescent="0.35">
      <c r="A21" s="2" t="s">
        <v>109</v>
      </c>
      <c r="B21" s="27"/>
      <c r="C21" s="9"/>
      <c r="D21" s="9"/>
      <c r="E21" s="88"/>
    </row>
    <row r="22" spans="1:5" ht="16.8" thickTop="1" thickBot="1" x14ac:dyDescent="0.35">
      <c r="A22" s="2" t="str">
        <f>EI_men!A23</f>
        <v>3.1. Telpu nomas izmaksas</v>
      </c>
      <c r="B22" s="27">
        <f>SUM(C22:D22)</f>
        <v>0</v>
      </c>
      <c r="C22" s="9">
        <f>SUM(EI_men!C23:I23)</f>
        <v>0</v>
      </c>
      <c r="D22" s="9">
        <f>SUM(EI_men!J23:U23)</f>
        <v>0</v>
      </c>
      <c r="E22" s="88">
        <f>B22-EI_men!B23</f>
        <v>0</v>
      </c>
    </row>
    <row r="23" spans="1:5" ht="16.8" thickTop="1" thickBot="1" x14ac:dyDescent="0.35">
      <c r="A23" s="2" t="str">
        <f>EI_men!A24</f>
        <v>3.2. Instrumentu nomas izmaksas</v>
      </c>
      <c r="B23" s="27">
        <f>SUM(C23:D23)</f>
        <v>0</v>
      </c>
      <c r="C23" s="9">
        <f>SUM(EI_men!C24:I24)</f>
        <v>0</v>
      </c>
      <c r="D23" s="9">
        <f>SUM(EI_men!J24:U24)</f>
        <v>0</v>
      </c>
      <c r="E23" s="88">
        <f>B23-EI_men!B24</f>
        <v>0</v>
      </c>
    </row>
    <row r="24" spans="1:5" ht="16.8" thickTop="1" thickBot="1" x14ac:dyDescent="0.35">
      <c r="A24" s="2" t="str">
        <f>EI_men!A25</f>
        <v>3.3. Iekārtu nomas izmaksas</v>
      </c>
      <c r="B24" s="27">
        <f>SUM(C24:D24)</f>
        <v>0</v>
      </c>
      <c r="C24" s="9">
        <f>SUM(EI_men!C25:I25)</f>
        <v>0</v>
      </c>
      <c r="D24" s="9">
        <f>SUM(EI_men!J25:U25)</f>
        <v>0</v>
      </c>
      <c r="E24" s="88">
        <f>B24-EI_men!B25</f>
        <v>0</v>
      </c>
    </row>
    <row r="25" spans="1:5" ht="16.8" thickTop="1" thickBot="1" x14ac:dyDescent="0.35">
      <c r="A25" s="2" t="str">
        <f>EI_men!A26</f>
        <v>3.4. Aprīkojuma nomas izmaksas</v>
      </c>
      <c r="B25" s="27">
        <f>SUM(C25:D25)</f>
        <v>0</v>
      </c>
      <c r="C25" s="9">
        <f>SUM(EI_men!C26:I26)</f>
        <v>0</v>
      </c>
      <c r="D25" s="9">
        <f>SUM(EI_men!J26:U26)</f>
        <v>0</v>
      </c>
      <c r="E25" s="88">
        <f>B25-EI_men!B26</f>
        <v>0</v>
      </c>
    </row>
    <row r="26" spans="1:5" s="19" customFormat="1" ht="17.399999999999999" thickTop="1" thickBot="1" x14ac:dyDescent="0.4">
      <c r="A26" s="29" t="s">
        <v>110</v>
      </c>
      <c r="B26" s="27">
        <f>SUM(C26:D26)</f>
        <v>0</v>
      </c>
      <c r="C26" s="52">
        <f t="shared" ref="C26:D26" si="2">SUM(C22:C25)</f>
        <v>0</v>
      </c>
      <c r="D26" s="52">
        <f t="shared" si="2"/>
        <v>0</v>
      </c>
      <c r="E26" s="88">
        <f>B26-EI_men!B27</f>
        <v>0</v>
      </c>
    </row>
    <row r="27" spans="1:5" ht="16.8" thickTop="1" thickBot="1" x14ac:dyDescent="0.35">
      <c r="A27" s="2" t="s">
        <v>111</v>
      </c>
      <c r="B27" s="27"/>
      <c r="C27" s="9"/>
      <c r="D27" s="9"/>
      <c r="E27" s="88"/>
    </row>
    <row r="28" spans="1:5" ht="16.8" thickTop="1" thickBot="1" x14ac:dyDescent="0.35">
      <c r="A28" s="3" t="str">
        <f>EI_men!A29</f>
        <v>4.1. Konferences dalības maksa</v>
      </c>
      <c r="B28" s="27">
        <f>SUM(C28:D28)</f>
        <v>0</v>
      </c>
      <c r="C28" s="9">
        <f>SUM(EI_men!C29:I29)</f>
        <v>0</v>
      </c>
      <c r="D28" s="9">
        <f>SUM(EI_men!J29:U29)</f>
        <v>0</v>
      </c>
      <c r="E28" s="88">
        <f>B28-EI_men!B29</f>
        <v>0</v>
      </c>
    </row>
    <row r="29" spans="1:5" ht="16.8" thickTop="1" thickBot="1" x14ac:dyDescent="0.35">
      <c r="A29" s="3" t="str">
        <f>EI_men!A30</f>
        <v>4.2. Ārpakalpojums</v>
      </c>
      <c r="B29" s="27">
        <f>SUM(C29:D29)</f>
        <v>0</v>
      </c>
      <c r="C29" s="9">
        <f>SUM(EI_men!C30:I30)</f>
        <v>0</v>
      </c>
      <c r="D29" s="9">
        <f>SUM(EI_men!J30:U30)</f>
        <v>0</v>
      </c>
      <c r="E29" s="88">
        <f>B29-EI_men!B30</f>
        <v>0</v>
      </c>
    </row>
    <row r="30" spans="1:5" s="19" customFormat="1" ht="17.399999999999999" thickTop="1" thickBot="1" x14ac:dyDescent="0.4">
      <c r="A30" s="28" t="s">
        <v>112</v>
      </c>
      <c r="B30" s="27">
        <f>SUM(C30:D30)</f>
        <v>0</v>
      </c>
      <c r="C30" s="52">
        <f t="shared" ref="C30:D30" si="3">SUM(C28:C29)</f>
        <v>0</v>
      </c>
      <c r="D30" s="52">
        <f t="shared" si="3"/>
        <v>0</v>
      </c>
      <c r="E30" s="88">
        <f>B30-EI_men!B31</f>
        <v>0</v>
      </c>
    </row>
    <row r="31" spans="1:5" ht="32.4" thickTop="1" thickBot="1" x14ac:dyDescent="0.35">
      <c r="A31" s="4" t="s">
        <v>113</v>
      </c>
      <c r="B31" s="27"/>
      <c r="C31" s="9"/>
      <c r="D31" s="9"/>
      <c r="E31" s="88"/>
    </row>
    <row r="32" spans="1:5" ht="16.8" thickTop="1" thickBot="1" x14ac:dyDescent="0.35">
      <c r="A32" s="23" t="str">
        <f>EI_men!A33</f>
        <v>5.1. Materiālu izmaksas</v>
      </c>
      <c r="B32" s="27">
        <f>SUM(C32:D32)</f>
        <v>0</v>
      </c>
      <c r="C32" s="9">
        <f>SUM(EI_men!C33:I33)</f>
        <v>0</v>
      </c>
      <c r="D32" s="9">
        <f>SUM(EI_men!J33:U33)</f>
        <v>0</v>
      </c>
      <c r="E32" s="88">
        <f>B32-EI_men!B33</f>
        <v>0</v>
      </c>
    </row>
    <row r="33" spans="1:5" ht="16.8" thickTop="1" thickBot="1" x14ac:dyDescent="0.35">
      <c r="A33" s="23" t="str">
        <f>EI_men!A34</f>
        <v>5.2. Zinātniskās literatūras izmaksas</v>
      </c>
      <c r="B33" s="27">
        <f>SUM(C33:D33)</f>
        <v>0</v>
      </c>
      <c r="C33" s="9">
        <f>SUM(EI_men!C34:I34)</f>
        <v>0</v>
      </c>
      <c r="D33" s="9">
        <f>SUM(EI_men!J34:U34)</f>
        <v>0</v>
      </c>
      <c r="E33" s="88">
        <f>B33-EI_men!B34</f>
        <v>0</v>
      </c>
    </row>
    <row r="34" spans="1:5" ht="16.8" thickTop="1" thickBot="1" x14ac:dyDescent="0.35">
      <c r="A34" s="23" t="str">
        <f>EI_men!A35</f>
        <v>5.3. Mazvērtīgā inventāra izmaksas</v>
      </c>
      <c r="B34" s="27">
        <f>SUM(C34:D34)</f>
        <v>0</v>
      </c>
      <c r="C34" s="9">
        <f>SUM(EI_men!C35:I35)</f>
        <v>0</v>
      </c>
      <c r="D34" s="9">
        <f>SUM(EI_men!J35:U35)</f>
        <v>0</v>
      </c>
      <c r="E34" s="88">
        <f>B34-EI_men!B35</f>
        <v>0</v>
      </c>
    </row>
    <row r="35" spans="1:5" s="19" customFormat="1" ht="17.399999999999999" thickTop="1" thickBot="1" x14ac:dyDescent="0.4">
      <c r="A35" s="28" t="s">
        <v>114</v>
      </c>
      <c r="B35" s="27">
        <f>SUM(C35:D35)</f>
        <v>0</v>
      </c>
      <c r="C35" s="52">
        <f t="shared" ref="C35:D35" si="4">SUM(C32:C34)</f>
        <v>0</v>
      </c>
      <c r="D35" s="52">
        <f t="shared" si="4"/>
        <v>0</v>
      </c>
      <c r="E35" s="88">
        <f>B35-EI_men!B36</f>
        <v>0</v>
      </c>
    </row>
    <row r="36" spans="1:5" ht="32.4" thickTop="1" thickBot="1" x14ac:dyDescent="0.35">
      <c r="A36" s="3" t="s">
        <v>115</v>
      </c>
      <c r="B36" s="27"/>
      <c r="C36" s="9"/>
      <c r="D36" s="9"/>
      <c r="E36" s="88"/>
    </row>
    <row r="37" spans="1:5" ht="16.8" thickTop="1" thickBot="1" x14ac:dyDescent="0.35">
      <c r="A37" s="3" t="str">
        <f>EI_men!A38</f>
        <v>6.1. Telpu amortizācijas izmaksas</v>
      </c>
      <c r="B37" s="27">
        <f t="shared" ref="B37:B42" si="5">SUM(C37:D37)</f>
        <v>0</v>
      </c>
      <c r="C37" s="9">
        <f>SUM(EI_men!C38:I38)</f>
        <v>0</v>
      </c>
      <c r="D37" s="9">
        <f>SUM(EI_men!J38:U38)</f>
        <v>0</v>
      </c>
      <c r="E37" s="88">
        <f>B37-EI_men!B38</f>
        <v>0</v>
      </c>
    </row>
    <row r="38" spans="1:5" ht="16.8" thickTop="1" thickBot="1" x14ac:dyDescent="0.35">
      <c r="A38" s="3" t="str">
        <f>EI_men!A39</f>
        <v>6.2. Instrumentu amortizācijas izmaksas</v>
      </c>
      <c r="B38" s="27">
        <f t="shared" si="5"/>
        <v>0</v>
      </c>
      <c r="C38" s="9">
        <f>SUM(EI_men!C39:I39)</f>
        <v>0</v>
      </c>
      <c r="D38" s="9">
        <f>SUM(EI_men!J39:U39)</f>
        <v>0</v>
      </c>
      <c r="E38" s="88">
        <f>B38-EI_men!B39</f>
        <v>0</v>
      </c>
    </row>
    <row r="39" spans="1:5" ht="16.8" thickTop="1" thickBot="1" x14ac:dyDescent="0.35">
      <c r="A39" s="3" t="str">
        <f>EI_men!A40</f>
        <v>6.3. Iekārtu amortizācijas izmaksas</v>
      </c>
      <c r="B39" s="27">
        <f t="shared" si="5"/>
        <v>0</v>
      </c>
      <c r="C39" s="9">
        <f>SUM(EI_men!C40:I40)</f>
        <v>0</v>
      </c>
      <c r="D39" s="9">
        <f>SUM(EI_men!J40:U40)</f>
        <v>0</v>
      </c>
      <c r="E39" s="88">
        <f>B39-EI_men!B40</f>
        <v>0</v>
      </c>
    </row>
    <row r="40" spans="1:5" ht="16.8" thickTop="1" thickBot="1" x14ac:dyDescent="0.35">
      <c r="A40" s="3" t="str">
        <f>EI_men!A41</f>
        <v>6.4. Aprīkojuma amortizācijas izmaksas</v>
      </c>
      <c r="B40" s="27">
        <f t="shared" si="5"/>
        <v>0</v>
      </c>
      <c r="C40" s="9">
        <f>SUM(EI_men!C41:I41)</f>
        <v>0</v>
      </c>
      <c r="D40" s="9">
        <f>SUM(EI_men!J41:U41)</f>
        <v>0</v>
      </c>
      <c r="E40" s="88">
        <f>B40-EI_men!B41</f>
        <v>0</v>
      </c>
    </row>
    <row r="41" spans="1:5" ht="16.8" thickTop="1" thickBot="1" x14ac:dyDescent="0.35">
      <c r="A41" s="3" t="str">
        <f>EI_men!A42</f>
        <v>6.5. Patentu un licenču amortizācijas izmaksas</v>
      </c>
      <c r="B41" s="27">
        <f t="shared" si="5"/>
        <v>0</v>
      </c>
      <c r="C41" s="9">
        <f>SUM(EI_men!C42:I42)</f>
        <v>0</v>
      </c>
      <c r="D41" s="9">
        <f>SUM(EI_men!J42:U42)</f>
        <v>0</v>
      </c>
      <c r="E41" s="88">
        <f>B41-EI_men!B42</f>
        <v>0</v>
      </c>
    </row>
    <row r="42" spans="1:5" s="19" customFormat="1" ht="17.399999999999999" thickTop="1" thickBot="1" x14ac:dyDescent="0.4">
      <c r="A42" s="28" t="s">
        <v>116</v>
      </c>
      <c r="B42" s="27">
        <f t="shared" si="5"/>
        <v>0</v>
      </c>
      <c r="C42" s="52">
        <f t="shared" ref="C42:D42" si="6">SUM(C37:C41)</f>
        <v>0</v>
      </c>
      <c r="D42" s="52">
        <f t="shared" si="6"/>
        <v>0</v>
      </c>
      <c r="E42" s="88">
        <f>B42-EI_men!B43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9"/>
      <c r="E43" s="88"/>
    </row>
    <row r="44" spans="1:5" s="19" customFormat="1" ht="16.8" thickTop="1" thickBot="1" x14ac:dyDescent="0.35">
      <c r="A44" s="3" t="str">
        <f>EI_men!A45</f>
        <v xml:space="preserve">7.1. </v>
      </c>
      <c r="B44" s="27">
        <f>SUM(C44:D44)</f>
        <v>0</v>
      </c>
      <c r="C44" s="9">
        <f>SUM(EI_men!C45:I45)</f>
        <v>0</v>
      </c>
      <c r="D44" s="9">
        <f>SUM(EI_men!J45:U45)</f>
        <v>0</v>
      </c>
      <c r="E44" s="88">
        <f>B44-EI_men!B45</f>
        <v>0</v>
      </c>
    </row>
    <row r="45" spans="1:5" s="19" customFormat="1" ht="16.8" thickTop="1" thickBot="1" x14ac:dyDescent="0.35">
      <c r="A45" s="3" t="str">
        <f>EI_men!A46</f>
        <v xml:space="preserve">7.2. </v>
      </c>
      <c r="B45" s="27">
        <f>SUM(C45:D45)</f>
        <v>0</v>
      </c>
      <c r="C45" s="9">
        <f>SUM(EI_men!C46:I46)</f>
        <v>0</v>
      </c>
      <c r="D45" s="9">
        <f>SUM(EI_men!J46:U46)</f>
        <v>0</v>
      </c>
      <c r="E45" s="88">
        <f>B45-EI_men!B46</f>
        <v>0</v>
      </c>
    </row>
    <row r="46" spans="1:5" s="19" customFormat="1" ht="17.399999999999999" thickTop="1" thickBot="1" x14ac:dyDescent="0.4">
      <c r="A46" s="28" t="s">
        <v>117</v>
      </c>
      <c r="B46" s="27">
        <f>SUM(C46:D46)</f>
        <v>0</v>
      </c>
      <c r="C46" s="52">
        <f t="shared" ref="C46:D46" si="7">SUM(C44:C45)</f>
        <v>0</v>
      </c>
      <c r="D46" s="52">
        <f t="shared" si="7"/>
        <v>0</v>
      </c>
      <c r="E46" s="88">
        <f>B46-EI_men!B47</f>
        <v>0</v>
      </c>
    </row>
    <row r="47" spans="1:5" s="19" customFormat="1" ht="17.399999999999999" thickTop="1" thickBot="1" x14ac:dyDescent="0.4">
      <c r="A47" s="30" t="s">
        <v>118</v>
      </c>
      <c r="B47" s="27">
        <f>SUM(C47:D47)</f>
        <v>0</v>
      </c>
      <c r="C47" s="52">
        <f t="shared" ref="C47:D47" si="8">SUM(C16+C20+C26+C30+C35+C42+C46)</f>
        <v>0</v>
      </c>
      <c r="D47" s="52">
        <f t="shared" si="8"/>
        <v>0</v>
      </c>
      <c r="E47" s="88">
        <f>B47-EI_men!B48</f>
        <v>0</v>
      </c>
    </row>
    <row r="48" spans="1:5" ht="16.8" thickTop="1" thickBot="1" x14ac:dyDescent="0.35">
      <c r="A48" s="5"/>
      <c r="B48" s="27"/>
      <c r="C48" s="9"/>
      <c r="D48" s="9"/>
      <c r="E48" s="88"/>
    </row>
    <row r="49" spans="1:5" s="19" customFormat="1" ht="16.8" thickTop="1" thickBot="1" x14ac:dyDescent="0.35">
      <c r="A49" s="3" t="str">
        <f>RP_men!A50</f>
        <v>8. Pētniecības projekta vadības izmaksas (valsts atbalsts)</v>
      </c>
      <c r="B49" s="27"/>
      <c r="C49" s="9"/>
      <c r="D49" s="9"/>
      <c r="E49" s="88"/>
    </row>
    <row r="50" spans="1:5" ht="16.8" thickTop="1" thickBot="1" x14ac:dyDescent="0.35">
      <c r="A50" s="3" t="str">
        <f>RP_men!A51</f>
        <v>8.1. Personāla izmaksas</v>
      </c>
      <c r="B50" s="27">
        <f>SUM(C50:D50)</f>
        <v>0</v>
      </c>
      <c r="C50" s="9">
        <f>SUM(EI_men!C51:I51)</f>
        <v>0</v>
      </c>
      <c r="D50" s="9">
        <f>SUM(EI_men!J51:U51)</f>
        <v>0</v>
      </c>
      <c r="E50" s="88">
        <f>B50-EI_men!B51</f>
        <v>0</v>
      </c>
    </row>
    <row r="51" spans="1:5" ht="16.8" thickTop="1" thickBot="1" x14ac:dyDescent="0.35">
      <c r="A51" s="3" t="str">
        <f>RP_men!A52</f>
        <v>8.2. Kancelejas preces, biroja piederumi un biroja aprīkojuma noma vai iegāde</v>
      </c>
      <c r="B51" s="27">
        <f>SUM(C51:D51)</f>
        <v>0</v>
      </c>
      <c r="C51" s="9">
        <f>SUM(EI_men!C52:I52)</f>
        <v>0</v>
      </c>
      <c r="D51" s="9">
        <f>SUM(EI_men!J52:U52)</f>
        <v>0</v>
      </c>
      <c r="E51" s="88">
        <f>B51-EI_men!B52</f>
        <v>0</v>
      </c>
    </row>
    <row r="52" spans="1:5" ht="16.8" thickTop="1" thickBot="1" x14ac:dyDescent="0.35">
      <c r="A52" s="3" t="str">
        <f>RP_men!A53</f>
        <v>8.3. Apdrošināšanas izmaksas</v>
      </c>
      <c r="B52" s="27">
        <f>SUM(C52:D52)</f>
        <v>0</v>
      </c>
      <c r="C52" s="9">
        <f>SUM(EI_men!C53:I53)</f>
        <v>0</v>
      </c>
      <c r="D52" s="9">
        <f>SUM(EI_men!J53:U53)</f>
        <v>0</v>
      </c>
      <c r="E52" s="88">
        <f>B52-EI_men!B53</f>
        <v>0</v>
      </c>
    </row>
    <row r="53" spans="1:5" s="19" customFormat="1" ht="17.399999999999999" thickTop="1" thickBot="1" x14ac:dyDescent="0.4">
      <c r="A53" s="28" t="str">
        <f>RP_men!A54</f>
        <v>Kopā (8.)</v>
      </c>
      <c r="B53" s="27">
        <f>SUM(C53:D53)</f>
        <v>0</v>
      </c>
      <c r="C53" s="52">
        <f t="shared" ref="C53:D53" si="9">SUM(C50:C52)</f>
        <v>0</v>
      </c>
      <c r="D53" s="52">
        <f t="shared" si="9"/>
        <v>0</v>
      </c>
      <c r="E53" s="88">
        <f>B53-EI_men!B54</f>
        <v>0</v>
      </c>
    </row>
    <row r="54" spans="1:5" s="19" customFormat="1" ht="16.8" thickTop="1" thickBot="1" x14ac:dyDescent="0.35">
      <c r="A54" s="31" t="str">
        <f>RP_men!A55</f>
        <v>Kopējās izmaksas</v>
      </c>
      <c r="B54" s="27">
        <f>SUM(C54:D54)</f>
        <v>0</v>
      </c>
      <c r="C54" s="52">
        <f t="shared" ref="C54:D54" si="10">C53+C47</f>
        <v>0</v>
      </c>
      <c r="D54" s="52">
        <f t="shared" si="10"/>
        <v>0</v>
      </c>
      <c r="E54" s="88">
        <f>B54-EI_men!B55</f>
        <v>0</v>
      </c>
    </row>
    <row r="55" spans="1:5" s="32" customFormat="1" ht="16.2" hidden="1" thickBot="1" x14ac:dyDescent="0.35">
      <c r="A55" s="31">
        <f>RP_men!A77</f>
        <v>0</v>
      </c>
      <c r="B55" s="35" t="s">
        <v>123</v>
      </c>
      <c r="C55" s="33"/>
      <c r="D55" s="34" t="e">
        <f>#REF!-SUM(RP_men!#REF!)</f>
        <v>#REF!</v>
      </c>
    </row>
    <row r="56" spans="1:5" ht="15.6" thickTop="1" thickBot="1" x14ac:dyDescent="0.35">
      <c r="B56" s="88">
        <f>B54-EI_men!B55</f>
        <v>0</v>
      </c>
    </row>
    <row r="57" spans="1:5" ht="15" thickTop="1" x14ac:dyDescent="0.3"/>
  </sheetData>
  <mergeCells count="1">
    <mergeCell ref="B3:D3"/>
  </mergeCells>
  <conditionalFormatting sqref="E2:E54 B55:XFD55">
    <cfRule type="cellIs" dxfId="5" priority="2" operator="notEqual">
      <formula>0</formula>
    </cfRule>
  </conditionalFormatting>
  <pageMargins left="0.70866141732283472" right="0.70866141732283472" top="0.74803149606299213" bottom="0.74803149606299213" header="0.31496062992125984" footer="0.31496062992125984"/>
  <pageSetup paperSize="9" scale="7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view="pageBreakPreview" zoomScaleNormal="100" zoomScaleSheetLayoutView="100" workbookViewId="0">
      <selection activeCell="H4" sqref="H4"/>
    </sheetView>
  </sheetViews>
  <sheetFormatPr defaultRowHeight="14.4" x14ac:dyDescent="0.3"/>
  <cols>
    <col min="1" max="1" width="74" bestFit="1" customWidth="1"/>
    <col min="2" max="2" width="37.109375" hidden="1" customWidth="1"/>
    <col min="3" max="3" width="11.6640625" hidden="1" customWidth="1"/>
    <col min="4" max="4" width="11.332031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5" t="s">
        <v>128</v>
      </c>
      <c r="B1" s="214" t="s">
        <v>129</v>
      </c>
      <c r="C1" s="221"/>
      <c r="D1" s="222"/>
      <c r="E1" s="214" t="s">
        <v>130</v>
      </c>
      <c r="F1" s="221"/>
      <c r="G1" s="215"/>
      <c r="H1" s="214" t="s">
        <v>131</v>
      </c>
      <c r="I1" s="221"/>
      <c r="J1" s="215"/>
      <c r="K1" s="214" t="s">
        <v>19</v>
      </c>
      <c r="L1" s="215"/>
    </row>
    <row r="2" spans="1:12" ht="46.8" x14ac:dyDescent="0.3">
      <c r="A2" s="157" t="s">
        <v>132</v>
      </c>
      <c r="B2" s="153" t="s">
        <v>133</v>
      </c>
      <c r="C2" s="124" t="s">
        <v>134</v>
      </c>
      <c r="D2" s="156" t="s">
        <v>135</v>
      </c>
      <c r="E2" s="153" t="s">
        <v>133</v>
      </c>
      <c r="F2" s="124" t="s">
        <v>134</v>
      </c>
      <c r="G2" s="154" t="s">
        <v>135</v>
      </c>
      <c r="H2" s="153" t="s">
        <v>133</v>
      </c>
      <c r="I2" s="124" t="s">
        <v>134</v>
      </c>
      <c r="J2" s="154" t="s">
        <v>135</v>
      </c>
      <c r="K2" s="153" t="s">
        <v>133</v>
      </c>
      <c r="L2" s="154" t="s">
        <v>135</v>
      </c>
    </row>
    <row r="3" spans="1:12" x14ac:dyDescent="0.3">
      <c r="A3" s="149" t="s">
        <v>103</v>
      </c>
      <c r="B3" s="165">
        <v>0</v>
      </c>
      <c r="C3" s="161">
        <v>0.7</v>
      </c>
      <c r="D3" s="164">
        <f>ROUND(B3*C$3,2)</f>
        <v>0</v>
      </c>
      <c r="E3" s="169">
        <f>SUM(RP_men!B7:B11)</f>
        <v>0</v>
      </c>
      <c r="F3" s="161">
        <v>0.7</v>
      </c>
      <c r="G3" s="171">
        <f>ROUND(E3*F$3,2)</f>
        <v>0</v>
      </c>
      <c r="H3" s="169">
        <f>SUM(EI_men!B7:B11)</f>
        <v>0</v>
      </c>
      <c r="I3" s="161">
        <v>0.6</v>
      </c>
      <c r="J3" s="171">
        <f>ROUND(H3*I$3,2)</f>
        <v>0</v>
      </c>
      <c r="K3" s="170">
        <f>ROUND(B3+E3+H3,2)</f>
        <v>0</v>
      </c>
      <c r="L3" s="171">
        <f>ROUND(D3+G3+J3,2)</f>
        <v>0</v>
      </c>
    </row>
    <row r="4" spans="1:12" ht="43.2" x14ac:dyDescent="0.3">
      <c r="A4" s="150" t="s">
        <v>55</v>
      </c>
      <c r="B4" s="165">
        <v>0</v>
      </c>
      <c r="C4" s="15"/>
      <c r="D4" s="164">
        <f>ROUND(B4*C$3,2)</f>
        <v>0</v>
      </c>
      <c r="E4" s="169">
        <f>SUM(RP_men!B13:B16)</f>
        <v>0</v>
      </c>
      <c r="F4" s="15"/>
      <c r="G4" s="171">
        <f>ROUND(E4*F$3,2)</f>
        <v>0</v>
      </c>
      <c r="H4" s="169">
        <f>SUM(EI_men!B13:B16)</f>
        <v>0</v>
      </c>
      <c r="I4" s="15"/>
      <c r="J4" s="171">
        <f>ROUND(H4*I$3,2)</f>
        <v>0</v>
      </c>
      <c r="K4" s="170">
        <f>ROUND(B4+E4+H4,2)</f>
        <v>0</v>
      </c>
      <c r="L4" s="171">
        <f>ROUND(D4+G4+J4,2)</f>
        <v>0</v>
      </c>
    </row>
    <row r="5" spans="1:12" x14ac:dyDescent="0.3">
      <c r="A5" s="151" t="s">
        <v>136</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
      <c r="A6" s="150" t="s">
        <v>62</v>
      </c>
      <c r="B6" s="165">
        <v>0</v>
      </c>
      <c r="C6" s="15"/>
      <c r="D6" s="164">
        <f>ROUND(B6*C$3,2)</f>
        <v>0</v>
      </c>
      <c r="E6" s="169">
        <f>RP_men!B21</f>
        <v>0</v>
      </c>
      <c r="F6" s="15"/>
      <c r="G6" s="171">
        <f>ROUND(E6*F$3,2)</f>
        <v>0</v>
      </c>
      <c r="H6" s="169">
        <f>EI_men!B21</f>
        <v>0</v>
      </c>
      <c r="I6" s="15"/>
      <c r="J6" s="171">
        <f>ROUND(H6*I$3,2)</f>
        <v>0</v>
      </c>
      <c r="K6" s="170">
        <f>ROUND(B6+E6+H6,2)</f>
        <v>0</v>
      </c>
      <c r="L6" s="171">
        <f>ROUND(D6+G6+J6,2)</f>
        <v>0</v>
      </c>
    </row>
    <row r="7" spans="1:12" x14ac:dyDescent="0.3">
      <c r="A7" s="150" t="s">
        <v>137</v>
      </c>
      <c r="B7" s="165">
        <v>0</v>
      </c>
      <c r="C7" s="15"/>
      <c r="D7" s="164">
        <f t="shared" ref="D7:D11" si="0">ROUND(B7*C$3,2)</f>
        <v>0</v>
      </c>
      <c r="E7" s="169">
        <f>RP_men!B27</f>
        <v>0</v>
      </c>
      <c r="F7" s="15"/>
      <c r="G7" s="171">
        <f t="shared" ref="G7:G11" si="1">ROUND(E7*F$3,2)</f>
        <v>0</v>
      </c>
      <c r="H7" s="169">
        <f>EI_men!B27</f>
        <v>0</v>
      </c>
      <c r="I7" s="15"/>
      <c r="J7" s="171">
        <f t="shared" ref="J7:J11" si="2">ROUND(H7*I$3,2)</f>
        <v>0</v>
      </c>
      <c r="K7" s="170">
        <f t="shared" ref="K7:K11" si="3">ROUND(B7+E7+H7,2)</f>
        <v>0</v>
      </c>
      <c r="L7" s="171">
        <f t="shared" ref="L7:L11" si="4">ROUND(D7+G7+J7,2)</f>
        <v>0</v>
      </c>
    </row>
    <row r="8" spans="1:12" x14ac:dyDescent="0.3">
      <c r="A8" s="150" t="s">
        <v>138</v>
      </c>
      <c r="B8" s="165">
        <v>0</v>
      </c>
      <c r="C8" s="15"/>
      <c r="D8" s="164">
        <f t="shared" si="0"/>
        <v>0</v>
      </c>
      <c r="E8" s="169">
        <f>RP_men!B31</f>
        <v>0</v>
      </c>
      <c r="F8" s="15"/>
      <c r="G8" s="171">
        <f t="shared" si="1"/>
        <v>0</v>
      </c>
      <c r="H8" s="169">
        <f>EI_men!B31</f>
        <v>0</v>
      </c>
      <c r="I8" s="15"/>
      <c r="J8" s="171">
        <f t="shared" si="2"/>
        <v>0</v>
      </c>
      <c r="K8" s="170">
        <f t="shared" si="3"/>
        <v>0</v>
      </c>
      <c r="L8" s="171">
        <f t="shared" si="4"/>
        <v>0</v>
      </c>
    </row>
    <row r="9" spans="1:12" ht="28.8" x14ac:dyDescent="0.3">
      <c r="A9" s="150" t="s">
        <v>113</v>
      </c>
      <c r="B9" s="165">
        <v>0</v>
      </c>
      <c r="C9" s="15"/>
      <c r="D9" s="164">
        <f t="shared" si="0"/>
        <v>0</v>
      </c>
      <c r="E9" s="169">
        <f>RP_men!B36</f>
        <v>0</v>
      </c>
      <c r="F9" s="15"/>
      <c r="G9" s="171">
        <f t="shared" si="1"/>
        <v>0</v>
      </c>
      <c r="H9" s="169">
        <f>EI_men!B36</f>
        <v>0</v>
      </c>
      <c r="I9" s="15"/>
      <c r="J9" s="171">
        <f t="shared" si="2"/>
        <v>0</v>
      </c>
      <c r="K9" s="170">
        <f t="shared" si="3"/>
        <v>0</v>
      </c>
      <c r="L9" s="171">
        <f t="shared" si="4"/>
        <v>0</v>
      </c>
    </row>
    <row r="10" spans="1:12" ht="28.8" x14ac:dyDescent="0.3">
      <c r="A10" s="150" t="s">
        <v>115</v>
      </c>
      <c r="B10" s="165">
        <v>0</v>
      </c>
      <c r="C10" s="15"/>
      <c r="D10" s="164">
        <f t="shared" si="0"/>
        <v>0</v>
      </c>
      <c r="E10" s="169">
        <f>RP_men!B43</f>
        <v>0</v>
      </c>
      <c r="F10" s="15"/>
      <c r="G10" s="171">
        <f t="shared" si="1"/>
        <v>0</v>
      </c>
      <c r="H10" s="169">
        <f>EI_men!B43</f>
        <v>0</v>
      </c>
      <c r="I10" s="15"/>
      <c r="J10" s="171">
        <f t="shared" si="2"/>
        <v>0</v>
      </c>
      <c r="K10" s="170">
        <f t="shared" si="3"/>
        <v>0</v>
      </c>
      <c r="L10" s="171">
        <f t="shared" si="4"/>
        <v>0</v>
      </c>
    </row>
    <row r="11" spans="1:12" ht="43.8" thickBot="1" x14ac:dyDescent="0.35">
      <c r="A11" s="152" t="s">
        <v>88</v>
      </c>
      <c r="B11" s="165">
        <v>0</v>
      </c>
      <c r="C11" s="158"/>
      <c r="D11" s="164">
        <f t="shared" si="0"/>
        <v>0</v>
      </c>
      <c r="E11" s="169">
        <f>RP_men!B47</f>
        <v>0</v>
      </c>
      <c r="F11" s="155"/>
      <c r="G11" s="171">
        <f t="shared" si="1"/>
        <v>0</v>
      </c>
      <c r="H11" s="172">
        <f>EI_men!B47</f>
        <v>0</v>
      </c>
      <c r="I11" s="158"/>
      <c r="J11" s="171">
        <f t="shared" si="2"/>
        <v>0</v>
      </c>
      <c r="K11" s="170">
        <f t="shared" si="3"/>
        <v>0</v>
      </c>
      <c r="L11" s="171">
        <f t="shared" si="4"/>
        <v>0</v>
      </c>
    </row>
    <row r="12" spans="1:12" ht="18.600000000000001" thickBot="1" x14ac:dyDescent="0.4">
      <c r="A12" s="162" t="s">
        <v>120</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3" spans="1:12" x14ac:dyDescent="0.3">
      <c r="A13" s="177" t="s">
        <v>139</v>
      </c>
      <c r="E13" s="176">
        <f>E12-RP_men!B55</f>
        <v>0</v>
      </c>
      <c r="H13" s="176">
        <f>H12-EI_men!B55</f>
        <v>0</v>
      </c>
      <c r="K13" s="176">
        <f>K12-Kopsavilkums!L4</f>
        <v>0</v>
      </c>
      <c r="L13" s="176">
        <f>L12-Kopsavilkums!M4</f>
        <v>0</v>
      </c>
    </row>
    <row r="14" spans="1:12" x14ac:dyDescent="0.3">
      <c r="A14" s="174" t="s">
        <v>140</v>
      </c>
    </row>
    <row r="16" spans="1:12" ht="15.6" x14ac:dyDescent="0.3">
      <c r="A16" s="216" t="s">
        <v>141</v>
      </c>
      <c r="B16" s="219" t="s">
        <v>142</v>
      </c>
      <c r="C16" s="112" t="s">
        <v>143</v>
      </c>
      <c r="D16" s="113">
        <v>0.7</v>
      </c>
      <c r="E16" s="112"/>
      <c r="F16" s="112" t="s">
        <v>143</v>
      </c>
      <c r="G16" s="113">
        <v>0.7</v>
      </c>
      <c r="H16" s="112"/>
      <c r="I16" s="112" t="s">
        <v>143</v>
      </c>
      <c r="J16" s="114">
        <v>0.45</v>
      </c>
    </row>
    <row r="17" spans="1:10" ht="15.6" x14ac:dyDescent="0.3">
      <c r="A17" s="217"/>
      <c r="B17" s="220"/>
      <c r="C17" s="115" t="s">
        <v>144</v>
      </c>
      <c r="D17" s="116">
        <v>0.8</v>
      </c>
      <c r="E17" s="115"/>
      <c r="F17" s="115" t="s">
        <v>144</v>
      </c>
      <c r="G17" s="116">
        <v>0.8</v>
      </c>
      <c r="H17" s="115"/>
      <c r="I17" s="115" t="s">
        <v>144</v>
      </c>
      <c r="J17" s="117">
        <v>0.6</v>
      </c>
    </row>
    <row r="18" spans="1:10" ht="15.6" x14ac:dyDescent="0.3">
      <c r="A18" s="217"/>
      <c r="B18" s="219" t="s">
        <v>145</v>
      </c>
      <c r="C18" s="112" t="s">
        <v>143</v>
      </c>
      <c r="D18" s="113">
        <v>0.6</v>
      </c>
      <c r="E18" s="112"/>
      <c r="F18" s="112" t="s">
        <v>143</v>
      </c>
      <c r="G18" s="113">
        <v>0.6</v>
      </c>
      <c r="H18" s="112"/>
      <c r="I18" s="112" t="s">
        <v>143</v>
      </c>
      <c r="J18" s="114">
        <v>0.35</v>
      </c>
    </row>
    <row r="19" spans="1:10" ht="15.6" x14ac:dyDescent="0.3">
      <c r="A19" s="217"/>
      <c r="B19" s="220"/>
      <c r="C19" s="115" t="s">
        <v>144</v>
      </c>
      <c r="D19" s="116">
        <v>0.75</v>
      </c>
      <c r="E19" s="115"/>
      <c r="F19" s="115" t="s">
        <v>144</v>
      </c>
      <c r="G19" s="116">
        <v>0.75</v>
      </c>
      <c r="H19" s="115"/>
      <c r="I19" s="115" t="s">
        <v>144</v>
      </c>
      <c r="J19" s="117">
        <v>0.5</v>
      </c>
    </row>
    <row r="20" spans="1:10" ht="15.6" x14ac:dyDescent="0.3">
      <c r="A20" s="217"/>
      <c r="B20" s="219" t="s">
        <v>146</v>
      </c>
      <c r="C20" s="112" t="s">
        <v>143</v>
      </c>
      <c r="D20" s="113">
        <v>0.5</v>
      </c>
      <c r="E20" s="112"/>
      <c r="F20" s="112" t="s">
        <v>143</v>
      </c>
      <c r="G20" s="113">
        <v>0.5</v>
      </c>
      <c r="H20" s="112"/>
      <c r="I20" s="112" t="s">
        <v>143</v>
      </c>
      <c r="J20" s="114">
        <v>0.25</v>
      </c>
    </row>
    <row r="21" spans="1:10" ht="15.6" x14ac:dyDescent="0.3">
      <c r="A21" s="218"/>
      <c r="B21" s="220"/>
      <c r="C21" s="115" t="s">
        <v>144</v>
      </c>
      <c r="D21" s="116">
        <v>0.65</v>
      </c>
      <c r="E21" s="115"/>
      <c r="F21" s="115" t="s">
        <v>144</v>
      </c>
      <c r="G21" s="116">
        <v>0.65</v>
      </c>
      <c r="H21" s="115"/>
      <c r="I21" s="115" t="s">
        <v>144</v>
      </c>
      <c r="J21" s="117">
        <v>0.4</v>
      </c>
    </row>
  </sheetData>
  <mergeCells count="8">
    <mergeCell ref="K1:L1"/>
    <mergeCell ref="A16:A21"/>
    <mergeCell ref="B16:B17"/>
    <mergeCell ref="B18:B19"/>
    <mergeCell ref="B20:B21"/>
    <mergeCell ref="B1:D1"/>
    <mergeCell ref="E1:G1"/>
    <mergeCell ref="H1:J1"/>
  </mergeCells>
  <conditionalFormatting sqref="E13:H13">
    <cfRule type="cellIs" dxfId="4" priority="3" operator="lessThan">
      <formula>0</formula>
    </cfRule>
    <cfRule type="cellIs" dxfId="3" priority="4" operator="greaterThan">
      <formula>0</formula>
    </cfRule>
  </conditionalFormatting>
  <conditionalFormatting sqref="K13:L13">
    <cfRule type="cellIs" dxfId="2" priority="1" operator="lessThan">
      <formula>0</formula>
    </cfRule>
    <cfRule type="cellIs" dxfId="1" priority="2" operator="greaterThan">
      <formula>0</formula>
    </cfRule>
  </conditionalFormatting>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tabSelected="1" view="pageBreakPreview" zoomScale="85" zoomScaleNormal="100" zoomScaleSheetLayoutView="85" workbookViewId="0">
      <selection activeCell="H23" sqref="H23"/>
    </sheetView>
  </sheetViews>
  <sheetFormatPr defaultColWidth="9.109375" defaultRowHeight="15.6" x14ac:dyDescent="0.3"/>
  <cols>
    <col min="1" max="1" width="17.6640625" style="109" bestFit="1" customWidth="1"/>
    <col min="2" max="2" width="27" style="109" customWidth="1"/>
    <col min="3" max="5" width="14.33203125" style="109" customWidth="1"/>
    <col min="6" max="6" width="13.6640625" style="109" bestFit="1" customWidth="1"/>
    <col min="7" max="7" width="12.33203125" style="109" bestFit="1" customWidth="1"/>
    <col min="8" max="8" width="11.33203125" style="109" bestFit="1" customWidth="1"/>
    <col min="9" max="9" width="13.6640625" style="109" bestFit="1" customWidth="1"/>
    <col min="10" max="10" width="12.33203125" style="109" bestFit="1" customWidth="1"/>
    <col min="11" max="11" width="11.33203125" style="109" bestFit="1" customWidth="1"/>
    <col min="12" max="12" width="13.6640625" style="109" bestFit="1" customWidth="1"/>
    <col min="13" max="13" width="11.33203125" style="109" bestFit="1" customWidth="1"/>
    <col min="14" max="17" width="9.109375" style="118"/>
    <col min="18" max="259" width="9.109375" style="109"/>
    <col min="260" max="260" width="20.6640625" style="109" customWidth="1"/>
    <col min="261" max="261" width="40.6640625" style="109" customWidth="1"/>
    <col min="262" max="269" width="15.6640625" style="109" customWidth="1"/>
    <col min="270" max="515" width="9.109375" style="109"/>
    <col min="516" max="516" width="20.6640625" style="109" customWidth="1"/>
    <col min="517" max="517" width="40.6640625" style="109" customWidth="1"/>
    <col min="518" max="525" width="15.6640625" style="109" customWidth="1"/>
    <col min="526" max="771" width="9.109375" style="109"/>
    <col min="772" max="772" width="20.6640625" style="109" customWidth="1"/>
    <col min="773" max="773" width="40.6640625" style="109" customWidth="1"/>
    <col min="774" max="781" width="15.6640625" style="109" customWidth="1"/>
    <col min="782" max="1027" width="9.109375" style="109"/>
    <col min="1028" max="1028" width="20.6640625" style="109" customWidth="1"/>
    <col min="1029" max="1029" width="40.6640625" style="109" customWidth="1"/>
    <col min="1030" max="1037" width="15.6640625" style="109" customWidth="1"/>
    <col min="1038" max="1283" width="9.109375" style="109"/>
    <col min="1284" max="1284" width="20.6640625" style="109" customWidth="1"/>
    <col min="1285" max="1285" width="40.6640625" style="109" customWidth="1"/>
    <col min="1286" max="1293" width="15.6640625" style="109" customWidth="1"/>
    <col min="1294" max="1539" width="9.109375" style="109"/>
    <col min="1540" max="1540" width="20.6640625" style="109" customWidth="1"/>
    <col min="1541" max="1541" width="40.6640625" style="109" customWidth="1"/>
    <col min="1542" max="1549" width="15.6640625" style="109" customWidth="1"/>
    <col min="1550" max="1795" width="9.109375" style="109"/>
    <col min="1796" max="1796" width="20.6640625" style="109" customWidth="1"/>
    <col min="1797" max="1797" width="40.6640625" style="109" customWidth="1"/>
    <col min="1798" max="1805" width="15.6640625" style="109" customWidth="1"/>
    <col min="1806" max="2051" width="9.109375" style="109"/>
    <col min="2052" max="2052" width="20.6640625" style="109" customWidth="1"/>
    <col min="2053" max="2053" width="40.6640625" style="109" customWidth="1"/>
    <col min="2054" max="2061" width="15.6640625" style="109" customWidth="1"/>
    <col min="2062" max="2307" width="9.109375" style="109"/>
    <col min="2308" max="2308" width="20.6640625" style="109" customWidth="1"/>
    <col min="2309" max="2309" width="40.6640625" style="109" customWidth="1"/>
    <col min="2310" max="2317" width="15.6640625" style="109" customWidth="1"/>
    <col min="2318" max="2563" width="9.109375" style="109"/>
    <col min="2564" max="2564" width="20.6640625" style="109" customWidth="1"/>
    <col min="2565" max="2565" width="40.6640625" style="109" customWidth="1"/>
    <col min="2566" max="2573" width="15.6640625" style="109" customWidth="1"/>
    <col min="2574" max="2819" width="9.109375" style="109"/>
    <col min="2820" max="2820" width="20.6640625" style="109" customWidth="1"/>
    <col min="2821" max="2821" width="40.6640625" style="109" customWidth="1"/>
    <col min="2822" max="2829" width="15.6640625" style="109" customWidth="1"/>
    <col min="2830" max="3075" width="9.109375" style="109"/>
    <col min="3076" max="3076" width="20.6640625" style="109" customWidth="1"/>
    <col min="3077" max="3077" width="40.6640625" style="109" customWidth="1"/>
    <col min="3078" max="3085" width="15.6640625" style="109" customWidth="1"/>
    <col min="3086" max="3331" width="9.109375" style="109"/>
    <col min="3332" max="3332" width="20.6640625" style="109" customWidth="1"/>
    <col min="3333" max="3333" width="40.6640625" style="109" customWidth="1"/>
    <col min="3334" max="3341" width="15.6640625" style="109" customWidth="1"/>
    <col min="3342" max="3587" width="9.109375" style="109"/>
    <col min="3588" max="3588" width="20.6640625" style="109" customWidth="1"/>
    <col min="3589" max="3589" width="40.6640625" style="109" customWidth="1"/>
    <col min="3590" max="3597" width="15.6640625" style="109" customWidth="1"/>
    <col min="3598" max="3843" width="9.109375" style="109"/>
    <col min="3844" max="3844" width="20.6640625" style="109" customWidth="1"/>
    <col min="3845" max="3845" width="40.6640625" style="109" customWidth="1"/>
    <col min="3846" max="3853" width="15.6640625" style="109" customWidth="1"/>
    <col min="3854" max="4099" width="9.109375" style="109"/>
    <col min="4100" max="4100" width="20.6640625" style="109" customWidth="1"/>
    <col min="4101" max="4101" width="40.6640625" style="109" customWidth="1"/>
    <col min="4102" max="4109" width="15.6640625" style="109" customWidth="1"/>
    <col min="4110" max="4355" width="9.109375" style="109"/>
    <col min="4356" max="4356" width="20.6640625" style="109" customWidth="1"/>
    <col min="4357" max="4357" width="40.6640625" style="109" customWidth="1"/>
    <col min="4358" max="4365" width="15.6640625" style="109" customWidth="1"/>
    <col min="4366" max="4611" width="9.109375" style="109"/>
    <col min="4612" max="4612" width="20.6640625" style="109" customWidth="1"/>
    <col min="4613" max="4613" width="40.6640625" style="109" customWidth="1"/>
    <col min="4614" max="4621" width="15.6640625" style="109" customWidth="1"/>
    <col min="4622" max="4867" width="9.109375" style="109"/>
    <col min="4868" max="4868" width="20.6640625" style="109" customWidth="1"/>
    <col min="4869" max="4869" width="40.6640625" style="109" customWidth="1"/>
    <col min="4870" max="4877" width="15.6640625" style="109" customWidth="1"/>
    <col min="4878" max="5123" width="9.109375" style="109"/>
    <col min="5124" max="5124" width="20.6640625" style="109" customWidth="1"/>
    <col min="5125" max="5125" width="40.6640625" style="109" customWidth="1"/>
    <col min="5126" max="5133" width="15.6640625" style="109" customWidth="1"/>
    <col min="5134" max="5379" width="9.109375" style="109"/>
    <col min="5380" max="5380" width="20.6640625" style="109" customWidth="1"/>
    <col min="5381" max="5381" width="40.6640625" style="109" customWidth="1"/>
    <col min="5382" max="5389" width="15.6640625" style="109" customWidth="1"/>
    <col min="5390" max="5635" width="9.109375" style="109"/>
    <col min="5636" max="5636" width="20.6640625" style="109" customWidth="1"/>
    <col min="5637" max="5637" width="40.6640625" style="109" customWidth="1"/>
    <col min="5638" max="5645" width="15.6640625" style="109" customWidth="1"/>
    <col min="5646" max="5891" width="9.109375" style="109"/>
    <col min="5892" max="5892" width="20.6640625" style="109" customWidth="1"/>
    <col min="5893" max="5893" width="40.6640625" style="109" customWidth="1"/>
    <col min="5894" max="5901" width="15.6640625" style="109" customWidth="1"/>
    <col min="5902" max="6147" width="9.109375" style="109"/>
    <col min="6148" max="6148" width="20.6640625" style="109" customWidth="1"/>
    <col min="6149" max="6149" width="40.6640625" style="109" customWidth="1"/>
    <col min="6150" max="6157" width="15.6640625" style="109" customWidth="1"/>
    <col min="6158" max="6403" width="9.109375" style="109"/>
    <col min="6404" max="6404" width="20.6640625" style="109" customWidth="1"/>
    <col min="6405" max="6405" width="40.6640625" style="109" customWidth="1"/>
    <col min="6406" max="6413" width="15.6640625" style="109" customWidth="1"/>
    <col min="6414" max="6659" width="9.109375" style="109"/>
    <col min="6660" max="6660" width="20.6640625" style="109" customWidth="1"/>
    <col min="6661" max="6661" width="40.6640625" style="109" customWidth="1"/>
    <col min="6662" max="6669" width="15.6640625" style="109" customWidth="1"/>
    <col min="6670" max="6915" width="9.109375" style="109"/>
    <col min="6916" max="6916" width="20.6640625" style="109" customWidth="1"/>
    <col min="6917" max="6917" width="40.6640625" style="109" customWidth="1"/>
    <col min="6918" max="6925" width="15.6640625" style="109" customWidth="1"/>
    <col min="6926" max="7171" width="9.109375" style="109"/>
    <col min="7172" max="7172" width="20.6640625" style="109" customWidth="1"/>
    <col min="7173" max="7173" width="40.6640625" style="109" customWidth="1"/>
    <col min="7174" max="7181" width="15.6640625" style="109" customWidth="1"/>
    <col min="7182" max="7427" width="9.109375" style="109"/>
    <col min="7428" max="7428" width="20.6640625" style="109" customWidth="1"/>
    <col min="7429" max="7429" width="40.6640625" style="109" customWidth="1"/>
    <col min="7430" max="7437" width="15.6640625" style="109" customWidth="1"/>
    <col min="7438" max="7683" width="9.109375" style="109"/>
    <col min="7684" max="7684" width="20.6640625" style="109" customWidth="1"/>
    <col min="7685" max="7685" width="40.6640625" style="109" customWidth="1"/>
    <col min="7686" max="7693" width="15.6640625" style="109" customWidth="1"/>
    <col min="7694" max="7939" width="9.109375" style="109"/>
    <col min="7940" max="7940" width="20.6640625" style="109" customWidth="1"/>
    <col min="7941" max="7941" width="40.6640625" style="109" customWidth="1"/>
    <col min="7942" max="7949" width="15.6640625" style="109" customWidth="1"/>
    <col min="7950" max="8195" width="9.109375" style="109"/>
    <col min="8196" max="8196" width="20.6640625" style="109" customWidth="1"/>
    <col min="8197" max="8197" width="40.6640625" style="109" customWidth="1"/>
    <col min="8198" max="8205" width="15.6640625" style="109" customWidth="1"/>
    <col min="8206" max="8451" width="9.109375" style="109"/>
    <col min="8452" max="8452" width="20.6640625" style="109" customWidth="1"/>
    <col min="8453" max="8453" width="40.6640625" style="109" customWidth="1"/>
    <col min="8454" max="8461" width="15.6640625" style="109" customWidth="1"/>
    <col min="8462" max="8707" width="9.109375" style="109"/>
    <col min="8708" max="8708" width="20.6640625" style="109" customWidth="1"/>
    <col min="8709" max="8709" width="40.6640625" style="109" customWidth="1"/>
    <col min="8710" max="8717" width="15.6640625" style="109" customWidth="1"/>
    <col min="8718" max="8963" width="9.109375" style="109"/>
    <col min="8964" max="8964" width="20.6640625" style="109" customWidth="1"/>
    <col min="8965" max="8965" width="40.6640625" style="109" customWidth="1"/>
    <col min="8966" max="8973" width="15.6640625" style="109" customWidth="1"/>
    <col min="8974" max="9219" width="9.109375" style="109"/>
    <col min="9220" max="9220" width="20.6640625" style="109" customWidth="1"/>
    <col min="9221" max="9221" width="40.6640625" style="109" customWidth="1"/>
    <col min="9222" max="9229" width="15.6640625" style="109" customWidth="1"/>
    <col min="9230" max="9475" width="9.109375" style="109"/>
    <col min="9476" max="9476" width="20.6640625" style="109" customWidth="1"/>
    <col min="9477" max="9477" width="40.6640625" style="109" customWidth="1"/>
    <col min="9478" max="9485" width="15.6640625" style="109" customWidth="1"/>
    <col min="9486" max="9731" width="9.109375" style="109"/>
    <col min="9732" max="9732" width="20.6640625" style="109" customWidth="1"/>
    <col min="9733" max="9733" width="40.6640625" style="109" customWidth="1"/>
    <col min="9734" max="9741" width="15.6640625" style="109" customWidth="1"/>
    <col min="9742" max="9987" width="9.109375" style="109"/>
    <col min="9988" max="9988" width="20.6640625" style="109" customWidth="1"/>
    <col min="9989" max="9989" width="40.6640625" style="109" customWidth="1"/>
    <col min="9990" max="9997" width="15.6640625" style="109" customWidth="1"/>
    <col min="9998" max="10243" width="9.109375" style="109"/>
    <col min="10244" max="10244" width="20.6640625" style="109" customWidth="1"/>
    <col min="10245" max="10245" width="40.6640625" style="109" customWidth="1"/>
    <col min="10246" max="10253" width="15.6640625" style="109" customWidth="1"/>
    <col min="10254" max="10499" width="9.109375" style="109"/>
    <col min="10500" max="10500" width="20.6640625" style="109" customWidth="1"/>
    <col min="10501" max="10501" width="40.6640625" style="109" customWidth="1"/>
    <col min="10502" max="10509" width="15.6640625" style="109" customWidth="1"/>
    <col min="10510" max="10755" width="9.109375" style="109"/>
    <col min="10756" max="10756" width="20.6640625" style="109" customWidth="1"/>
    <col min="10757" max="10757" width="40.6640625" style="109" customWidth="1"/>
    <col min="10758" max="10765" width="15.6640625" style="109" customWidth="1"/>
    <col min="10766" max="11011" width="9.109375" style="109"/>
    <col min="11012" max="11012" width="20.6640625" style="109" customWidth="1"/>
    <col min="11013" max="11013" width="40.6640625" style="109" customWidth="1"/>
    <col min="11014" max="11021" width="15.6640625" style="109" customWidth="1"/>
    <col min="11022" max="11267" width="9.109375" style="109"/>
    <col min="11268" max="11268" width="20.6640625" style="109" customWidth="1"/>
    <col min="11269" max="11269" width="40.6640625" style="109" customWidth="1"/>
    <col min="11270" max="11277" width="15.6640625" style="109" customWidth="1"/>
    <col min="11278" max="11523" width="9.109375" style="109"/>
    <col min="11524" max="11524" width="20.6640625" style="109" customWidth="1"/>
    <col min="11525" max="11525" width="40.6640625" style="109" customWidth="1"/>
    <col min="11526" max="11533" width="15.6640625" style="109" customWidth="1"/>
    <col min="11534" max="11779" width="9.109375" style="109"/>
    <col min="11780" max="11780" width="20.6640625" style="109" customWidth="1"/>
    <col min="11781" max="11781" width="40.6640625" style="109" customWidth="1"/>
    <col min="11782" max="11789" width="15.6640625" style="109" customWidth="1"/>
    <col min="11790" max="12035" width="9.109375" style="109"/>
    <col min="12036" max="12036" width="20.6640625" style="109" customWidth="1"/>
    <col min="12037" max="12037" width="40.6640625" style="109" customWidth="1"/>
    <col min="12038" max="12045" width="15.6640625" style="109" customWidth="1"/>
    <col min="12046" max="12291" width="9.109375" style="109"/>
    <col min="12292" max="12292" width="20.6640625" style="109" customWidth="1"/>
    <col min="12293" max="12293" width="40.6640625" style="109" customWidth="1"/>
    <col min="12294" max="12301" width="15.6640625" style="109" customWidth="1"/>
    <col min="12302" max="12547" width="9.109375" style="109"/>
    <col min="12548" max="12548" width="20.6640625" style="109" customWidth="1"/>
    <col min="12549" max="12549" width="40.6640625" style="109" customWidth="1"/>
    <col min="12550" max="12557" width="15.6640625" style="109" customWidth="1"/>
    <col min="12558" max="12803" width="9.109375" style="109"/>
    <col min="12804" max="12804" width="20.6640625" style="109" customWidth="1"/>
    <col min="12805" max="12805" width="40.6640625" style="109" customWidth="1"/>
    <col min="12806" max="12813" width="15.6640625" style="109" customWidth="1"/>
    <col min="12814" max="13059" width="9.109375" style="109"/>
    <col min="13060" max="13060" width="20.6640625" style="109" customWidth="1"/>
    <col min="13061" max="13061" width="40.6640625" style="109" customWidth="1"/>
    <col min="13062" max="13069" width="15.6640625" style="109" customWidth="1"/>
    <col min="13070" max="13315" width="9.109375" style="109"/>
    <col min="13316" max="13316" width="20.6640625" style="109" customWidth="1"/>
    <col min="13317" max="13317" width="40.6640625" style="109" customWidth="1"/>
    <col min="13318" max="13325" width="15.6640625" style="109" customWidth="1"/>
    <col min="13326" max="13571" width="9.109375" style="109"/>
    <col min="13572" max="13572" width="20.6640625" style="109" customWidth="1"/>
    <col min="13573" max="13573" width="40.6640625" style="109" customWidth="1"/>
    <col min="13574" max="13581" width="15.6640625" style="109" customWidth="1"/>
    <col min="13582" max="13827" width="9.109375" style="109"/>
    <col min="13828" max="13828" width="20.6640625" style="109" customWidth="1"/>
    <col min="13829" max="13829" width="40.6640625" style="109" customWidth="1"/>
    <col min="13830" max="13837" width="15.6640625" style="109" customWidth="1"/>
    <col min="13838" max="14083" width="9.109375" style="109"/>
    <col min="14084" max="14084" width="20.6640625" style="109" customWidth="1"/>
    <col min="14085" max="14085" width="40.6640625" style="109" customWidth="1"/>
    <col min="14086" max="14093" width="15.6640625" style="109" customWidth="1"/>
    <col min="14094" max="14339" width="9.109375" style="109"/>
    <col min="14340" max="14340" width="20.6640625" style="109" customWidth="1"/>
    <col min="14341" max="14341" width="40.6640625" style="109" customWidth="1"/>
    <col min="14342" max="14349" width="15.6640625" style="109" customWidth="1"/>
    <col min="14350" max="14595" width="9.109375" style="109"/>
    <col min="14596" max="14596" width="20.6640625" style="109" customWidth="1"/>
    <col min="14597" max="14597" width="40.6640625" style="109" customWidth="1"/>
    <col min="14598" max="14605" width="15.6640625" style="109" customWidth="1"/>
    <col min="14606" max="14851" width="9.109375" style="109"/>
    <col min="14852" max="14852" width="20.6640625" style="109" customWidth="1"/>
    <col min="14853" max="14853" width="40.6640625" style="109" customWidth="1"/>
    <col min="14854" max="14861" width="15.6640625" style="109" customWidth="1"/>
    <col min="14862" max="15107" width="9.109375" style="109"/>
    <col min="15108" max="15108" width="20.6640625" style="109" customWidth="1"/>
    <col min="15109" max="15109" width="40.6640625" style="109" customWidth="1"/>
    <col min="15110" max="15117" width="15.6640625" style="109" customWidth="1"/>
    <col min="15118" max="15363" width="9.109375" style="109"/>
    <col min="15364" max="15364" width="20.6640625" style="109" customWidth="1"/>
    <col min="15365" max="15365" width="40.6640625" style="109" customWidth="1"/>
    <col min="15366" max="15373" width="15.6640625" style="109" customWidth="1"/>
    <col min="15374" max="15619" width="9.109375" style="109"/>
    <col min="15620" max="15620" width="20.6640625" style="109" customWidth="1"/>
    <col min="15621" max="15621" width="40.6640625" style="109" customWidth="1"/>
    <col min="15622" max="15629" width="15.6640625" style="109" customWidth="1"/>
    <col min="15630" max="15875" width="9.109375" style="109"/>
    <col min="15876" max="15876" width="20.6640625" style="109" customWidth="1"/>
    <col min="15877" max="15877" width="40.6640625" style="109" customWidth="1"/>
    <col min="15878" max="15885" width="15.6640625" style="109" customWidth="1"/>
    <col min="15886" max="16131" width="9.109375" style="109"/>
    <col min="16132" max="16132" width="20.6640625" style="109" customWidth="1"/>
    <col min="16133" max="16133" width="40.6640625" style="109" customWidth="1"/>
    <col min="16134" max="16141" width="15.6640625" style="109" customWidth="1"/>
    <col min="16142" max="16384" width="9.109375" style="109"/>
  </cols>
  <sheetData>
    <row r="1" spans="1:17" ht="16.8" x14ac:dyDescent="0.3">
      <c r="A1" s="48" t="s">
        <v>147</v>
      </c>
    </row>
    <row r="2" spans="1:17" s="129" customFormat="1" x14ac:dyDescent="0.3">
      <c r="A2" s="127"/>
      <c r="B2" s="128"/>
      <c r="C2" s="223" t="s">
        <v>129</v>
      </c>
      <c r="D2" s="223"/>
      <c r="E2" s="223"/>
      <c r="F2" s="223" t="s">
        <v>130</v>
      </c>
      <c r="G2" s="223"/>
      <c r="H2" s="223"/>
      <c r="I2" s="223" t="s">
        <v>131</v>
      </c>
      <c r="J2" s="223"/>
      <c r="K2" s="223"/>
      <c r="L2" s="223" t="s">
        <v>19</v>
      </c>
      <c r="M2" s="223"/>
      <c r="N2" s="139"/>
      <c r="O2" s="139"/>
      <c r="P2" s="139"/>
      <c r="Q2" s="139"/>
    </row>
    <row r="3" spans="1:17" s="132" customFormat="1" ht="46.8" x14ac:dyDescent="0.3">
      <c r="A3" s="130"/>
      <c r="B3" s="131" t="s">
        <v>148</v>
      </c>
      <c r="C3" s="124" t="s">
        <v>133</v>
      </c>
      <c r="D3" s="124" t="s">
        <v>134</v>
      </c>
      <c r="E3" s="124" t="s">
        <v>135</v>
      </c>
      <c r="F3" s="124" t="s">
        <v>133</v>
      </c>
      <c r="G3" s="124" t="s">
        <v>134</v>
      </c>
      <c r="H3" s="124" t="s">
        <v>135</v>
      </c>
      <c r="I3" s="124" t="s">
        <v>133</v>
      </c>
      <c r="J3" s="124" t="s">
        <v>134</v>
      </c>
      <c r="K3" s="124" t="s">
        <v>135</v>
      </c>
      <c r="L3" s="124" t="s">
        <v>133</v>
      </c>
      <c r="M3" s="124" t="s">
        <v>135</v>
      </c>
      <c r="N3" s="140"/>
      <c r="O3" s="140"/>
      <c r="P3" s="140"/>
      <c r="Q3" s="140"/>
    </row>
    <row r="4" spans="1:17" x14ac:dyDescent="0.3">
      <c r="A4" s="123" t="s">
        <v>149</v>
      </c>
      <c r="B4" s="136"/>
      <c r="C4" s="119">
        <f>'Pētījuma īstenotāja budžets'!B12</f>
        <v>0</v>
      </c>
      <c r="D4" s="120"/>
      <c r="E4" s="125">
        <f>ROUND(C4*D4,2)</f>
        <v>0</v>
      </c>
      <c r="F4" s="119">
        <f>'Pētījuma īstenotāja budžets'!E12</f>
        <v>0</v>
      </c>
      <c r="G4" s="120"/>
      <c r="H4" s="125">
        <f>ROUND(F4*G4,2)</f>
        <v>0</v>
      </c>
      <c r="I4" s="119">
        <f>'Pētījuma īstenotāja budžets'!H12</f>
        <v>0</v>
      </c>
      <c r="J4" s="137"/>
      <c r="K4" s="125">
        <f>ROUND(I4*J4,2)</f>
        <v>0</v>
      </c>
      <c r="L4" s="125">
        <f>ROUND(F4+I4+C4,2)</f>
        <v>0</v>
      </c>
      <c r="M4" s="125">
        <f>ROUND(H4+K4+E4,2)</f>
        <v>0</v>
      </c>
    </row>
    <row r="5" spans="1:17" x14ac:dyDescent="0.3">
      <c r="A5" s="123" t="s">
        <v>150</v>
      </c>
      <c r="B5" s="136"/>
      <c r="C5" s="119">
        <f>'Sadarbības partnera budžets'!B12</f>
        <v>0</v>
      </c>
      <c r="D5" s="120"/>
      <c r="E5" s="125">
        <f t="shared" ref="E5:E7" si="0">ROUND(C5*D5,2)</f>
        <v>0</v>
      </c>
      <c r="F5" s="119">
        <f>'Sadarbības partnera budžets'!E12</f>
        <v>0</v>
      </c>
      <c r="G5" s="120"/>
      <c r="H5" s="125">
        <f t="shared" ref="H5:H7" si="1">ROUND(F5*G5,2)</f>
        <v>0</v>
      </c>
      <c r="I5" s="119">
        <f>'Sadarbības partnera budžets'!H12</f>
        <v>0</v>
      </c>
      <c r="J5" s="137"/>
      <c r="K5" s="125">
        <f t="shared" ref="K5:K7" si="2">ROUND(I5*J5,2)</f>
        <v>0</v>
      </c>
      <c r="L5" s="125">
        <f t="shared" ref="L5:L7" si="3">ROUND(F5+I5+C5,2)</f>
        <v>0</v>
      </c>
      <c r="M5" s="125">
        <f t="shared" ref="M5:M7" si="4">ROUND(H5+K5+E5,2)</f>
        <v>0</v>
      </c>
    </row>
    <row r="6" spans="1:17" x14ac:dyDescent="0.3">
      <c r="A6" s="123" t="s">
        <v>151</v>
      </c>
      <c r="B6" s="136"/>
      <c r="C6" s="119"/>
      <c r="D6" s="120"/>
      <c r="E6" s="125">
        <f t="shared" si="0"/>
        <v>0</v>
      </c>
      <c r="F6" s="119"/>
      <c r="G6" s="120"/>
      <c r="H6" s="125">
        <f t="shared" si="1"/>
        <v>0</v>
      </c>
      <c r="I6" s="119"/>
      <c r="J6" s="137"/>
      <c r="K6" s="125">
        <f t="shared" si="2"/>
        <v>0</v>
      </c>
      <c r="L6" s="125">
        <f t="shared" si="3"/>
        <v>0</v>
      </c>
      <c r="M6" s="125">
        <f t="shared" si="4"/>
        <v>0</v>
      </c>
    </row>
    <row r="7" spans="1:17" ht="16.2" thickBot="1" x14ac:dyDescent="0.35">
      <c r="A7" s="123" t="s">
        <v>152</v>
      </c>
      <c r="B7" s="136"/>
      <c r="C7" s="121"/>
      <c r="D7" s="122"/>
      <c r="E7" s="125">
        <f t="shared" si="0"/>
        <v>0</v>
      </c>
      <c r="F7" s="121"/>
      <c r="G7" s="122"/>
      <c r="H7" s="125">
        <f t="shared" si="1"/>
        <v>0</v>
      </c>
      <c r="I7" s="121"/>
      <c r="J7" s="138"/>
      <c r="K7" s="125">
        <f t="shared" si="2"/>
        <v>0</v>
      </c>
      <c r="L7" s="125">
        <f t="shared" si="3"/>
        <v>0</v>
      </c>
      <c r="M7" s="125">
        <f t="shared" si="4"/>
        <v>0</v>
      </c>
    </row>
    <row r="8" spans="1:17" s="133" customFormat="1" ht="16.2" thickTop="1" x14ac:dyDescent="0.3">
      <c r="C8" s="126">
        <f>ROUNDDOWN(SUM(C4:C7),2)</f>
        <v>0</v>
      </c>
      <c r="D8" s="134"/>
      <c r="E8" s="126">
        <f>ROUNDDOWN(SUM(E4:E7),2)</f>
        <v>0</v>
      </c>
      <c r="F8" s="126">
        <f>ROUNDDOWN(SUM(F4:F7),2)</f>
        <v>0</v>
      </c>
      <c r="G8" s="134"/>
      <c r="H8" s="126">
        <f>ROUNDDOWN(SUM(H4:H7),2)</f>
        <v>0</v>
      </c>
      <c r="I8" s="126">
        <f>ROUNDDOWN(SUM(I4:I7),2)</f>
        <v>0</v>
      </c>
      <c r="J8" s="135"/>
      <c r="K8" s="126">
        <f>ROUNDDOWN(SUM(K4:K7),2)</f>
        <v>0</v>
      </c>
      <c r="L8" s="126">
        <f>ROUNDDOWN(SUM(L4:L7),2)</f>
        <v>0</v>
      </c>
      <c r="M8" s="126">
        <f>ROUNDDOWN(SUM(M4:M7),2)</f>
        <v>0</v>
      </c>
      <c r="N8" s="141"/>
      <c r="O8" s="141"/>
      <c r="P8" s="141"/>
      <c r="Q8" s="141"/>
    </row>
    <row r="9" spans="1:17" x14ac:dyDescent="0.3">
      <c r="G9" s="110"/>
      <c r="J9" s="111"/>
    </row>
    <row r="10" spans="1:17" x14ac:dyDescent="0.3">
      <c r="F10" s="143"/>
      <c r="G10" s="144"/>
      <c r="H10" s="143"/>
      <c r="I10" s="143"/>
      <c r="J10" s="145" t="s">
        <v>153</v>
      </c>
      <c r="K10" s="146" t="e">
        <f>ROUND(K8/M8,2)</f>
        <v>#DIV/0!</v>
      </c>
    </row>
    <row r="11" spans="1:17" x14ac:dyDescent="0.3">
      <c r="G11" s="110"/>
      <c r="J11" s="111"/>
    </row>
    <row r="12" spans="1:17" x14ac:dyDescent="0.3">
      <c r="A12" s="216" t="s">
        <v>141</v>
      </c>
      <c r="B12" s="219" t="s">
        <v>142</v>
      </c>
      <c r="C12" s="112" t="s">
        <v>143</v>
      </c>
      <c r="D12" s="113">
        <v>0.7</v>
      </c>
      <c r="E12" s="112"/>
      <c r="F12" s="112" t="s">
        <v>143</v>
      </c>
      <c r="G12" s="113">
        <v>0.7</v>
      </c>
      <c r="H12" s="112"/>
      <c r="I12" s="112" t="s">
        <v>143</v>
      </c>
      <c r="J12" s="114">
        <v>0.45</v>
      </c>
    </row>
    <row r="13" spans="1:17" x14ac:dyDescent="0.3">
      <c r="A13" s="217"/>
      <c r="B13" s="220"/>
      <c r="C13" s="115" t="s">
        <v>144</v>
      </c>
      <c r="D13" s="116">
        <v>0.8</v>
      </c>
      <c r="E13" s="115"/>
      <c r="F13" s="115" t="s">
        <v>144</v>
      </c>
      <c r="G13" s="116">
        <v>0.8</v>
      </c>
      <c r="H13" s="115"/>
      <c r="I13" s="115" t="s">
        <v>144</v>
      </c>
      <c r="J13" s="117">
        <v>0.6</v>
      </c>
    </row>
    <row r="14" spans="1:17" x14ac:dyDescent="0.3">
      <c r="A14" s="217"/>
      <c r="B14" s="219" t="s">
        <v>145</v>
      </c>
      <c r="C14" s="112" t="s">
        <v>143</v>
      </c>
      <c r="D14" s="113">
        <v>0.6</v>
      </c>
      <c r="E14" s="112"/>
      <c r="F14" s="112" t="s">
        <v>143</v>
      </c>
      <c r="G14" s="113">
        <v>0.6</v>
      </c>
      <c r="H14" s="112"/>
      <c r="I14" s="112" t="s">
        <v>143</v>
      </c>
      <c r="J14" s="114">
        <v>0.35</v>
      </c>
    </row>
    <row r="15" spans="1:17" x14ac:dyDescent="0.3">
      <c r="A15" s="217"/>
      <c r="B15" s="220"/>
      <c r="C15" s="115" t="s">
        <v>144</v>
      </c>
      <c r="D15" s="116">
        <v>0.75</v>
      </c>
      <c r="E15" s="115"/>
      <c r="F15" s="115" t="s">
        <v>144</v>
      </c>
      <c r="G15" s="116">
        <v>0.75</v>
      </c>
      <c r="H15" s="115"/>
      <c r="I15" s="115" t="s">
        <v>144</v>
      </c>
      <c r="J15" s="117">
        <v>0.5</v>
      </c>
    </row>
    <row r="16" spans="1:17" x14ac:dyDescent="0.3">
      <c r="A16" s="217"/>
      <c r="B16" s="219" t="s">
        <v>146</v>
      </c>
      <c r="C16" s="112" t="s">
        <v>143</v>
      </c>
      <c r="D16" s="113">
        <v>0.5</v>
      </c>
      <c r="E16" s="112"/>
      <c r="F16" s="112" t="s">
        <v>143</v>
      </c>
      <c r="G16" s="113">
        <v>0.5</v>
      </c>
      <c r="H16" s="112"/>
      <c r="I16" s="112" t="s">
        <v>143</v>
      </c>
      <c r="J16" s="114">
        <v>0.25</v>
      </c>
    </row>
    <row r="17" spans="1:10" x14ac:dyDescent="0.3">
      <c r="A17" s="218"/>
      <c r="B17" s="220"/>
      <c r="C17" s="115" t="s">
        <v>144</v>
      </c>
      <c r="D17" s="116">
        <v>0.65</v>
      </c>
      <c r="E17" s="115"/>
      <c r="F17" s="115" t="s">
        <v>144</v>
      </c>
      <c r="G17" s="116">
        <v>0.65</v>
      </c>
      <c r="H17" s="115"/>
      <c r="I17" s="115" t="s">
        <v>144</v>
      </c>
      <c r="J17" s="117">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view="pageBreakPreview" topLeftCell="A2" zoomScale="110" zoomScaleNormal="100" zoomScaleSheetLayoutView="110" workbookViewId="0">
      <selection activeCell="M21" sqref="M21"/>
    </sheetView>
  </sheetViews>
  <sheetFormatPr defaultRowHeight="14.4" x14ac:dyDescent="0.3"/>
  <cols>
    <col min="1" max="1" width="74.109375" customWidth="1"/>
    <col min="2" max="2" width="17.6640625" hidden="1" customWidth="1"/>
    <col min="3" max="3" width="11.109375" hidden="1" customWidth="1"/>
    <col min="4" max="4" width="15.66406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5" t="s">
        <v>154</v>
      </c>
      <c r="B1" s="214" t="s">
        <v>129</v>
      </c>
      <c r="C1" s="221"/>
      <c r="D1" s="222"/>
      <c r="E1" s="214" t="s">
        <v>130</v>
      </c>
      <c r="F1" s="221"/>
      <c r="G1" s="215"/>
      <c r="H1" s="214" t="s">
        <v>131</v>
      </c>
      <c r="I1" s="221"/>
      <c r="J1" s="215"/>
      <c r="K1" s="214" t="s">
        <v>19</v>
      </c>
      <c r="L1" s="215"/>
    </row>
    <row r="2" spans="1:12" ht="46.8" x14ac:dyDescent="0.3">
      <c r="A2" s="157" t="s">
        <v>132</v>
      </c>
      <c r="B2" s="153" t="s">
        <v>133</v>
      </c>
      <c r="C2" s="124" t="s">
        <v>134</v>
      </c>
      <c r="D2" s="156" t="s">
        <v>135</v>
      </c>
      <c r="E2" s="153" t="s">
        <v>133</v>
      </c>
      <c r="F2" s="124" t="s">
        <v>134</v>
      </c>
      <c r="G2" s="154" t="s">
        <v>135</v>
      </c>
      <c r="H2" s="153" t="s">
        <v>133</v>
      </c>
      <c r="I2" s="124" t="s">
        <v>134</v>
      </c>
      <c r="J2" s="154" t="s">
        <v>135</v>
      </c>
      <c r="K2" s="153" t="s">
        <v>133</v>
      </c>
      <c r="L2" s="154" t="s">
        <v>135</v>
      </c>
    </row>
    <row r="3" spans="1:12" x14ac:dyDescent="0.3">
      <c r="A3" s="149" t="s">
        <v>103</v>
      </c>
      <c r="B3" s="165">
        <v>0</v>
      </c>
      <c r="C3" s="161">
        <v>0.7</v>
      </c>
      <c r="D3" s="164">
        <f>ROUND(B3*C$3,2)</f>
        <v>0</v>
      </c>
      <c r="E3" s="169">
        <v>0</v>
      </c>
      <c r="F3" s="161">
        <v>0.7</v>
      </c>
      <c r="G3" s="171">
        <f>ROUND(E3*F$3,2)</f>
        <v>0</v>
      </c>
      <c r="H3" s="169">
        <v>0</v>
      </c>
      <c r="I3" s="161">
        <v>0.6</v>
      </c>
      <c r="J3" s="171">
        <f>ROUND(H3*I$3,2)</f>
        <v>0</v>
      </c>
      <c r="K3" s="170">
        <f>ROUND(B3+E3+H3,2)</f>
        <v>0</v>
      </c>
      <c r="L3" s="171">
        <f>ROUND(D3+G3+J3,2)</f>
        <v>0</v>
      </c>
    </row>
    <row r="4" spans="1:12" ht="43.2" x14ac:dyDescent="0.3">
      <c r="A4" s="150" t="s">
        <v>55</v>
      </c>
      <c r="B4" s="165">
        <v>0</v>
      </c>
      <c r="C4" s="15"/>
      <c r="D4" s="164">
        <f>ROUND(B4*C$3,2)</f>
        <v>0</v>
      </c>
      <c r="E4" s="169">
        <v>0</v>
      </c>
      <c r="F4" s="15"/>
      <c r="G4" s="171">
        <f>ROUND(E4*F$3,2)</f>
        <v>0</v>
      </c>
      <c r="H4" s="169">
        <v>0</v>
      </c>
      <c r="I4" s="15"/>
      <c r="J4" s="171">
        <f>ROUND(H4*I$3,2)</f>
        <v>0</v>
      </c>
      <c r="K4" s="170">
        <f>ROUND(B4+E4+H4,2)</f>
        <v>0</v>
      </c>
      <c r="L4" s="171">
        <f>ROUND(D4+G4+J4,2)</f>
        <v>0</v>
      </c>
    </row>
    <row r="5" spans="1:12" x14ac:dyDescent="0.3">
      <c r="A5" s="151" t="s">
        <v>136</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
      <c r="A6" s="150" t="s">
        <v>62</v>
      </c>
      <c r="B6" s="165">
        <v>0</v>
      </c>
      <c r="C6" s="15"/>
      <c r="D6" s="164">
        <f>ROUND(B6*C$3,2)</f>
        <v>0</v>
      </c>
      <c r="E6" s="169">
        <v>0</v>
      </c>
      <c r="F6" s="15"/>
      <c r="G6" s="171">
        <f>ROUND(E6*F$3,2)</f>
        <v>0</v>
      </c>
      <c r="H6" s="169">
        <v>0</v>
      </c>
      <c r="I6" s="15"/>
      <c r="J6" s="171">
        <f>ROUND(H6*I$3,2)</f>
        <v>0</v>
      </c>
      <c r="K6" s="170">
        <f>ROUND(B6+E6+H6,2)</f>
        <v>0</v>
      </c>
      <c r="L6" s="171">
        <f>ROUND(D6+G6+J6,2)</f>
        <v>0</v>
      </c>
    </row>
    <row r="7" spans="1:12" x14ac:dyDescent="0.3">
      <c r="A7" s="150" t="s">
        <v>137</v>
      </c>
      <c r="B7" s="165">
        <v>0</v>
      </c>
      <c r="C7" s="15"/>
      <c r="D7" s="164">
        <f t="shared" ref="D7:D11" si="0">ROUND(B7*C$3,2)</f>
        <v>0</v>
      </c>
      <c r="E7" s="169">
        <v>0</v>
      </c>
      <c r="F7" s="15"/>
      <c r="G7" s="171">
        <f t="shared" ref="G7:G11" si="1">ROUND(E7*F$3,2)</f>
        <v>0</v>
      </c>
      <c r="H7" s="169">
        <v>0</v>
      </c>
      <c r="I7" s="15"/>
      <c r="J7" s="171">
        <f t="shared" ref="J7:J11" si="2">ROUND(H7*I$3,2)</f>
        <v>0</v>
      </c>
      <c r="K7" s="170">
        <f t="shared" ref="K7:K11" si="3">ROUND(B7+E7+H7,2)</f>
        <v>0</v>
      </c>
      <c r="L7" s="171">
        <f t="shared" ref="L7:L11" si="4">ROUND(D7+G7+J7,2)</f>
        <v>0</v>
      </c>
    </row>
    <row r="8" spans="1:12" x14ac:dyDescent="0.3">
      <c r="A8" s="150" t="s">
        <v>138</v>
      </c>
      <c r="B8" s="165">
        <v>0</v>
      </c>
      <c r="C8" s="15"/>
      <c r="D8" s="164">
        <f t="shared" si="0"/>
        <v>0</v>
      </c>
      <c r="E8" s="169">
        <v>0</v>
      </c>
      <c r="F8" s="15"/>
      <c r="G8" s="171">
        <f t="shared" si="1"/>
        <v>0</v>
      </c>
      <c r="H8" s="169">
        <v>0</v>
      </c>
      <c r="I8" s="15"/>
      <c r="J8" s="171">
        <f t="shared" si="2"/>
        <v>0</v>
      </c>
      <c r="K8" s="170">
        <f t="shared" si="3"/>
        <v>0</v>
      </c>
      <c r="L8" s="171">
        <f t="shared" si="4"/>
        <v>0</v>
      </c>
    </row>
    <row r="9" spans="1:12" ht="28.8" x14ac:dyDescent="0.3">
      <c r="A9" s="150" t="s">
        <v>113</v>
      </c>
      <c r="B9" s="165">
        <v>0</v>
      </c>
      <c r="C9" s="15"/>
      <c r="D9" s="164">
        <f t="shared" si="0"/>
        <v>0</v>
      </c>
      <c r="E9" s="169">
        <v>0</v>
      </c>
      <c r="F9" s="15"/>
      <c r="G9" s="171">
        <f t="shared" si="1"/>
        <v>0</v>
      </c>
      <c r="H9" s="169">
        <v>0</v>
      </c>
      <c r="I9" s="15"/>
      <c r="J9" s="171">
        <f t="shared" si="2"/>
        <v>0</v>
      </c>
      <c r="K9" s="170">
        <f t="shared" si="3"/>
        <v>0</v>
      </c>
      <c r="L9" s="171">
        <f t="shared" si="4"/>
        <v>0</v>
      </c>
    </row>
    <row r="10" spans="1:12" ht="28.8" x14ac:dyDescent="0.3">
      <c r="A10" s="150" t="s">
        <v>115</v>
      </c>
      <c r="B10" s="165">
        <v>0</v>
      </c>
      <c r="C10" s="15"/>
      <c r="D10" s="164">
        <f t="shared" si="0"/>
        <v>0</v>
      </c>
      <c r="E10" s="169">
        <v>0</v>
      </c>
      <c r="F10" s="15"/>
      <c r="G10" s="171">
        <f t="shared" si="1"/>
        <v>0</v>
      </c>
      <c r="H10" s="169">
        <v>0</v>
      </c>
      <c r="I10" s="15"/>
      <c r="J10" s="171">
        <f t="shared" si="2"/>
        <v>0</v>
      </c>
      <c r="K10" s="170">
        <f t="shared" si="3"/>
        <v>0</v>
      </c>
      <c r="L10" s="171">
        <f t="shared" si="4"/>
        <v>0</v>
      </c>
    </row>
    <row r="11" spans="1:12" ht="43.8" thickBot="1" x14ac:dyDescent="0.35">
      <c r="A11" s="152" t="s">
        <v>88</v>
      </c>
      <c r="B11" s="165">
        <v>0</v>
      </c>
      <c r="C11" s="158"/>
      <c r="D11" s="164">
        <f t="shared" si="0"/>
        <v>0</v>
      </c>
      <c r="E11" s="169">
        <v>0</v>
      </c>
      <c r="F11" s="155"/>
      <c r="G11" s="171">
        <f t="shared" si="1"/>
        <v>0</v>
      </c>
      <c r="H11" s="172">
        <v>0</v>
      </c>
      <c r="I11" s="158"/>
      <c r="J11" s="171">
        <f t="shared" si="2"/>
        <v>0</v>
      </c>
      <c r="K11" s="170">
        <f t="shared" si="3"/>
        <v>0</v>
      </c>
      <c r="L11" s="171">
        <f t="shared" si="4"/>
        <v>0</v>
      </c>
    </row>
    <row r="12" spans="1:12" ht="18.600000000000001" thickBot="1" x14ac:dyDescent="0.4">
      <c r="A12" s="162" t="s">
        <v>120</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4" spans="1:12" x14ac:dyDescent="0.3">
      <c r="A14" s="174" t="s">
        <v>140</v>
      </c>
    </row>
    <row r="16" spans="1:12" ht="15.6" x14ac:dyDescent="0.3">
      <c r="A16" s="216" t="s">
        <v>141</v>
      </c>
      <c r="B16" s="219" t="s">
        <v>142</v>
      </c>
      <c r="C16" s="112" t="s">
        <v>143</v>
      </c>
      <c r="D16" s="113">
        <v>0.7</v>
      </c>
      <c r="E16" s="112"/>
      <c r="F16" s="112" t="s">
        <v>143</v>
      </c>
      <c r="G16" s="113">
        <v>0.7</v>
      </c>
      <c r="H16" s="112"/>
      <c r="I16" s="112" t="s">
        <v>143</v>
      </c>
      <c r="J16" s="114">
        <v>0.45</v>
      </c>
    </row>
    <row r="17" spans="1:10" ht="15.6" x14ac:dyDescent="0.3">
      <c r="A17" s="217"/>
      <c r="B17" s="220"/>
      <c r="C17" s="115" t="s">
        <v>144</v>
      </c>
      <c r="D17" s="116">
        <v>0.8</v>
      </c>
      <c r="E17" s="115"/>
      <c r="F17" s="115" t="s">
        <v>144</v>
      </c>
      <c r="G17" s="116">
        <v>0.8</v>
      </c>
      <c r="H17" s="115"/>
      <c r="I17" s="115" t="s">
        <v>144</v>
      </c>
      <c r="J17" s="117">
        <v>0.6</v>
      </c>
    </row>
    <row r="18" spans="1:10" ht="15.6" x14ac:dyDescent="0.3">
      <c r="A18" s="217"/>
      <c r="B18" s="219" t="s">
        <v>145</v>
      </c>
      <c r="C18" s="112" t="s">
        <v>143</v>
      </c>
      <c r="D18" s="113">
        <v>0.6</v>
      </c>
      <c r="E18" s="112"/>
      <c r="F18" s="112" t="s">
        <v>143</v>
      </c>
      <c r="G18" s="113">
        <v>0.6</v>
      </c>
      <c r="H18" s="112"/>
      <c r="I18" s="112" t="s">
        <v>143</v>
      </c>
      <c r="J18" s="114">
        <v>0.35</v>
      </c>
    </row>
    <row r="19" spans="1:10" ht="15.6" x14ac:dyDescent="0.3">
      <c r="A19" s="217"/>
      <c r="B19" s="220"/>
      <c r="C19" s="115" t="s">
        <v>144</v>
      </c>
      <c r="D19" s="116">
        <v>0.75</v>
      </c>
      <c r="E19" s="115"/>
      <c r="F19" s="115" t="s">
        <v>144</v>
      </c>
      <c r="G19" s="116">
        <v>0.75</v>
      </c>
      <c r="H19" s="115"/>
      <c r="I19" s="115" t="s">
        <v>144</v>
      </c>
      <c r="J19" s="117">
        <v>0.5</v>
      </c>
    </row>
    <row r="20" spans="1:10" ht="15.6" x14ac:dyDescent="0.3">
      <c r="A20" s="217"/>
      <c r="B20" s="219" t="s">
        <v>146</v>
      </c>
      <c r="C20" s="112" t="s">
        <v>143</v>
      </c>
      <c r="D20" s="113">
        <v>0.5</v>
      </c>
      <c r="E20" s="112"/>
      <c r="F20" s="112" t="s">
        <v>143</v>
      </c>
      <c r="G20" s="113">
        <v>0.5</v>
      </c>
      <c r="H20" s="112"/>
      <c r="I20" s="112" t="s">
        <v>143</v>
      </c>
      <c r="J20" s="114">
        <v>0.25</v>
      </c>
    </row>
    <row r="21" spans="1:10" ht="15.6" x14ac:dyDescent="0.3">
      <c r="A21" s="218"/>
      <c r="B21" s="220"/>
      <c r="C21" s="115" t="s">
        <v>144</v>
      </c>
      <c r="D21" s="116">
        <v>0.65</v>
      </c>
      <c r="E21" s="115"/>
      <c r="F21" s="115" t="s">
        <v>144</v>
      </c>
      <c r="G21" s="116">
        <v>0.65</v>
      </c>
      <c r="H21" s="115"/>
      <c r="I21" s="115" t="s">
        <v>144</v>
      </c>
      <c r="J21" s="117">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
  <sheetViews>
    <sheetView view="pageBreakPreview" zoomScaleNormal="100" zoomScaleSheetLayoutView="100" workbookViewId="0">
      <selection activeCell="B1" sqref="B1:D1048576"/>
    </sheetView>
  </sheetViews>
  <sheetFormatPr defaultRowHeight="14.4" x14ac:dyDescent="0.3"/>
  <cols>
    <col min="1" max="1" width="31.33203125" bestFit="1" customWidth="1"/>
    <col min="2" max="3" width="6.5546875" customWidth="1"/>
    <col min="4" max="4" width="6.88671875" bestFit="1" customWidth="1"/>
    <col min="5" max="6" width="6.5546875" customWidth="1"/>
    <col min="7" max="7" width="7.33203125" customWidth="1"/>
    <col min="8" max="8" width="7" bestFit="1" customWidth="1"/>
    <col min="9" max="20" width="7" customWidth="1"/>
    <col min="21" max="21" width="5.5546875" style="19" bestFit="1" customWidth="1"/>
  </cols>
  <sheetData>
    <row r="1" spans="1:21" s="64" customFormat="1" x14ac:dyDescent="0.3">
      <c r="A1" s="61" t="s">
        <v>18</v>
      </c>
      <c r="B1" s="95">
        <v>46174</v>
      </c>
      <c r="C1" s="95">
        <v>46204</v>
      </c>
      <c r="D1" s="95">
        <v>46235</v>
      </c>
      <c r="E1" s="95">
        <v>46266</v>
      </c>
      <c r="F1" s="95">
        <v>46296</v>
      </c>
      <c r="G1" s="95">
        <v>46327</v>
      </c>
      <c r="H1" s="95">
        <v>46357</v>
      </c>
      <c r="I1" s="95">
        <v>46388</v>
      </c>
      <c r="J1" s="95">
        <v>46419</v>
      </c>
      <c r="K1" s="95">
        <v>46447</v>
      </c>
      <c r="L1" s="95">
        <v>46478</v>
      </c>
      <c r="M1" s="95">
        <v>46508</v>
      </c>
      <c r="N1" s="95">
        <v>46539</v>
      </c>
      <c r="O1" s="95">
        <v>46569</v>
      </c>
      <c r="P1" s="95">
        <v>46600</v>
      </c>
      <c r="Q1" s="95">
        <v>46631</v>
      </c>
      <c r="R1" s="95">
        <v>46661</v>
      </c>
      <c r="S1" s="95">
        <v>46692</v>
      </c>
      <c r="T1" s="95">
        <v>46722</v>
      </c>
      <c r="U1" s="61" t="s">
        <v>19</v>
      </c>
    </row>
    <row r="2" spans="1:21" x14ac:dyDescent="0.3">
      <c r="A2" s="17">
        <f>Pienemumi!A6</f>
        <v>0</v>
      </c>
      <c r="B2" s="15"/>
      <c r="C2" s="15"/>
      <c r="D2" s="15"/>
      <c r="E2" s="15"/>
      <c r="F2" s="15"/>
      <c r="G2" s="15"/>
      <c r="H2" s="15"/>
      <c r="I2" s="15"/>
      <c r="J2" s="15"/>
      <c r="K2" s="15"/>
      <c r="L2" s="15"/>
      <c r="M2" s="15"/>
      <c r="N2" s="15"/>
      <c r="O2" s="15"/>
      <c r="P2" s="15"/>
      <c r="Q2" s="15"/>
      <c r="R2" s="15"/>
      <c r="S2" s="15"/>
      <c r="T2" s="15"/>
      <c r="U2" s="18">
        <f>SUM(B2:O2)</f>
        <v>0</v>
      </c>
    </row>
    <row r="3" spans="1:21" x14ac:dyDescent="0.3">
      <c r="A3" s="17">
        <f>Pienemumi!A7</f>
        <v>0</v>
      </c>
      <c r="B3" s="15"/>
      <c r="C3" s="15"/>
      <c r="D3" s="15"/>
      <c r="E3" s="15"/>
      <c r="F3" s="15"/>
      <c r="G3" s="15"/>
      <c r="H3" s="15"/>
      <c r="I3" s="15"/>
      <c r="J3" s="15"/>
      <c r="K3" s="15"/>
      <c r="L3" s="15"/>
      <c r="M3" s="15"/>
      <c r="N3" s="15"/>
      <c r="O3" s="15"/>
      <c r="P3" s="15"/>
      <c r="Q3" s="15"/>
      <c r="R3" s="15"/>
      <c r="S3" s="15"/>
      <c r="T3" s="15"/>
      <c r="U3" s="18">
        <f>SUM(B3:O3)</f>
        <v>0</v>
      </c>
    </row>
    <row r="4" spans="1:21" x14ac:dyDescent="0.3">
      <c r="A4" s="17">
        <f>Pienemumi!A8</f>
        <v>0</v>
      </c>
      <c r="B4" s="15"/>
      <c r="C4" s="15"/>
      <c r="D4" s="15"/>
      <c r="E4" s="15"/>
      <c r="F4" s="15"/>
      <c r="G4" s="15"/>
      <c r="H4" s="15"/>
      <c r="I4" s="15"/>
      <c r="J4" s="15"/>
      <c r="K4" s="15"/>
      <c r="L4" s="15"/>
      <c r="M4" s="15"/>
      <c r="N4" s="15"/>
      <c r="O4" s="15"/>
      <c r="P4" s="15"/>
      <c r="Q4" s="15"/>
      <c r="R4" s="15"/>
      <c r="S4" s="15"/>
      <c r="T4" s="15"/>
      <c r="U4" s="18">
        <f>SUM(B4:O4)</f>
        <v>0</v>
      </c>
    </row>
    <row r="5" spans="1:21" x14ac:dyDescent="0.3">
      <c r="A5" s="17">
        <f>Pienemumi!A9</f>
        <v>0</v>
      </c>
      <c r="B5" s="15"/>
      <c r="C5" s="15"/>
      <c r="D5" s="15"/>
      <c r="E5" s="15"/>
      <c r="F5" s="15"/>
      <c r="G5" s="15"/>
      <c r="H5" s="15"/>
      <c r="I5" s="15"/>
      <c r="J5" s="15"/>
      <c r="K5" s="15"/>
      <c r="L5" s="15"/>
      <c r="M5" s="15"/>
      <c r="N5" s="15"/>
      <c r="O5" s="15"/>
      <c r="P5" s="15"/>
      <c r="Q5" s="15"/>
      <c r="R5" s="15"/>
      <c r="S5" s="15"/>
      <c r="T5" s="15"/>
      <c r="U5" s="18">
        <f>SUM(B5:O5)</f>
        <v>0</v>
      </c>
    </row>
    <row r="6" spans="1:21" x14ac:dyDescent="0.3">
      <c r="A6" s="17">
        <f>Pienemumi!A10</f>
        <v>0</v>
      </c>
      <c r="B6" s="15"/>
      <c r="C6" s="15"/>
      <c r="D6" s="15"/>
      <c r="E6" s="15"/>
      <c r="F6" s="15"/>
      <c r="G6" s="15"/>
      <c r="H6" s="15"/>
      <c r="I6" s="15"/>
      <c r="J6" s="15"/>
      <c r="K6" s="15"/>
      <c r="L6" s="15"/>
      <c r="M6" s="15"/>
      <c r="N6" s="15"/>
      <c r="O6" s="15"/>
      <c r="P6" s="15"/>
      <c r="Q6" s="15"/>
      <c r="R6" s="15"/>
      <c r="S6" s="15"/>
      <c r="T6" s="15"/>
      <c r="U6" s="18">
        <f>SUM(B6:O6)</f>
        <v>0</v>
      </c>
    </row>
    <row r="8" spans="1:21" s="64" customFormat="1" x14ac:dyDescent="0.3">
      <c r="A8" s="61" t="s">
        <v>20</v>
      </c>
      <c r="B8" s="95">
        <f t="shared" ref="B8:H8" si="0">B1</f>
        <v>46174</v>
      </c>
      <c r="C8" s="95">
        <f t="shared" si="0"/>
        <v>46204</v>
      </c>
      <c r="D8" s="95">
        <f t="shared" si="0"/>
        <v>46235</v>
      </c>
      <c r="E8" s="95">
        <f t="shared" si="0"/>
        <v>46266</v>
      </c>
      <c r="F8" s="95">
        <f t="shared" si="0"/>
        <v>46296</v>
      </c>
      <c r="G8" s="95">
        <f t="shared" si="0"/>
        <v>46327</v>
      </c>
      <c r="H8" s="95">
        <f t="shared" si="0"/>
        <v>46357</v>
      </c>
      <c r="I8" s="95">
        <f>I1</f>
        <v>46388</v>
      </c>
      <c r="J8" s="95">
        <f t="shared" ref="J8:M8" si="1">J1</f>
        <v>46419</v>
      </c>
      <c r="K8" s="95">
        <f t="shared" si="1"/>
        <v>46447</v>
      </c>
      <c r="L8" s="95">
        <f t="shared" si="1"/>
        <v>46478</v>
      </c>
      <c r="M8" s="95">
        <f t="shared" si="1"/>
        <v>46508</v>
      </c>
      <c r="N8" s="95">
        <f>N1</f>
        <v>46539</v>
      </c>
      <c r="O8" s="95">
        <f>O1</f>
        <v>46569</v>
      </c>
      <c r="P8" s="95">
        <f t="shared" ref="P8:T8" si="2">P1</f>
        <v>46600</v>
      </c>
      <c r="Q8" s="95">
        <f t="shared" si="2"/>
        <v>46631</v>
      </c>
      <c r="R8" s="95">
        <f t="shared" si="2"/>
        <v>46661</v>
      </c>
      <c r="S8" s="95">
        <f t="shared" si="2"/>
        <v>46692</v>
      </c>
      <c r="T8" s="95">
        <f t="shared" si="2"/>
        <v>46722</v>
      </c>
      <c r="U8" s="61" t="s">
        <v>19</v>
      </c>
    </row>
    <row r="9" spans="1:21" x14ac:dyDescent="0.3">
      <c r="A9" s="17">
        <f>A2</f>
        <v>0</v>
      </c>
      <c r="B9" s="15"/>
      <c r="C9" s="15"/>
      <c r="D9" s="15"/>
      <c r="E9" s="15"/>
      <c r="F9" s="15"/>
      <c r="G9" s="15"/>
      <c r="H9" s="15"/>
      <c r="I9" s="15"/>
      <c r="J9" s="15"/>
      <c r="K9" s="15"/>
      <c r="L9" s="15"/>
      <c r="M9" s="15"/>
      <c r="N9" s="15"/>
      <c r="O9" s="15"/>
      <c r="P9" s="15"/>
      <c r="Q9" s="15"/>
      <c r="R9" s="15"/>
      <c r="S9" s="15"/>
      <c r="T9" s="15"/>
      <c r="U9" s="18">
        <f>SUM(B9:O9)</f>
        <v>0</v>
      </c>
    </row>
    <row r="10" spans="1:21" x14ac:dyDescent="0.3">
      <c r="A10" s="17">
        <f t="shared" ref="A10:A13" si="3">A3</f>
        <v>0</v>
      </c>
      <c r="B10" s="15"/>
      <c r="C10" s="15"/>
      <c r="D10" s="15"/>
      <c r="E10" s="15"/>
      <c r="F10" s="15"/>
      <c r="G10" s="15"/>
      <c r="H10" s="15"/>
      <c r="I10" s="15"/>
      <c r="J10" s="15"/>
      <c r="K10" s="15"/>
      <c r="L10" s="15"/>
      <c r="M10" s="15"/>
      <c r="N10" s="15"/>
      <c r="O10" s="15"/>
      <c r="P10" s="15"/>
      <c r="Q10" s="15"/>
      <c r="R10" s="15"/>
      <c r="S10" s="15"/>
      <c r="T10" s="15"/>
      <c r="U10" s="18">
        <f>SUM(B10:O10)</f>
        <v>0</v>
      </c>
    </row>
    <row r="11" spans="1:21" x14ac:dyDescent="0.3">
      <c r="A11" s="17">
        <f t="shared" si="3"/>
        <v>0</v>
      </c>
      <c r="B11" s="15"/>
      <c r="C11" s="15"/>
      <c r="D11" s="15"/>
      <c r="E11" s="15"/>
      <c r="F11" s="15"/>
      <c r="G11" s="15"/>
      <c r="H11" s="15"/>
      <c r="I11" s="15"/>
      <c r="J11" s="15"/>
      <c r="K11" s="15"/>
      <c r="L11" s="15"/>
      <c r="M11" s="15"/>
      <c r="N11" s="15"/>
      <c r="O11" s="15"/>
      <c r="P11" s="15"/>
      <c r="Q11" s="15"/>
      <c r="R11" s="15"/>
      <c r="S11" s="15"/>
      <c r="T11" s="15"/>
      <c r="U11" s="18">
        <f>SUM(B11:O11)</f>
        <v>0</v>
      </c>
    </row>
    <row r="12" spans="1:21" x14ac:dyDescent="0.3">
      <c r="A12" s="17">
        <f t="shared" si="3"/>
        <v>0</v>
      </c>
      <c r="B12" s="15"/>
      <c r="C12" s="15"/>
      <c r="D12" s="15"/>
      <c r="E12" s="15"/>
      <c r="F12" s="15"/>
      <c r="G12" s="15"/>
      <c r="H12" s="15"/>
      <c r="I12" s="15"/>
      <c r="J12" s="15"/>
      <c r="K12" s="15"/>
      <c r="L12" s="15"/>
      <c r="M12" s="15"/>
      <c r="N12" s="15"/>
      <c r="O12" s="15"/>
      <c r="P12" s="15"/>
      <c r="Q12" s="15"/>
      <c r="R12" s="15"/>
      <c r="S12" s="15"/>
      <c r="T12" s="15"/>
      <c r="U12" s="18">
        <f>SUM(B12:O12)</f>
        <v>0</v>
      </c>
    </row>
    <row r="13" spans="1:21" x14ac:dyDescent="0.3">
      <c r="A13" s="17">
        <f t="shared" si="3"/>
        <v>0</v>
      </c>
      <c r="B13" s="15"/>
      <c r="C13" s="15"/>
      <c r="D13" s="15"/>
      <c r="E13" s="15"/>
      <c r="F13" s="15"/>
      <c r="G13" s="15"/>
      <c r="H13" s="15"/>
      <c r="I13" s="15"/>
      <c r="J13" s="15"/>
      <c r="K13" s="15"/>
      <c r="L13" s="15"/>
      <c r="M13" s="15"/>
      <c r="N13" s="15"/>
      <c r="O13" s="15"/>
      <c r="P13" s="15"/>
      <c r="Q13" s="15"/>
      <c r="R13" s="15"/>
      <c r="S13" s="15"/>
      <c r="T13" s="15"/>
      <c r="U13" s="18">
        <f>SUM(B13:O13)</f>
        <v>0</v>
      </c>
    </row>
    <row r="15" spans="1:21" s="64" customFormat="1" x14ac:dyDescent="0.3">
      <c r="A15" s="61" t="s">
        <v>21</v>
      </c>
      <c r="B15" s="95">
        <f t="shared" ref="B15:H15" si="4">B8</f>
        <v>46174</v>
      </c>
      <c r="C15" s="95">
        <f t="shared" si="4"/>
        <v>46204</v>
      </c>
      <c r="D15" s="95">
        <f t="shared" si="4"/>
        <v>46235</v>
      </c>
      <c r="E15" s="95">
        <f t="shared" si="4"/>
        <v>46266</v>
      </c>
      <c r="F15" s="95">
        <f t="shared" si="4"/>
        <v>46296</v>
      </c>
      <c r="G15" s="95">
        <f t="shared" si="4"/>
        <v>46327</v>
      </c>
      <c r="H15" s="95">
        <f t="shared" si="4"/>
        <v>46357</v>
      </c>
      <c r="I15" s="95">
        <f>I8</f>
        <v>46388</v>
      </c>
      <c r="J15" s="95">
        <f t="shared" ref="J15:M15" si="5">J8</f>
        <v>46419</v>
      </c>
      <c r="K15" s="95">
        <f t="shared" si="5"/>
        <v>46447</v>
      </c>
      <c r="L15" s="95">
        <f t="shared" si="5"/>
        <v>46478</v>
      </c>
      <c r="M15" s="95">
        <f t="shared" si="5"/>
        <v>46508</v>
      </c>
      <c r="N15" s="95">
        <f>N8</f>
        <v>46539</v>
      </c>
      <c r="O15" s="95">
        <f>O1</f>
        <v>46569</v>
      </c>
      <c r="P15" s="95">
        <f t="shared" ref="P15:T15" si="6">P1</f>
        <v>46600</v>
      </c>
      <c r="Q15" s="95">
        <f t="shared" si="6"/>
        <v>46631</v>
      </c>
      <c r="R15" s="95">
        <f t="shared" si="6"/>
        <v>46661</v>
      </c>
      <c r="S15" s="95">
        <f t="shared" si="6"/>
        <v>46692</v>
      </c>
      <c r="T15" s="95">
        <f t="shared" si="6"/>
        <v>46722</v>
      </c>
      <c r="U15" s="61" t="s">
        <v>19</v>
      </c>
    </row>
    <row r="16" spans="1:21" x14ac:dyDescent="0.3">
      <c r="A16" s="17">
        <f>A9</f>
        <v>0</v>
      </c>
      <c r="B16" s="15"/>
      <c r="C16" s="15"/>
      <c r="D16" s="15"/>
      <c r="E16" s="15"/>
      <c r="F16" s="15"/>
      <c r="G16" s="15"/>
      <c r="H16" s="15"/>
      <c r="I16" s="15"/>
      <c r="J16" s="15"/>
      <c r="K16" s="15"/>
      <c r="L16" s="15"/>
      <c r="M16" s="15"/>
      <c r="N16" s="15"/>
      <c r="O16" s="15"/>
      <c r="P16" s="15"/>
      <c r="Q16" s="15"/>
      <c r="R16" s="15"/>
      <c r="S16" s="15"/>
      <c r="T16" s="15"/>
      <c r="U16" s="18">
        <f>SUM(B16:O16)</f>
        <v>0</v>
      </c>
    </row>
    <row r="17" spans="1:22" x14ac:dyDescent="0.3">
      <c r="A17" s="17">
        <f>A10</f>
        <v>0</v>
      </c>
      <c r="B17" s="15"/>
      <c r="C17" s="15"/>
      <c r="D17" s="15"/>
      <c r="E17" s="15"/>
      <c r="F17" s="15"/>
      <c r="G17" s="15"/>
      <c r="H17" s="15"/>
      <c r="I17" s="15"/>
      <c r="J17" s="15"/>
      <c r="K17" s="15"/>
      <c r="L17" s="15"/>
      <c r="M17" s="15"/>
      <c r="N17" s="15"/>
      <c r="O17" s="15"/>
      <c r="P17" s="15"/>
      <c r="Q17" s="15"/>
      <c r="R17" s="15"/>
      <c r="S17" s="15"/>
      <c r="T17" s="15"/>
      <c r="U17" s="18">
        <f>SUM(B17:O17)</f>
        <v>0</v>
      </c>
    </row>
    <row r="18" spans="1:22" x14ac:dyDescent="0.3">
      <c r="A18" s="17">
        <f>A11</f>
        <v>0</v>
      </c>
      <c r="B18" s="15"/>
      <c r="C18" s="15"/>
      <c r="D18" s="15"/>
      <c r="E18" s="15"/>
      <c r="F18" s="15"/>
      <c r="G18" s="15"/>
      <c r="H18" s="15"/>
      <c r="I18" s="15"/>
      <c r="J18" s="15"/>
      <c r="K18" s="15"/>
      <c r="L18" s="15"/>
      <c r="M18" s="15"/>
      <c r="N18" s="15"/>
      <c r="O18" s="15"/>
      <c r="P18" s="15"/>
      <c r="Q18" s="15"/>
      <c r="R18" s="15"/>
      <c r="S18" s="15"/>
      <c r="T18" s="15"/>
      <c r="U18" s="18">
        <f>SUM(B18:O18)</f>
        <v>0</v>
      </c>
    </row>
    <row r="19" spans="1:22" x14ac:dyDescent="0.3">
      <c r="A19" s="17">
        <f>A12</f>
        <v>0</v>
      </c>
      <c r="B19" s="15"/>
      <c r="C19" s="15"/>
      <c r="D19" s="15"/>
      <c r="E19" s="15"/>
      <c r="F19" s="15"/>
      <c r="G19" s="15"/>
      <c r="H19" s="15"/>
      <c r="I19" s="15"/>
      <c r="J19" s="15"/>
      <c r="K19" s="15"/>
      <c r="L19" s="15"/>
      <c r="M19" s="15"/>
      <c r="N19" s="15"/>
      <c r="O19" s="15"/>
      <c r="P19" s="15"/>
      <c r="Q19" s="15"/>
      <c r="R19" s="15"/>
      <c r="S19" s="15"/>
      <c r="T19" s="15"/>
      <c r="U19" s="18">
        <f>SUM(B19:O19)</f>
        <v>0</v>
      </c>
    </row>
    <row r="20" spans="1:22" x14ac:dyDescent="0.3">
      <c r="A20" s="17">
        <f>A13</f>
        <v>0</v>
      </c>
      <c r="B20" s="15"/>
      <c r="C20" s="15"/>
      <c r="D20" s="15"/>
      <c r="E20" s="15"/>
      <c r="F20" s="15"/>
      <c r="G20" s="15"/>
      <c r="H20" s="15"/>
      <c r="I20" s="15"/>
      <c r="J20" s="15"/>
      <c r="K20" s="15"/>
      <c r="L20" s="15"/>
      <c r="M20" s="15"/>
      <c r="N20" s="15"/>
      <c r="O20" s="15"/>
      <c r="P20" s="15"/>
      <c r="Q20" s="15"/>
      <c r="R20" s="15"/>
      <c r="S20" s="15"/>
      <c r="T20" s="15"/>
      <c r="U20" s="18">
        <f>SUM(B20:O20)</f>
        <v>0</v>
      </c>
    </row>
    <row r="22" spans="1:22" s="64" customFormat="1" x14ac:dyDescent="0.3">
      <c r="A22" s="61" t="s">
        <v>19</v>
      </c>
      <c r="B22" s="95">
        <f t="shared" ref="B22:H22" si="7">B15</f>
        <v>46174</v>
      </c>
      <c r="C22" s="95">
        <f t="shared" si="7"/>
        <v>46204</v>
      </c>
      <c r="D22" s="95">
        <f t="shared" si="7"/>
        <v>46235</v>
      </c>
      <c r="E22" s="95">
        <f t="shared" si="7"/>
        <v>46266</v>
      </c>
      <c r="F22" s="95">
        <f t="shared" si="7"/>
        <v>46296</v>
      </c>
      <c r="G22" s="95">
        <f t="shared" si="7"/>
        <v>46327</v>
      </c>
      <c r="H22" s="95">
        <f t="shared" si="7"/>
        <v>46357</v>
      </c>
      <c r="I22" s="95">
        <f>I15</f>
        <v>46388</v>
      </c>
      <c r="J22" s="95">
        <f t="shared" ref="J22:M22" si="8">J15</f>
        <v>46419</v>
      </c>
      <c r="K22" s="95">
        <f t="shared" si="8"/>
        <v>46447</v>
      </c>
      <c r="L22" s="95">
        <f t="shared" si="8"/>
        <v>46478</v>
      </c>
      <c r="M22" s="95">
        <f t="shared" si="8"/>
        <v>46508</v>
      </c>
      <c r="N22" s="95">
        <f>N15</f>
        <v>46539</v>
      </c>
      <c r="O22" s="95">
        <f>O1</f>
        <v>46569</v>
      </c>
      <c r="P22" s="95">
        <f t="shared" ref="P22:T22" si="9">P1</f>
        <v>46600</v>
      </c>
      <c r="Q22" s="95">
        <f t="shared" si="9"/>
        <v>46631</v>
      </c>
      <c r="R22" s="95">
        <f t="shared" si="9"/>
        <v>46661</v>
      </c>
      <c r="S22" s="95">
        <f t="shared" si="9"/>
        <v>46692</v>
      </c>
      <c r="T22" s="95">
        <f t="shared" si="9"/>
        <v>46722</v>
      </c>
      <c r="U22" s="61" t="s">
        <v>19</v>
      </c>
    </row>
    <row r="23" spans="1:22" x14ac:dyDescent="0.3">
      <c r="A23" s="17">
        <f>A16</f>
        <v>0</v>
      </c>
      <c r="B23" s="16">
        <f t="shared" ref="B23:T23" si="10">B2+B9+B16</f>
        <v>0</v>
      </c>
      <c r="C23" s="16">
        <f t="shared" si="10"/>
        <v>0</v>
      </c>
      <c r="D23" s="16">
        <f t="shared" si="10"/>
        <v>0</v>
      </c>
      <c r="E23" s="16">
        <f t="shared" si="10"/>
        <v>0</v>
      </c>
      <c r="F23" s="16">
        <f t="shared" si="10"/>
        <v>0</v>
      </c>
      <c r="G23" s="16">
        <f t="shared" si="10"/>
        <v>0</v>
      </c>
      <c r="H23" s="16">
        <f t="shared" si="10"/>
        <v>0</v>
      </c>
      <c r="I23" s="16">
        <f t="shared" si="10"/>
        <v>0</v>
      </c>
      <c r="J23" s="16">
        <f t="shared" si="10"/>
        <v>0</v>
      </c>
      <c r="K23" s="16">
        <f t="shared" si="10"/>
        <v>0</v>
      </c>
      <c r="L23" s="16">
        <f t="shared" si="10"/>
        <v>0</v>
      </c>
      <c r="M23" s="16">
        <f t="shared" si="10"/>
        <v>0</v>
      </c>
      <c r="N23" s="16">
        <f t="shared" si="10"/>
        <v>0</v>
      </c>
      <c r="O23" s="16">
        <f t="shared" si="10"/>
        <v>0</v>
      </c>
      <c r="P23" s="16">
        <f t="shared" si="10"/>
        <v>0</v>
      </c>
      <c r="Q23" s="16">
        <f t="shared" si="10"/>
        <v>0</v>
      </c>
      <c r="R23" s="16">
        <f t="shared" si="10"/>
        <v>0</v>
      </c>
      <c r="S23" s="16">
        <f t="shared" si="10"/>
        <v>0</v>
      </c>
      <c r="T23" s="16">
        <f t="shared" si="10"/>
        <v>0</v>
      </c>
      <c r="U23" s="18">
        <f>SUM(B23:O23)</f>
        <v>0</v>
      </c>
    </row>
    <row r="24" spans="1:22" x14ac:dyDescent="0.3">
      <c r="A24" s="17">
        <f>A17</f>
        <v>0</v>
      </c>
      <c r="B24" s="16">
        <f t="shared" ref="B24:T24" si="11">B3+B10+B17</f>
        <v>0</v>
      </c>
      <c r="C24" s="16">
        <f t="shared" si="11"/>
        <v>0</v>
      </c>
      <c r="D24" s="16">
        <f t="shared" si="11"/>
        <v>0</v>
      </c>
      <c r="E24" s="16">
        <f t="shared" si="11"/>
        <v>0</v>
      </c>
      <c r="F24" s="16">
        <f t="shared" si="11"/>
        <v>0</v>
      </c>
      <c r="G24" s="16">
        <f t="shared" si="11"/>
        <v>0</v>
      </c>
      <c r="H24" s="16">
        <f t="shared" si="11"/>
        <v>0</v>
      </c>
      <c r="I24" s="16">
        <f t="shared" si="11"/>
        <v>0</v>
      </c>
      <c r="J24" s="16">
        <f t="shared" si="11"/>
        <v>0</v>
      </c>
      <c r="K24" s="16">
        <f t="shared" si="11"/>
        <v>0</v>
      </c>
      <c r="L24" s="16">
        <f t="shared" si="11"/>
        <v>0</v>
      </c>
      <c r="M24" s="16">
        <f t="shared" si="11"/>
        <v>0</v>
      </c>
      <c r="N24" s="16">
        <f t="shared" si="11"/>
        <v>0</v>
      </c>
      <c r="O24" s="16">
        <f t="shared" si="11"/>
        <v>0</v>
      </c>
      <c r="P24" s="16">
        <f t="shared" si="11"/>
        <v>0</v>
      </c>
      <c r="Q24" s="16">
        <f t="shared" si="11"/>
        <v>0</v>
      </c>
      <c r="R24" s="16">
        <f t="shared" si="11"/>
        <v>0</v>
      </c>
      <c r="S24" s="16">
        <f t="shared" si="11"/>
        <v>0</v>
      </c>
      <c r="T24" s="16">
        <f t="shared" si="11"/>
        <v>0</v>
      </c>
      <c r="U24" s="18">
        <f>SUM(B24:O24)</f>
        <v>0</v>
      </c>
    </row>
    <row r="25" spans="1:22" x14ac:dyDescent="0.3">
      <c r="A25" s="17">
        <f>A18</f>
        <v>0</v>
      </c>
      <c r="B25" s="16">
        <f t="shared" ref="B25:T25" si="12">B4+B11+B18</f>
        <v>0</v>
      </c>
      <c r="C25" s="16">
        <f t="shared" si="12"/>
        <v>0</v>
      </c>
      <c r="D25" s="16">
        <f t="shared" si="12"/>
        <v>0</v>
      </c>
      <c r="E25" s="16">
        <f t="shared" si="12"/>
        <v>0</v>
      </c>
      <c r="F25" s="16">
        <f t="shared" si="12"/>
        <v>0</v>
      </c>
      <c r="G25" s="16">
        <f t="shared" si="12"/>
        <v>0</v>
      </c>
      <c r="H25" s="16">
        <f t="shared" si="12"/>
        <v>0</v>
      </c>
      <c r="I25" s="16">
        <f t="shared" si="12"/>
        <v>0</v>
      </c>
      <c r="J25" s="16">
        <f t="shared" si="12"/>
        <v>0</v>
      </c>
      <c r="K25" s="16">
        <f t="shared" si="12"/>
        <v>0</v>
      </c>
      <c r="L25" s="16">
        <f t="shared" si="12"/>
        <v>0</v>
      </c>
      <c r="M25" s="16">
        <f t="shared" si="12"/>
        <v>0</v>
      </c>
      <c r="N25" s="16">
        <f t="shared" si="12"/>
        <v>0</v>
      </c>
      <c r="O25" s="16">
        <f t="shared" si="12"/>
        <v>0</v>
      </c>
      <c r="P25" s="16">
        <f t="shared" si="12"/>
        <v>0</v>
      </c>
      <c r="Q25" s="16">
        <f t="shared" si="12"/>
        <v>0</v>
      </c>
      <c r="R25" s="16">
        <f t="shared" si="12"/>
        <v>0</v>
      </c>
      <c r="S25" s="16">
        <f t="shared" si="12"/>
        <v>0</v>
      </c>
      <c r="T25" s="16">
        <f t="shared" si="12"/>
        <v>0</v>
      </c>
      <c r="U25" s="18">
        <f>SUM(B25:O25)</f>
        <v>0</v>
      </c>
    </row>
    <row r="26" spans="1:22" x14ac:dyDescent="0.3">
      <c r="A26" s="17">
        <f>A19</f>
        <v>0</v>
      </c>
      <c r="B26" s="16">
        <f t="shared" ref="B26:T26" si="13">B5+B12+B19</f>
        <v>0</v>
      </c>
      <c r="C26" s="16">
        <f t="shared" si="13"/>
        <v>0</v>
      </c>
      <c r="D26" s="16">
        <f t="shared" si="13"/>
        <v>0</v>
      </c>
      <c r="E26" s="16">
        <f t="shared" si="13"/>
        <v>0</v>
      </c>
      <c r="F26" s="16">
        <f t="shared" si="13"/>
        <v>0</v>
      </c>
      <c r="G26" s="16">
        <f t="shared" si="13"/>
        <v>0</v>
      </c>
      <c r="H26" s="16">
        <f t="shared" si="13"/>
        <v>0</v>
      </c>
      <c r="I26" s="16">
        <f t="shared" si="13"/>
        <v>0</v>
      </c>
      <c r="J26" s="16">
        <f t="shared" si="13"/>
        <v>0</v>
      </c>
      <c r="K26" s="16">
        <f t="shared" si="13"/>
        <v>0</v>
      </c>
      <c r="L26" s="16">
        <f t="shared" si="13"/>
        <v>0</v>
      </c>
      <c r="M26" s="16">
        <f t="shared" si="13"/>
        <v>0</v>
      </c>
      <c r="N26" s="16">
        <f t="shared" si="13"/>
        <v>0</v>
      </c>
      <c r="O26" s="16">
        <f t="shared" si="13"/>
        <v>0</v>
      </c>
      <c r="P26" s="16">
        <f t="shared" si="13"/>
        <v>0</v>
      </c>
      <c r="Q26" s="16">
        <f t="shared" si="13"/>
        <v>0</v>
      </c>
      <c r="R26" s="16">
        <f t="shared" si="13"/>
        <v>0</v>
      </c>
      <c r="S26" s="16">
        <f t="shared" si="13"/>
        <v>0</v>
      </c>
      <c r="T26" s="16">
        <f t="shared" si="13"/>
        <v>0</v>
      </c>
      <c r="U26" s="18">
        <f>SUM(B26:O26)</f>
        <v>0</v>
      </c>
    </row>
    <row r="27" spans="1:22" x14ac:dyDescent="0.3">
      <c r="A27" s="17">
        <f>A20</f>
        <v>0</v>
      </c>
      <c r="B27" s="16">
        <f t="shared" ref="B27:T27" si="14">B6+B13+B20</f>
        <v>0</v>
      </c>
      <c r="C27" s="16">
        <f t="shared" si="14"/>
        <v>0</v>
      </c>
      <c r="D27" s="16">
        <f t="shared" si="14"/>
        <v>0</v>
      </c>
      <c r="E27" s="16">
        <f t="shared" si="14"/>
        <v>0</v>
      </c>
      <c r="F27" s="16">
        <f t="shared" si="14"/>
        <v>0</v>
      </c>
      <c r="G27" s="16">
        <f t="shared" si="14"/>
        <v>0</v>
      </c>
      <c r="H27" s="16">
        <f t="shared" si="14"/>
        <v>0</v>
      </c>
      <c r="I27" s="16">
        <f t="shared" si="14"/>
        <v>0</v>
      </c>
      <c r="J27" s="16">
        <f t="shared" si="14"/>
        <v>0</v>
      </c>
      <c r="K27" s="16">
        <f t="shared" si="14"/>
        <v>0</v>
      </c>
      <c r="L27" s="16">
        <f t="shared" si="14"/>
        <v>0</v>
      </c>
      <c r="M27" s="16">
        <f t="shared" si="14"/>
        <v>0</v>
      </c>
      <c r="N27" s="16">
        <f t="shared" si="14"/>
        <v>0</v>
      </c>
      <c r="O27" s="16">
        <f t="shared" si="14"/>
        <v>0</v>
      </c>
      <c r="P27" s="16">
        <f t="shared" si="14"/>
        <v>0</v>
      </c>
      <c r="Q27" s="16">
        <f t="shared" si="14"/>
        <v>0</v>
      </c>
      <c r="R27" s="16">
        <f t="shared" si="14"/>
        <v>0</v>
      </c>
      <c r="S27" s="16">
        <f t="shared" si="14"/>
        <v>0</v>
      </c>
      <c r="T27" s="16">
        <f t="shared" si="14"/>
        <v>0</v>
      </c>
      <c r="U27" s="18">
        <f>SUM(B27:O27)</f>
        <v>0</v>
      </c>
    </row>
    <row r="29" spans="1:22" s="64" customFormat="1" x14ac:dyDescent="0.3">
      <c r="A29" s="17" t="s">
        <v>22</v>
      </c>
      <c r="B29" s="142">
        <f t="shared" ref="B29:T29" si="15">SUM(B2:B6)</f>
        <v>0</v>
      </c>
      <c r="C29" s="142">
        <f t="shared" si="15"/>
        <v>0</v>
      </c>
      <c r="D29" s="142">
        <f t="shared" si="15"/>
        <v>0</v>
      </c>
      <c r="E29" s="142">
        <f t="shared" si="15"/>
        <v>0</v>
      </c>
      <c r="F29" s="142">
        <f t="shared" si="15"/>
        <v>0</v>
      </c>
      <c r="G29" s="142">
        <f t="shared" si="15"/>
        <v>0</v>
      </c>
      <c r="H29" s="142">
        <f t="shared" si="15"/>
        <v>0</v>
      </c>
      <c r="I29" s="142">
        <f t="shared" si="15"/>
        <v>0</v>
      </c>
      <c r="J29" s="142">
        <f t="shared" si="15"/>
        <v>0</v>
      </c>
      <c r="K29" s="142">
        <f t="shared" si="15"/>
        <v>0</v>
      </c>
      <c r="L29" s="142">
        <f t="shared" si="15"/>
        <v>0</v>
      </c>
      <c r="M29" s="142">
        <f t="shared" si="15"/>
        <v>0</v>
      </c>
      <c r="N29" s="142">
        <f t="shared" si="15"/>
        <v>0</v>
      </c>
      <c r="O29" s="142">
        <f>SUM(O9:O13)</f>
        <v>0</v>
      </c>
      <c r="P29" s="142">
        <f t="shared" si="15"/>
        <v>0</v>
      </c>
      <c r="Q29" s="142">
        <f t="shared" si="15"/>
        <v>0</v>
      </c>
      <c r="R29" s="142">
        <f t="shared" si="15"/>
        <v>0</v>
      </c>
      <c r="S29" s="142">
        <f t="shared" si="15"/>
        <v>0</v>
      </c>
      <c r="T29" s="142">
        <f t="shared" si="15"/>
        <v>0</v>
      </c>
      <c r="U29" s="142">
        <f t="shared" ref="U29" si="16">SUM(U2:U6)</f>
        <v>0</v>
      </c>
      <c r="V29" s="50"/>
    </row>
    <row r="30" spans="1:22" s="64" customFormat="1" x14ac:dyDescent="0.3">
      <c r="A30" s="17" t="s">
        <v>23</v>
      </c>
      <c r="B30" s="142">
        <f t="shared" ref="B30:T30" si="17">SUM(B9:B13)</f>
        <v>0</v>
      </c>
      <c r="C30" s="142">
        <f t="shared" si="17"/>
        <v>0</v>
      </c>
      <c r="D30" s="142">
        <f t="shared" si="17"/>
        <v>0</v>
      </c>
      <c r="E30" s="142">
        <f t="shared" si="17"/>
        <v>0</v>
      </c>
      <c r="F30" s="142">
        <f t="shared" si="17"/>
        <v>0</v>
      </c>
      <c r="G30" s="142">
        <f t="shared" si="17"/>
        <v>0</v>
      </c>
      <c r="H30" s="142">
        <f t="shared" si="17"/>
        <v>0</v>
      </c>
      <c r="I30" s="142">
        <f t="shared" si="17"/>
        <v>0</v>
      </c>
      <c r="J30" s="142">
        <f t="shared" si="17"/>
        <v>0</v>
      </c>
      <c r="K30" s="142">
        <f t="shared" si="17"/>
        <v>0</v>
      </c>
      <c r="L30" s="142">
        <f t="shared" si="17"/>
        <v>0</v>
      </c>
      <c r="M30" s="142">
        <f t="shared" si="17"/>
        <v>0</v>
      </c>
      <c r="N30" s="142">
        <f t="shared" si="17"/>
        <v>0</v>
      </c>
      <c r="O30" s="142">
        <f t="shared" si="17"/>
        <v>0</v>
      </c>
      <c r="P30" s="142">
        <f t="shared" si="17"/>
        <v>0</v>
      </c>
      <c r="Q30" s="142">
        <f t="shared" si="17"/>
        <v>0</v>
      </c>
      <c r="R30" s="142">
        <f t="shared" si="17"/>
        <v>0</v>
      </c>
      <c r="S30" s="142">
        <f t="shared" si="17"/>
        <v>0</v>
      </c>
      <c r="T30" s="142">
        <f t="shared" si="17"/>
        <v>0</v>
      </c>
      <c r="U30" s="142">
        <f t="shared" ref="U30" si="18">SUM(U9:U13)</f>
        <v>0</v>
      </c>
      <c r="V30" s="50"/>
    </row>
    <row r="31" spans="1:22" s="64" customFormat="1" x14ac:dyDescent="0.3">
      <c r="A31" s="17" t="s">
        <v>24</v>
      </c>
      <c r="B31" s="142">
        <f t="shared" ref="B31:T31" si="19">SUM(B16:B20)</f>
        <v>0</v>
      </c>
      <c r="C31" s="142">
        <f t="shared" si="19"/>
        <v>0</v>
      </c>
      <c r="D31" s="142">
        <f t="shared" si="19"/>
        <v>0</v>
      </c>
      <c r="E31" s="142">
        <f t="shared" si="19"/>
        <v>0</v>
      </c>
      <c r="F31" s="142">
        <f t="shared" si="19"/>
        <v>0</v>
      </c>
      <c r="G31" s="142">
        <f t="shared" si="19"/>
        <v>0</v>
      </c>
      <c r="H31" s="142">
        <f t="shared" si="19"/>
        <v>0</v>
      </c>
      <c r="I31" s="142">
        <f t="shared" si="19"/>
        <v>0</v>
      </c>
      <c r="J31" s="142">
        <f t="shared" si="19"/>
        <v>0</v>
      </c>
      <c r="K31" s="142">
        <f t="shared" si="19"/>
        <v>0</v>
      </c>
      <c r="L31" s="142">
        <f t="shared" si="19"/>
        <v>0</v>
      </c>
      <c r="M31" s="142">
        <f t="shared" si="19"/>
        <v>0</v>
      </c>
      <c r="N31" s="142">
        <f t="shared" si="19"/>
        <v>0</v>
      </c>
      <c r="O31" s="142">
        <f t="shared" si="19"/>
        <v>0</v>
      </c>
      <c r="P31" s="142">
        <f t="shared" si="19"/>
        <v>0</v>
      </c>
      <c r="Q31" s="142">
        <f t="shared" si="19"/>
        <v>0</v>
      </c>
      <c r="R31" s="142">
        <f t="shared" si="19"/>
        <v>0</v>
      </c>
      <c r="S31" s="142">
        <f t="shared" si="19"/>
        <v>0</v>
      </c>
      <c r="T31" s="142">
        <f t="shared" si="19"/>
        <v>0</v>
      </c>
      <c r="U31" s="142">
        <f t="shared" ref="U31" si="20">SUM(U16:U20)</f>
        <v>0</v>
      </c>
      <c r="V31" s="50"/>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B5" sqref="B5"/>
    </sheetView>
  </sheetViews>
  <sheetFormatPr defaultColWidth="22.109375" defaultRowHeight="14.4" x14ac:dyDescent="0.3"/>
  <cols>
    <col min="1" max="1" width="24.88671875" bestFit="1" customWidth="1"/>
    <col min="2" max="2" width="14.88671875" bestFit="1" customWidth="1"/>
    <col min="3" max="3" width="22.33203125" bestFit="1" customWidth="1"/>
    <col min="4" max="4" width="22.6640625" bestFit="1" customWidth="1"/>
    <col min="5" max="5" width="21.33203125" style="12" bestFit="1" customWidth="1"/>
    <col min="6" max="6" width="15" customWidth="1"/>
    <col min="7" max="7" width="17" bestFit="1" customWidth="1"/>
  </cols>
  <sheetData>
    <row r="1" spans="1:7" ht="16.8" x14ac:dyDescent="0.3">
      <c r="A1" s="207"/>
      <c r="B1" s="208"/>
      <c r="C1" s="208"/>
      <c r="D1" s="208"/>
      <c r="E1" s="208"/>
    </row>
    <row r="2" spans="1:7" x14ac:dyDescent="0.3">
      <c r="A2" s="147" t="s">
        <v>25</v>
      </c>
      <c r="B2" s="209"/>
      <c r="C2" s="209"/>
      <c r="D2" s="209"/>
      <c r="E2" s="209"/>
    </row>
    <row r="3" spans="1:7" x14ac:dyDescent="0.3">
      <c r="A3" s="147" t="s">
        <v>26</v>
      </c>
      <c r="B3" s="210"/>
      <c r="C3" s="210"/>
      <c r="D3" s="210"/>
      <c r="E3" s="210"/>
    </row>
    <row r="4" spans="1:7" ht="46.8" x14ac:dyDescent="0.3">
      <c r="A4" s="41" t="s">
        <v>27</v>
      </c>
      <c r="B4" s="41" t="s">
        <v>28</v>
      </c>
      <c r="C4" s="41" t="s">
        <v>29</v>
      </c>
      <c r="D4" s="41" t="s">
        <v>30</v>
      </c>
      <c r="E4" s="41" t="s">
        <v>31</v>
      </c>
      <c r="F4" s="39" t="s">
        <v>32</v>
      </c>
      <c r="G4" s="37" t="s">
        <v>33</v>
      </c>
    </row>
    <row r="5" spans="1:7" s="19" customFormat="1" ht="31.2" x14ac:dyDescent="0.3">
      <c r="A5" s="45" t="s">
        <v>18</v>
      </c>
      <c r="B5" s="54" t="e">
        <f>TEP_gadi!B54</f>
        <v>#REF!</v>
      </c>
      <c r="C5" s="55"/>
      <c r="D5" s="56" t="e">
        <f>IF($D$19="M",D6,IF($D$19="V",D7,D8))</f>
        <v>#REF!</v>
      </c>
      <c r="E5" s="57">
        <f>IF($D$19="M",E6,IF($D$19="V",E7,E8))</f>
        <v>70</v>
      </c>
      <c r="F5" s="58"/>
      <c r="G5" s="59"/>
    </row>
    <row r="6" spans="1:7" ht="31.2" x14ac:dyDescent="0.3">
      <c r="A6" s="42" t="s">
        <v>34</v>
      </c>
      <c r="B6" s="43"/>
      <c r="C6" s="46">
        <v>70</v>
      </c>
      <c r="D6" s="44" t="e">
        <f>ROUND(C6*$B$5/100,2)</f>
        <v>#REF!</v>
      </c>
      <c r="E6" s="41">
        <f>C6</f>
        <v>70</v>
      </c>
      <c r="F6" s="39"/>
      <c r="G6" s="37"/>
    </row>
    <row r="7" spans="1:7" ht="15.6" x14ac:dyDescent="0.3">
      <c r="A7" s="42" t="s">
        <v>35</v>
      </c>
      <c r="B7" s="43"/>
      <c r="C7" s="46">
        <v>60</v>
      </c>
      <c r="D7" s="44" t="e">
        <f t="shared" ref="D7" si="0">ROUND(C7*$B$5/100,2)</f>
        <v>#REF!</v>
      </c>
      <c r="E7" s="41">
        <f t="shared" ref="E7:E8" si="1">C7</f>
        <v>60</v>
      </c>
      <c r="F7" s="39"/>
      <c r="G7" s="37"/>
    </row>
    <row r="8" spans="1:7" ht="15.6" x14ac:dyDescent="0.3">
      <c r="A8" s="42" t="s">
        <v>36</v>
      </c>
      <c r="B8" s="43"/>
      <c r="C8" s="46">
        <v>50</v>
      </c>
      <c r="D8" s="44" t="e">
        <f>ROUND(C8*$B$5/100,2)</f>
        <v>#REF!</v>
      </c>
      <c r="E8" s="41">
        <f t="shared" si="1"/>
        <v>50</v>
      </c>
      <c r="F8" s="39"/>
      <c r="G8" s="37"/>
    </row>
    <row r="9" spans="1:7" s="19" customFormat="1" ht="15.6" x14ac:dyDescent="0.3">
      <c r="A9" s="45" t="s">
        <v>37</v>
      </c>
      <c r="B9" s="54">
        <f>RP_gadi!B54</f>
        <v>0</v>
      </c>
      <c r="C9" s="55"/>
      <c r="D9" s="56">
        <f>IF($D$19="M",D10,IF($D$19="V",D11,D12))</f>
        <v>0</v>
      </c>
      <c r="E9" s="57">
        <f>IF($D$19="M",E10,IF($D$19="V",E11,E12))</f>
        <v>80</v>
      </c>
      <c r="F9" s="60"/>
      <c r="G9" s="61"/>
    </row>
    <row r="10" spans="1:7" ht="31.2" x14ac:dyDescent="0.3">
      <c r="A10" s="42" t="s">
        <v>34</v>
      </c>
      <c r="B10" s="43"/>
      <c r="C10" s="46">
        <f>IF(D$20="Jā", F10,G10)</f>
        <v>80</v>
      </c>
      <c r="D10" s="44">
        <f>ROUND(C10*$B$9/100,2)</f>
        <v>0</v>
      </c>
      <c r="E10" s="41">
        <f>C10</f>
        <v>80</v>
      </c>
      <c r="F10" s="40">
        <v>80</v>
      </c>
      <c r="G10" s="17">
        <v>70</v>
      </c>
    </row>
    <row r="11" spans="1:7" ht="15.6" x14ac:dyDescent="0.3">
      <c r="A11" s="42" t="s">
        <v>35</v>
      </c>
      <c r="B11" s="43"/>
      <c r="C11" s="46">
        <f>IF(D$20="Jā", F11,G11)</f>
        <v>75</v>
      </c>
      <c r="D11" s="44">
        <f t="shared" ref="D11:D12" si="2">ROUND(C11*$B$9/100,2)</f>
        <v>0</v>
      </c>
      <c r="E11" s="41">
        <f t="shared" ref="E11:E16" si="3">C11</f>
        <v>75</v>
      </c>
      <c r="F11" s="40">
        <v>75</v>
      </c>
      <c r="G11" s="17">
        <v>60</v>
      </c>
    </row>
    <row r="12" spans="1:7" ht="15.6" x14ac:dyDescent="0.3">
      <c r="A12" s="42" t="s">
        <v>36</v>
      </c>
      <c r="B12" s="43"/>
      <c r="C12" s="46">
        <f>IF(D$20="Jā", F12,G12)</f>
        <v>65</v>
      </c>
      <c r="D12" s="44">
        <f t="shared" si="2"/>
        <v>0</v>
      </c>
      <c r="E12" s="41">
        <f t="shared" si="3"/>
        <v>65</v>
      </c>
      <c r="F12" s="40">
        <v>65</v>
      </c>
      <c r="G12" s="17">
        <v>50</v>
      </c>
    </row>
    <row r="13" spans="1:7" s="19" customFormat="1" ht="15.6" x14ac:dyDescent="0.3">
      <c r="A13" s="45" t="s">
        <v>38</v>
      </c>
      <c r="B13" s="54">
        <f>EI_gadi!B54</f>
        <v>0</v>
      </c>
      <c r="C13" s="55"/>
      <c r="D13" s="56">
        <f>IF($D$19="M",D14,IF($D$19="V",D15,D16))</f>
        <v>0</v>
      </c>
      <c r="E13" s="57">
        <f>IF($D$19="M",E14,IF($D$19="V",E15,E16))</f>
        <v>60</v>
      </c>
    </row>
    <row r="14" spans="1:7" ht="31.2" x14ac:dyDescent="0.3">
      <c r="A14" s="42" t="s">
        <v>34</v>
      </c>
      <c r="B14" s="43"/>
      <c r="C14" s="46">
        <f>IF(D$20="Jā", F14,G14)</f>
        <v>60</v>
      </c>
      <c r="D14" s="47">
        <f>ROUND(C14*$B$13/100,2)</f>
        <v>0</v>
      </c>
      <c r="E14" s="41">
        <f t="shared" si="3"/>
        <v>60</v>
      </c>
      <c r="F14">
        <f>G14+15</f>
        <v>60</v>
      </c>
      <c r="G14" s="64">
        <v>45</v>
      </c>
    </row>
    <row r="15" spans="1:7" ht="15.6" x14ac:dyDescent="0.3">
      <c r="A15" s="42" t="s">
        <v>35</v>
      </c>
      <c r="B15" s="43"/>
      <c r="C15" s="46">
        <f t="shared" ref="C15:C16" si="4">IF(D$20="Jā", F15,G15)</f>
        <v>50</v>
      </c>
      <c r="D15" s="47">
        <f>ROUNDDOWN(C15*$B$13/100,2)</f>
        <v>0</v>
      </c>
      <c r="E15" s="41">
        <f t="shared" si="3"/>
        <v>50</v>
      </c>
      <c r="F15">
        <f t="shared" ref="F15:F16" si="5">G15+15</f>
        <v>50</v>
      </c>
      <c r="G15" s="64">
        <v>35</v>
      </c>
    </row>
    <row r="16" spans="1:7" ht="15.6" x14ac:dyDescent="0.3">
      <c r="A16" s="42" t="s">
        <v>36</v>
      </c>
      <c r="B16" s="43"/>
      <c r="C16" s="46">
        <f t="shared" si="4"/>
        <v>40</v>
      </c>
      <c r="D16" s="47">
        <f t="shared" ref="D16" si="6">ROUND(C16*$B$13/100,2)</f>
        <v>0</v>
      </c>
      <c r="E16" s="41">
        <f t="shared" si="3"/>
        <v>40</v>
      </c>
      <c r="F16">
        <f t="shared" si="5"/>
        <v>40</v>
      </c>
      <c r="G16" s="64">
        <v>25</v>
      </c>
    </row>
    <row r="17" spans="1:5" ht="15.6" x14ac:dyDescent="0.3">
      <c r="A17" s="42" t="s">
        <v>39</v>
      </c>
      <c r="B17" s="54" t="e">
        <f>B9+B13+B5</f>
        <v>#REF!</v>
      </c>
      <c r="C17" s="41"/>
      <c r="D17" s="63" t="e">
        <f>D13+D9+D5</f>
        <v>#REF!</v>
      </c>
      <c r="E17" s="41"/>
    </row>
    <row r="18" spans="1:5" x14ac:dyDescent="0.3">
      <c r="D18" s="51"/>
    </row>
    <row r="19" spans="1:5" ht="14.4" customHeight="1" x14ac:dyDescent="0.3">
      <c r="A19" s="205" t="s">
        <v>40</v>
      </c>
      <c r="B19" s="205"/>
      <c r="C19" s="206"/>
      <c r="D19" s="62" t="s">
        <v>41</v>
      </c>
    </row>
    <row r="20" spans="1:5" ht="14.4" customHeight="1" x14ac:dyDescent="0.3">
      <c r="A20" s="205" t="s">
        <v>42</v>
      </c>
      <c r="B20" s="205"/>
      <c r="C20" s="206"/>
      <c r="D20" s="62" t="s">
        <v>43</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zoomScale="90" zoomScaleNormal="100" zoomScaleSheetLayoutView="90" workbookViewId="0">
      <selection activeCell="E43" sqref="E43"/>
    </sheetView>
  </sheetViews>
  <sheetFormatPr defaultColWidth="27.33203125" defaultRowHeight="14.4" x14ac:dyDescent="0.3"/>
  <cols>
    <col min="1" max="1" width="69.33203125" style="14" bestFit="1" customWidth="1"/>
    <col min="2" max="2" width="11" style="12" bestFit="1" customWidth="1"/>
    <col min="3" max="3" width="14.6640625" style="12" bestFit="1" customWidth="1"/>
    <col min="4" max="4" width="18.6640625" style="12" bestFit="1" customWidth="1"/>
    <col min="5" max="5" width="15.5546875" style="13" bestFit="1" customWidth="1"/>
    <col min="6" max="6" width="90.5546875" style="91" customWidth="1"/>
  </cols>
  <sheetData>
    <row r="1" spans="1:6" ht="16.8" x14ac:dyDescent="0.3">
      <c r="A1" s="94" t="s">
        <v>44</v>
      </c>
      <c r="B1" s="96"/>
      <c r="C1" s="96"/>
      <c r="D1" s="96"/>
      <c r="E1" s="97"/>
      <c r="F1" s="98"/>
    </row>
    <row r="2" spans="1:6" s="66" customFormat="1" ht="31.2" x14ac:dyDescent="0.3">
      <c r="A2" s="211" t="s">
        <v>45</v>
      </c>
      <c r="B2" s="211" t="s">
        <v>46</v>
      </c>
      <c r="C2" s="211" t="s">
        <v>47</v>
      </c>
      <c r="D2" s="55" t="s">
        <v>48</v>
      </c>
      <c r="E2" s="55" t="s">
        <v>49</v>
      </c>
      <c r="F2" s="99"/>
    </row>
    <row r="3" spans="1:6" ht="15.6" x14ac:dyDescent="0.3">
      <c r="A3" s="211"/>
      <c r="B3" s="211"/>
      <c r="C3" s="211"/>
      <c r="D3" s="41" t="s">
        <v>50</v>
      </c>
      <c r="E3" s="41" t="s">
        <v>50</v>
      </c>
      <c r="F3" s="98"/>
    </row>
    <row r="4" spans="1:6" ht="15.6" x14ac:dyDescent="0.3">
      <c r="A4" s="67" t="s">
        <v>51</v>
      </c>
      <c r="B4" s="37"/>
      <c r="C4" s="37"/>
      <c r="D4" s="68"/>
      <c r="E4" s="69"/>
      <c r="F4" s="98"/>
    </row>
    <row r="5" spans="1:6" s="64" customFormat="1" ht="31.2" x14ac:dyDescent="0.3">
      <c r="A5" s="70" t="s">
        <v>52</v>
      </c>
      <c r="B5" s="37"/>
      <c r="C5" s="37"/>
      <c r="D5" s="68"/>
      <c r="E5" s="69"/>
      <c r="F5" s="100"/>
    </row>
    <row r="6" spans="1:6" ht="15.6" x14ac:dyDescent="0.3">
      <c r="A6" s="71"/>
      <c r="B6" s="41" t="s">
        <v>53</v>
      </c>
      <c r="C6" s="37">
        <f>Stundas!U23</f>
        <v>0</v>
      </c>
      <c r="D6" s="73"/>
      <c r="E6" s="101">
        <f>C6*D6</f>
        <v>0</v>
      </c>
      <c r="F6" s="98" t="s">
        <v>54</v>
      </c>
    </row>
    <row r="7" spans="1:6" s="38" customFormat="1" ht="15.6" x14ac:dyDescent="0.3">
      <c r="A7" s="71"/>
      <c r="B7" s="41" t="s">
        <v>53</v>
      </c>
      <c r="C7" s="37">
        <f>Stundas!U24</f>
        <v>0</v>
      </c>
      <c r="D7" s="73"/>
      <c r="E7" s="101">
        <f t="shared" ref="E7:E10" si="0">C7*D7</f>
        <v>0</v>
      </c>
      <c r="F7" s="102"/>
    </row>
    <row r="8" spans="1:6" s="38" customFormat="1" ht="15.6" x14ac:dyDescent="0.3">
      <c r="A8" s="71"/>
      <c r="B8" s="41" t="s">
        <v>53</v>
      </c>
      <c r="C8" s="37">
        <f>Stundas!U25</f>
        <v>0</v>
      </c>
      <c r="D8" s="73"/>
      <c r="E8" s="101">
        <f t="shared" si="0"/>
        <v>0</v>
      </c>
      <c r="F8" s="102"/>
    </row>
    <row r="9" spans="1:6" s="38" customFormat="1" ht="15.6" x14ac:dyDescent="0.3">
      <c r="A9" s="71"/>
      <c r="B9" s="41" t="s">
        <v>53</v>
      </c>
      <c r="C9" s="37">
        <f>Stundas!U26</f>
        <v>0</v>
      </c>
      <c r="D9" s="73"/>
      <c r="E9" s="101">
        <f t="shared" si="0"/>
        <v>0</v>
      </c>
      <c r="F9" s="102"/>
    </row>
    <row r="10" spans="1:6" s="38" customFormat="1" ht="15.6" x14ac:dyDescent="0.3">
      <c r="A10" s="71"/>
      <c r="B10" s="41" t="s">
        <v>53</v>
      </c>
      <c r="C10" s="37">
        <f>Stundas!U27</f>
        <v>0</v>
      </c>
      <c r="D10" s="73"/>
      <c r="E10" s="101">
        <f t="shared" si="0"/>
        <v>0</v>
      </c>
      <c r="F10" s="102"/>
    </row>
    <row r="11" spans="1:6" s="64" customFormat="1" ht="46.8" x14ac:dyDescent="0.3">
      <c r="A11" s="74" t="s">
        <v>55</v>
      </c>
      <c r="B11" s="37"/>
      <c r="C11" s="37"/>
      <c r="D11" s="68"/>
      <c r="E11" s="69"/>
      <c r="F11" s="100"/>
    </row>
    <row r="12" spans="1:6" s="38" customFormat="1" ht="15.6" x14ac:dyDescent="0.3">
      <c r="A12" s="75" t="s">
        <v>56</v>
      </c>
      <c r="B12" s="72" t="s">
        <v>57</v>
      </c>
      <c r="C12" s="72"/>
      <c r="D12" s="76"/>
      <c r="E12" s="101">
        <f>D12*C12</f>
        <v>0</v>
      </c>
      <c r="F12" s="102"/>
    </row>
    <row r="13" spans="1:6" s="38" customFormat="1" ht="15.6" x14ac:dyDescent="0.3">
      <c r="A13" s="75" t="s">
        <v>58</v>
      </c>
      <c r="B13" s="72" t="s">
        <v>59</v>
      </c>
      <c r="C13" s="72"/>
      <c r="D13" s="76"/>
      <c r="E13" s="101">
        <f t="shared" ref="E13:E15" si="1">D13*C13</f>
        <v>0</v>
      </c>
      <c r="F13" s="102"/>
    </row>
    <row r="14" spans="1:6" s="38" customFormat="1" ht="15.6" x14ac:dyDescent="0.3">
      <c r="A14" s="75" t="s">
        <v>60</v>
      </c>
      <c r="B14" s="72" t="s">
        <v>57</v>
      </c>
      <c r="C14" s="72"/>
      <c r="D14" s="76"/>
      <c r="E14" s="101">
        <f t="shared" si="1"/>
        <v>0</v>
      </c>
      <c r="F14" s="102"/>
    </row>
    <row r="15" spans="1:6" s="38" customFormat="1" ht="15.6" x14ac:dyDescent="0.3">
      <c r="A15" s="75" t="s">
        <v>61</v>
      </c>
      <c r="B15" s="72" t="s">
        <v>57</v>
      </c>
      <c r="C15" s="72"/>
      <c r="D15" s="76"/>
      <c r="E15" s="101">
        <f t="shared" si="1"/>
        <v>0</v>
      </c>
      <c r="F15" s="102"/>
    </row>
    <row r="16" spans="1:6" s="64" customFormat="1" ht="15.6" x14ac:dyDescent="0.3">
      <c r="A16" s="67" t="s">
        <v>62</v>
      </c>
      <c r="B16" s="37"/>
      <c r="C16" s="68"/>
      <c r="D16" s="68"/>
      <c r="E16" s="69"/>
      <c r="F16" s="100"/>
    </row>
    <row r="17" spans="1:6" ht="28.2" x14ac:dyDescent="0.3">
      <c r="A17" s="77" t="s">
        <v>63</v>
      </c>
      <c r="B17" s="72" t="s">
        <v>53</v>
      </c>
      <c r="C17" s="72"/>
      <c r="D17" s="76"/>
      <c r="E17" s="101">
        <f>D17*C17</f>
        <v>0</v>
      </c>
      <c r="F17" s="98" t="s">
        <v>64</v>
      </c>
    </row>
    <row r="18" spans="1:6" ht="15.6" x14ac:dyDescent="0.3">
      <c r="A18" s="78" t="s">
        <v>65</v>
      </c>
      <c r="B18" s="72" t="s">
        <v>53</v>
      </c>
      <c r="C18" s="72"/>
      <c r="D18" s="76"/>
      <c r="E18" s="101">
        <f t="shared" ref="E18" si="2">D18*C18</f>
        <v>0</v>
      </c>
      <c r="F18" s="98"/>
    </row>
    <row r="19" spans="1:6" s="64" customFormat="1" ht="15.6" x14ac:dyDescent="0.3">
      <c r="A19" s="67" t="s">
        <v>66</v>
      </c>
      <c r="B19" s="37"/>
      <c r="C19" s="37"/>
      <c r="D19" s="68"/>
      <c r="E19" s="69"/>
      <c r="F19" s="100"/>
    </row>
    <row r="20" spans="1:6" ht="15.6" x14ac:dyDescent="0.3">
      <c r="A20" s="79" t="s">
        <v>67</v>
      </c>
      <c r="B20" s="72" t="s">
        <v>68</v>
      </c>
      <c r="C20" s="72"/>
      <c r="D20" s="76"/>
      <c r="E20" s="101">
        <f>C20*D20</f>
        <v>0</v>
      </c>
      <c r="F20" s="98"/>
    </row>
    <row r="21" spans="1:6" ht="15.6" x14ac:dyDescent="0.3">
      <c r="A21" s="79" t="s">
        <v>69</v>
      </c>
      <c r="B21" s="72" t="s">
        <v>68</v>
      </c>
      <c r="C21" s="72"/>
      <c r="D21" s="76"/>
      <c r="E21" s="101">
        <f t="shared" ref="E21:E23" si="3">C21*D21</f>
        <v>0</v>
      </c>
      <c r="F21" s="98"/>
    </row>
    <row r="22" spans="1:6" ht="15.6" x14ac:dyDescent="0.3">
      <c r="A22" s="79" t="s">
        <v>70</v>
      </c>
      <c r="B22" s="72" t="s">
        <v>68</v>
      </c>
      <c r="C22" s="72"/>
      <c r="D22" s="76"/>
      <c r="E22" s="101">
        <f t="shared" si="3"/>
        <v>0</v>
      </c>
      <c r="F22" s="98"/>
    </row>
    <row r="23" spans="1:6" ht="15.6" x14ac:dyDescent="0.3">
      <c r="A23" s="79" t="s">
        <v>71</v>
      </c>
      <c r="B23" s="72" t="s">
        <v>68</v>
      </c>
      <c r="C23" s="72"/>
      <c r="D23" s="76"/>
      <c r="E23" s="101">
        <f t="shared" si="3"/>
        <v>0</v>
      </c>
      <c r="F23" s="98"/>
    </row>
    <row r="24" spans="1:6" s="64" customFormat="1" ht="16.2" x14ac:dyDescent="0.3">
      <c r="A24" s="67" t="s">
        <v>72</v>
      </c>
      <c r="B24" s="80"/>
      <c r="C24" s="80"/>
      <c r="D24" s="81"/>
      <c r="E24" s="69"/>
      <c r="F24" s="100"/>
    </row>
    <row r="25" spans="1:6" s="38" customFormat="1" ht="15.6" x14ac:dyDescent="0.3">
      <c r="A25" s="71" t="s">
        <v>73</v>
      </c>
      <c r="B25" s="72" t="s">
        <v>74</v>
      </c>
      <c r="C25" s="72"/>
      <c r="D25" s="76"/>
      <c r="E25" s="101">
        <f>D25*C25</f>
        <v>0</v>
      </c>
      <c r="F25" s="102"/>
    </row>
    <row r="26" spans="1:6" s="38" customFormat="1" ht="15.6" x14ac:dyDescent="0.3">
      <c r="A26" s="79" t="s">
        <v>75</v>
      </c>
      <c r="B26" s="72" t="s">
        <v>76</v>
      </c>
      <c r="C26" s="72"/>
      <c r="D26" s="76"/>
      <c r="E26" s="101">
        <f t="shared" ref="E26" si="4">D26*C26</f>
        <v>0</v>
      </c>
      <c r="F26" s="102"/>
    </row>
    <row r="27" spans="1:6" s="64" customFormat="1" ht="31.2" x14ac:dyDescent="0.3">
      <c r="A27" s="67" t="s">
        <v>77</v>
      </c>
      <c r="B27" s="80"/>
      <c r="C27" s="80"/>
      <c r="D27" s="81"/>
      <c r="E27" s="69"/>
      <c r="F27" s="100"/>
    </row>
    <row r="28" spans="1:6" ht="16.2" x14ac:dyDescent="0.3">
      <c r="A28" s="82" t="s">
        <v>78</v>
      </c>
      <c r="B28" s="181" t="s">
        <v>79</v>
      </c>
      <c r="C28" s="83"/>
      <c r="D28" s="84"/>
      <c r="E28" s="101">
        <f>C28*D28</f>
        <v>0</v>
      </c>
      <c r="F28" s="98"/>
    </row>
    <row r="29" spans="1:6" ht="16.2" x14ac:dyDescent="0.3">
      <c r="A29" s="82" t="s">
        <v>80</v>
      </c>
      <c r="B29" s="181" t="s">
        <v>68</v>
      </c>
      <c r="C29" s="83"/>
      <c r="D29" s="84"/>
      <c r="E29" s="101">
        <f t="shared" ref="E29:E30" si="5">C29*D29</f>
        <v>0</v>
      </c>
      <c r="F29" s="98"/>
    </row>
    <row r="30" spans="1:6" ht="16.2" x14ac:dyDescent="0.3">
      <c r="A30" s="82" t="s">
        <v>81</v>
      </c>
      <c r="B30" s="181" t="s">
        <v>68</v>
      </c>
      <c r="C30" s="83"/>
      <c r="D30" s="84"/>
      <c r="E30" s="101">
        <f t="shared" si="5"/>
        <v>0</v>
      </c>
      <c r="F30" s="98"/>
    </row>
    <row r="31" spans="1:6" s="64" customFormat="1" ht="31.2" x14ac:dyDescent="0.3">
      <c r="A31" s="67" t="s">
        <v>82</v>
      </c>
      <c r="B31" s="80"/>
      <c r="C31" s="80"/>
      <c r="D31" s="81"/>
      <c r="E31" s="69"/>
      <c r="F31" s="100"/>
    </row>
    <row r="32" spans="1:6" ht="15.6" x14ac:dyDescent="0.3">
      <c r="A32" s="71" t="s">
        <v>83</v>
      </c>
      <c r="B32" s="72" t="s">
        <v>68</v>
      </c>
      <c r="C32" s="72"/>
      <c r="D32" s="76"/>
      <c r="E32" s="101">
        <f>C32*D32</f>
        <v>0</v>
      </c>
      <c r="F32" s="98"/>
    </row>
    <row r="33" spans="1:6" ht="16.2" x14ac:dyDescent="0.3">
      <c r="A33" s="71" t="s">
        <v>84</v>
      </c>
      <c r="B33" s="72" t="s">
        <v>68</v>
      </c>
      <c r="C33" s="83"/>
      <c r="D33" s="84"/>
      <c r="E33" s="101">
        <f>C33*D33</f>
        <v>0</v>
      </c>
      <c r="F33" s="98"/>
    </row>
    <row r="34" spans="1:6" ht="16.2" x14ac:dyDescent="0.3">
      <c r="A34" s="79" t="s">
        <v>85</v>
      </c>
      <c r="B34" s="72" t="s">
        <v>68</v>
      </c>
      <c r="C34" s="83"/>
      <c r="D34" s="84"/>
      <c r="E34" s="101">
        <f t="shared" ref="E34:E36" si="6">C34*D34</f>
        <v>0</v>
      </c>
      <c r="F34" s="98"/>
    </row>
    <row r="35" spans="1:6" ht="16.2" x14ac:dyDescent="0.3">
      <c r="A35" s="79" t="s">
        <v>86</v>
      </c>
      <c r="B35" s="72" t="s">
        <v>68</v>
      </c>
      <c r="C35" s="83"/>
      <c r="D35" s="84"/>
      <c r="E35" s="101">
        <f t="shared" si="6"/>
        <v>0</v>
      </c>
      <c r="F35" s="98"/>
    </row>
    <row r="36" spans="1:6" ht="16.2" x14ac:dyDescent="0.3">
      <c r="A36" s="79" t="s">
        <v>87</v>
      </c>
      <c r="B36" s="72" t="s">
        <v>68</v>
      </c>
      <c r="C36" s="83"/>
      <c r="D36" s="84"/>
      <c r="E36" s="101">
        <f t="shared" si="6"/>
        <v>0</v>
      </c>
      <c r="F36" s="98"/>
    </row>
    <row r="37" spans="1:6" ht="62.4" x14ac:dyDescent="0.3">
      <c r="A37" s="67" t="s">
        <v>88</v>
      </c>
      <c r="B37" s="80"/>
      <c r="C37" s="80"/>
      <c r="D37" s="81"/>
      <c r="E37" s="69"/>
      <c r="F37" s="98" t="s">
        <v>89</v>
      </c>
    </row>
    <row r="38" spans="1:6" ht="15.6" x14ac:dyDescent="0.3">
      <c r="A38" s="79" t="s">
        <v>90</v>
      </c>
      <c r="B38" s="72" t="s">
        <v>68</v>
      </c>
      <c r="C38" s="72"/>
      <c r="D38" s="76"/>
      <c r="E38" s="101">
        <f>C38*D38</f>
        <v>0</v>
      </c>
      <c r="F38" s="98"/>
    </row>
    <row r="39" spans="1:6" ht="16.2" x14ac:dyDescent="0.3">
      <c r="A39" s="79" t="s">
        <v>91</v>
      </c>
      <c r="B39" s="72" t="s">
        <v>68</v>
      </c>
      <c r="C39" s="83"/>
      <c r="D39" s="84"/>
      <c r="E39" s="101">
        <f>C39*D39</f>
        <v>0</v>
      </c>
      <c r="F39" s="98"/>
    </row>
    <row r="40" spans="1:6" s="65" customFormat="1" ht="15.6" x14ac:dyDescent="0.3">
      <c r="A40" s="67" t="s">
        <v>92</v>
      </c>
      <c r="B40" s="59"/>
      <c r="C40" s="85"/>
      <c r="D40" s="86"/>
      <c r="E40" s="87"/>
      <c r="F40" s="103"/>
    </row>
    <row r="41" spans="1:6" x14ac:dyDescent="0.3">
      <c r="A41" s="104" t="s">
        <v>93</v>
      </c>
      <c r="B41" s="105" t="s">
        <v>68</v>
      </c>
      <c r="C41" s="105"/>
      <c r="D41" s="105"/>
      <c r="E41" s="106">
        <f>C41*D41</f>
        <v>0</v>
      </c>
      <c r="F41" s="98"/>
    </row>
    <row r="42" spans="1:6" x14ac:dyDescent="0.3">
      <c r="A42" s="104" t="s">
        <v>94</v>
      </c>
      <c r="B42" s="105" t="s">
        <v>68</v>
      </c>
      <c r="C42" s="105"/>
      <c r="D42" s="105"/>
      <c r="E42" s="106">
        <f>C42*D42</f>
        <v>0</v>
      </c>
      <c r="F42" s="98"/>
    </row>
    <row r="43" spans="1:6" x14ac:dyDescent="0.3">
      <c r="A43" s="104" t="s">
        <v>95</v>
      </c>
      <c r="B43" s="105" t="s">
        <v>68</v>
      </c>
      <c r="C43" s="105"/>
      <c r="D43" s="105"/>
      <c r="E43" s="106">
        <f>C43*D43</f>
        <v>0</v>
      </c>
      <c r="F43" s="98"/>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81"/>
  <sheetViews>
    <sheetView zoomScaleNormal="100" workbookViewId="0">
      <pane xSplit="2" ySplit="4" topLeftCell="C38" activePane="bottomRight" state="frozen"/>
      <selection pane="topRight" activeCell="C1" sqref="C1"/>
      <selection pane="bottomLeft" activeCell="A5" sqref="A5"/>
      <selection pane="bottomRight" activeCell="I45" sqref="I45"/>
    </sheetView>
  </sheetViews>
  <sheetFormatPr defaultRowHeight="14.4" x14ac:dyDescent="0.3"/>
  <cols>
    <col min="1" max="1" width="69" customWidth="1"/>
    <col min="2" max="2" width="9.109375" style="24" customWidth="1"/>
    <col min="3" max="4" width="7" customWidth="1"/>
    <col min="5" max="5" width="7.109375" customWidth="1"/>
    <col min="6" max="6" width="7" customWidth="1"/>
    <col min="7" max="7" width="6.88671875" customWidth="1"/>
    <col min="8" max="8" width="6.6640625" customWidth="1"/>
    <col min="9" max="9" width="7.6640625" customWidth="1"/>
    <col min="10" max="10" width="7" customWidth="1"/>
    <col min="11" max="24" width="7.33203125" customWidth="1"/>
  </cols>
  <sheetData>
    <row r="1" spans="1:34" ht="17.399999999999999" thickBot="1" x14ac:dyDescent="0.35">
      <c r="A1" s="11" t="s">
        <v>96</v>
      </c>
    </row>
    <row r="2" spans="1:34" ht="48.75" customHeight="1" thickBot="1" x14ac:dyDescent="0.35">
      <c r="A2" s="6" t="s">
        <v>97</v>
      </c>
      <c r="B2" s="25" t="s">
        <v>98</v>
      </c>
      <c r="C2" s="53"/>
      <c r="D2" s="202" t="s">
        <v>99</v>
      </c>
      <c r="E2" s="203"/>
      <c r="F2" s="204"/>
      <c r="G2" s="202" t="s">
        <v>100</v>
      </c>
      <c r="H2" s="203"/>
      <c r="I2" s="204"/>
      <c r="J2" s="202" t="s">
        <v>101</v>
      </c>
      <c r="K2" s="203"/>
      <c r="L2" s="204"/>
      <c r="M2" s="202" t="s">
        <v>155</v>
      </c>
      <c r="N2" s="203"/>
      <c r="O2" s="204"/>
      <c r="P2" s="202" t="s">
        <v>156</v>
      </c>
      <c r="Q2" s="203"/>
      <c r="R2" s="204"/>
      <c r="S2" s="202" t="s">
        <v>162</v>
      </c>
      <c r="T2" s="203"/>
      <c r="U2" s="204"/>
      <c r="V2" s="202" t="s">
        <v>163</v>
      </c>
      <c r="W2" s="203"/>
      <c r="X2" s="204"/>
    </row>
    <row r="3" spans="1:34" s="22" customFormat="1" ht="15" thickBot="1" x14ac:dyDescent="0.35">
      <c r="A3" s="20"/>
      <c r="B3" s="26"/>
      <c r="C3" s="148">
        <v>46082</v>
      </c>
      <c r="D3" s="148">
        <v>46113</v>
      </c>
      <c r="E3" s="148">
        <v>46143</v>
      </c>
      <c r="F3" s="148">
        <v>46174</v>
      </c>
      <c r="G3" s="148">
        <v>46204</v>
      </c>
      <c r="H3" s="148">
        <v>46235</v>
      </c>
      <c r="I3" s="148">
        <v>46266</v>
      </c>
      <c r="J3" s="148">
        <v>46296</v>
      </c>
      <c r="K3" s="148">
        <v>46327</v>
      </c>
      <c r="L3" s="148">
        <v>46357</v>
      </c>
      <c r="M3" s="148">
        <v>46388</v>
      </c>
      <c r="N3" s="148">
        <v>46419</v>
      </c>
      <c r="O3" s="148">
        <v>46447</v>
      </c>
      <c r="P3" s="148">
        <v>46478</v>
      </c>
      <c r="Q3" s="148">
        <v>46508</v>
      </c>
      <c r="R3" s="148">
        <v>46539</v>
      </c>
      <c r="S3" s="148">
        <v>46569</v>
      </c>
      <c r="T3" s="148">
        <v>46600</v>
      </c>
      <c r="U3" s="148">
        <v>46631</v>
      </c>
      <c r="V3" s="148">
        <v>46661</v>
      </c>
      <c r="W3" s="148">
        <v>46692</v>
      </c>
      <c r="X3" s="148">
        <v>46722</v>
      </c>
      <c r="Y3" s="148"/>
      <c r="Z3" s="148"/>
      <c r="AA3" s="148"/>
    </row>
    <row r="4" spans="1:34" ht="15" thickBot="1" x14ac:dyDescent="0.35">
      <c r="A4" s="1" t="s">
        <v>102</v>
      </c>
      <c r="B4" s="8"/>
      <c r="C4" s="180"/>
      <c r="D4" s="180"/>
      <c r="E4" s="180"/>
      <c r="F4" s="180"/>
      <c r="G4" s="180"/>
      <c r="H4" s="180"/>
      <c r="I4" s="180"/>
      <c r="J4" s="180"/>
      <c r="K4" s="180"/>
      <c r="L4" s="182"/>
      <c r="M4" s="179"/>
      <c r="N4" s="179"/>
      <c r="O4" s="179"/>
      <c r="P4" s="179"/>
      <c r="Q4" s="179"/>
      <c r="R4" s="179"/>
      <c r="S4" s="179"/>
      <c r="T4" s="179"/>
      <c r="U4" s="179"/>
      <c r="V4" s="179"/>
      <c r="W4" s="179"/>
      <c r="X4" s="179"/>
    </row>
    <row r="5" spans="1:34" ht="16.2" thickBot="1" x14ac:dyDescent="0.35">
      <c r="A5" s="2" t="s">
        <v>103</v>
      </c>
      <c r="B5" s="27"/>
      <c r="C5" s="8"/>
      <c r="D5" s="8"/>
      <c r="E5" s="8"/>
      <c r="F5" s="8"/>
      <c r="G5" s="8"/>
      <c r="H5" s="8"/>
      <c r="I5" s="8"/>
      <c r="J5" s="8"/>
      <c r="K5" s="8"/>
      <c r="L5" s="183"/>
      <c r="M5" s="179"/>
      <c r="N5" s="179"/>
      <c r="O5" s="179"/>
      <c r="P5" s="179"/>
      <c r="Q5" s="179"/>
      <c r="R5" s="179"/>
      <c r="S5" s="179"/>
      <c r="T5" s="179"/>
      <c r="U5" s="179"/>
      <c r="V5" s="179"/>
      <c r="W5" s="179"/>
      <c r="X5" s="179"/>
    </row>
    <row r="6" spans="1:34" ht="47.4" thickBot="1" x14ac:dyDescent="0.35">
      <c r="A6" s="4" t="s">
        <v>104</v>
      </c>
      <c r="B6" s="27"/>
      <c r="C6" s="9"/>
      <c r="D6" s="9"/>
      <c r="E6" s="9"/>
      <c r="F6" s="9"/>
      <c r="G6" s="9"/>
      <c r="H6" s="9"/>
      <c r="I6" s="9"/>
      <c r="J6" s="9"/>
      <c r="K6" s="9"/>
      <c r="L6" s="184"/>
      <c r="M6" s="185"/>
      <c r="N6" s="186"/>
      <c r="O6" s="186"/>
      <c r="P6" s="186"/>
      <c r="Q6" s="186"/>
      <c r="R6" s="187"/>
      <c r="S6" s="187"/>
      <c r="T6" s="187"/>
      <c r="U6" s="187"/>
      <c r="V6" s="187"/>
      <c r="W6" s="187"/>
      <c r="X6" s="187"/>
    </row>
    <row r="7" spans="1:34" ht="16.8" thickTop="1" thickBot="1" x14ac:dyDescent="0.35">
      <c r="A7" s="3">
        <f>Pienemumi!A6</f>
        <v>0</v>
      </c>
      <c r="B7" s="27" t="e">
        <f>SUM(C7:X7)</f>
        <v>#REF!</v>
      </c>
      <c r="C7" s="9" t="e">
        <f>Pienemumi!$D6*Stundas!#REF!</f>
        <v>#REF!</v>
      </c>
      <c r="D7" s="9" t="e">
        <f>Pienemumi!$D6*Stundas!#REF!</f>
        <v>#REF!</v>
      </c>
      <c r="E7" s="9" t="e">
        <f>Pienemumi!$D6*Stundas!#REF!</f>
        <v>#REF!</v>
      </c>
      <c r="F7" s="9">
        <f>Pienemumi!$D6*Stundas!B2</f>
        <v>0</v>
      </c>
      <c r="G7" s="9">
        <f>Pienemumi!$D6*Stundas!C2</f>
        <v>0</v>
      </c>
      <c r="H7" s="9">
        <f>Pienemumi!$D6*Stundas!D2</f>
        <v>0</v>
      </c>
      <c r="I7" s="9">
        <f>Pienemumi!$D6*Stundas!E2</f>
        <v>0</v>
      </c>
      <c r="J7" s="9">
        <f>Pienemumi!$D6*Stundas!F2</f>
        <v>0</v>
      </c>
      <c r="K7" s="9">
        <f>Pienemumi!$D6*Stundas!G2</f>
        <v>0</v>
      </c>
      <c r="L7" s="9">
        <f>Pienemumi!$D6*Stundas!H2</f>
        <v>0</v>
      </c>
      <c r="M7" s="9">
        <f>Pienemumi!$D6*Stundas!I2</f>
        <v>0</v>
      </c>
      <c r="N7" s="9">
        <f>Pienemumi!$D6*Stundas!J2</f>
        <v>0</v>
      </c>
      <c r="O7" s="9">
        <f>Pienemumi!$D6*Stundas!K2</f>
        <v>0</v>
      </c>
      <c r="P7" s="9">
        <f>Pienemumi!$D6*Stundas!L2</f>
        <v>0</v>
      </c>
      <c r="Q7" s="9">
        <f>Pienemumi!$D6*Stundas!M2</f>
        <v>0</v>
      </c>
      <c r="R7" s="9">
        <f>Pienemumi!$D6*Stundas!N2</f>
        <v>0</v>
      </c>
      <c r="S7" s="9">
        <f>Pienemumi!$D6*Stundas!O2</f>
        <v>0</v>
      </c>
      <c r="T7" s="9">
        <f>Pienemumi!$D6*Stundas!P2</f>
        <v>0</v>
      </c>
      <c r="U7" s="9">
        <f>Pienemumi!$D6*Stundas!Q2</f>
        <v>0</v>
      </c>
      <c r="V7" s="9">
        <f>Pienemumi!$D6*Stundas!R2</f>
        <v>0</v>
      </c>
      <c r="W7" s="9">
        <f>Pienemumi!$D6*Stundas!S2</f>
        <v>0</v>
      </c>
      <c r="X7" s="9">
        <f>Pienemumi!$D6*Stundas!T2</f>
        <v>0</v>
      </c>
      <c r="Y7" s="88" t="e">
        <f>B7-Stundas!U2*Pienemumi!D6</f>
        <v>#REF!</v>
      </c>
    </row>
    <row r="8" spans="1:34" ht="16.8" thickTop="1" thickBot="1" x14ac:dyDescent="0.35">
      <c r="A8" s="3">
        <f>Pienemumi!A7</f>
        <v>0</v>
      </c>
      <c r="B8" s="27" t="e">
        <f>SUM(C8:X8)</f>
        <v>#REF!</v>
      </c>
      <c r="C8" s="9" t="e">
        <f>Pienemumi!$D7*Stundas!#REF!</f>
        <v>#REF!</v>
      </c>
      <c r="D8" s="9" t="e">
        <f>Pienemumi!$D7*Stundas!#REF!</f>
        <v>#REF!</v>
      </c>
      <c r="E8" s="9" t="e">
        <f>Pienemumi!$D7*Stundas!#REF!</f>
        <v>#REF!</v>
      </c>
      <c r="F8" s="9">
        <f>Pienemumi!$D7*Stundas!B3</f>
        <v>0</v>
      </c>
      <c r="G8" s="9">
        <f>Pienemumi!$D7*Stundas!C3</f>
        <v>0</v>
      </c>
      <c r="H8" s="9">
        <f>Pienemumi!$D7*Stundas!D3</f>
        <v>0</v>
      </c>
      <c r="I8" s="9">
        <f>Pienemumi!$D7*Stundas!E3</f>
        <v>0</v>
      </c>
      <c r="J8" s="9">
        <f>Pienemumi!$D7*Stundas!F3</f>
        <v>0</v>
      </c>
      <c r="K8" s="9">
        <f>Pienemumi!$D7*Stundas!G3</f>
        <v>0</v>
      </c>
      <c r="L8" s="9">
        <f>Pienemumi!$D7*Stundas!H3</f>
        <v>0</v>
      </c>
      <c r="M8" s="9">
        <f>Pienemumi!$D7*Stundas!I3</f>
        <v>0</v>
      </c>
      <c r="N8" s="9">
        <f>Pienemumi!$D7*Stundas!J3</f>
        <v>0</v>
      </c>
      <c r="O8" s="9">
        <f>Pienemumi!$D7*Stundas!K3</f>
        <v>0</v>
      </c>
      <c r="P8" s="9">
        <f>Pienemumi!$D7*Stundas!L3</f>
        <v>0</v>
      </c>
      <c r="Q8" s="9">
        <f>Pienemumi!$D7*Stundas!M3</f>
        <v>0</v>
      </c>
      <c r="R8" s="9">
        <f>Pienemumi!$D7*Stundas!N3</f>
        <v>0</v>
      </c>
      <c r="S8" s="9">
        <f>Pienemumi!$D7*Stundas!O3</f>
        <v>0</v>
      </c>
      <c r="T8" s="9">
        <f>Pienemumi!$D7*Stundas!P3</f>
        <v>0</v>
      </c>
      <c r="U8" s="9">
        <f>Pienemumi!$D7*Stundas!Q3</f>
        <v>0</v>
      </c>
      <c r="V8" s="9">
        <f>Pienemumi!$D7*Stundas!R3</f>
        <v>0</v>
      </c>
      <c r="W8" s="9">
        <f>Pienemumi!$D7*Stundas!S3</f>
        <v>0</v>
      </c>
      <c r="X8" s="9">
        <f>Pienemumi!$D7*Stundas!T3</f>
        <v>0</v>
      </c>
      <c r="Y8" s="88" t="e">
        <f>B8-Stundas!U3*Pienemumi!D7</f>
        <v>#REF!</v>
      </c>
    </row>
    <row r="9" spans="1:34" ht="16.8" thickTop="1" thickBot="1" x14ac:dyDescent="0.35">
      <c r="A9" s="3">
        <f>Pienemumi!A8</f>
        <v>0</v>
      </c>
      <c r="B9" s="27" t="e">
        <f>SUM(C9:X9)</f>
        <v>#REF!</v>
      </c>
      <c r="C9" s="9" t="e">
        <f>Pienemumi!$D8*Stundas!#REF!</f>
        <v>#REF!</v>
      </c>
      <c r="D9" s="9" t="e">
        <f>Pienemumi!$D8*Stundas!#REF!</f>
        <v>#REF!</v>
      </c>
      <c r="E9" s="9" t="e">
        <f>Pienemumi!$D8*Stundas!#REF!</f>
        <v>#REF!</v>
      </c>
      <c r="F9" s="9">
        <f>Pienemumi!$D8*Stundas!B4</f>
        <v>0</v>
      </c>
      <c r="G9" s="9">
        <f>Pienemumi!$D8*Stundas!C4</f>
        <v>0</v>
      </c>
      <c r="H9" s="9">
        <f>Pienemumi!$D8*Stundas!D4</f>
        <v>0</v>
      </c>
      <c r="I9" s="9">
        <f>Pienemumi!$D8*Stundas!E4</f>
        <v>0</v>
      </c>
      <c r="J9" s="9">
        <f>Pienemumi!$D8*Stundas!F4</f>
        <v>0</v>
      </c>
      <c r="K9" s="9">
        <f>Pienemumi!$D8*Stundas!G4</f>
        <v>0</v>
      </c>
      <c r="L9" s="9">
        <f>Pienemumi!$D8*Stundas!H4</f>
        <v>0</v>
      </c>
      <c r="M9" s="9">
        <f>Pienemumi!$D8*Stundas!I4</f>
        <v>0</v>
      </c>
      <c r="N9" s="9">
        <f>Pienemumi!$D8*Stundas!J4</f>
        <v>0</v>
      </c>
      <c r="O9" s="9">
        <f>Pienemumi!$D8*Stundas!K4</f>
        <v>0</v>
      </c>
      <c r="P9" s="9">
        <f>Pienemumi!$D8*Stundas!L4</f>
        <v>0</v>
      </c>
      <c r="Q9" s="9">
        <f>Pienemumi!$D8*Stundas!M4</f>
        <v>0</v>
      </c>
      <c r="R9" s="9">
        <f>Pienemumi!$D8*Stundas!N4</f>
        <v>0</v>
      </c>
      <c r="S9" s="9">
        <f>Pienemumi!$D8*Stundas!O4</f>
        <v>0</v>
      </c>
      <c r="T9" s="9">
        <f>Pienemumi!$D8*Stundas!P4</f>
        <v>0</v>
      </c>
      <c r="U9" s="9">
        <f>Pienemumi!$D8*Stundas!Q4</f>
        <v>0</v>
      </c>
      <c r="V9" s="9">
        <f>Pienemumi!$D8*Stundas!R4</f>
        <v>0</v>
      </c>
      <c r="W9" s="9">
        <f>Pienemumi!$D8*Stundas!S4</f>
        <v>0</v>
      </c>
      <c r="X9" s="9">
        <f>Pienemumi!$D8*Stundas!T4</f>
        <v>0</v>
      </c>
      <c r="Y9" s="88" t="e">
        <f>B9-Stundas!U4*Pienemumi!D8</f>
        <v>#REF!</v>
      </c>
    </row>
    <row r="10" spans="1:34" ht="16.8" thickTop="1" thickBot="1" x14ac:dyDescent="0.35">
      <c r="A10" s="3">
        <f>Pienemumi!A9</f>
        <v>0</v>
      </c>
      <c r="B10" s="27" t="e">
        <f>SUM(C10:X10)</f>
        <v>#REF!</v>
      </c>
      <c r="C10" s="9" t="e">
        <f>Pienemumi!$D9*Stundas!#REF!</f>
        <v>#REF!</v>
      </c>
      <c r="D10" s="9" t="e">
        <f>Pienemumi!$D9*Stundas!#REF!</f>
        <v>#REF!</v>
      </c>
      <c r="E10" s="9" t="e">
        <f>Pienemumi!$D9*Stundas!#REF!</f>
        <v>#REF!</v>
      </c>
      <c r="F10" s="9">
        <f>Pienemumi!$D9*Stundas!B5</f>
        <v>0</v>
      </c>
      <c r="G10" s="9">
        <f>Pienemumi!$D9*Stundas!C5</f>
        <v>0</v>
      </c>
      <c r="H10" s="9">
        <f>Pienemumi!$D9*Stundas!D5</f>
        <v>0</v>
      </c>
      <c r="I10" s="9">
        <f>Pienemumi!$D9*Stundas!E5</f>
        <v>0</v>
      </c>
      <c r="J10" s="9">
        <f>Pienemumi!$D9*Stundas!F5</f>
        <v>0</v>
      </c>
      <c r="K10" s="9">
        <f>Pienemumi!$D9*Stundas!G5</f>
        <v>0</v>
      </c>
      <c r="L10" s="9">
        <f>Pienemumi!$D9*Stundas!H5</f>
        <v>0</v>
      </c>
      <c r="M10" s="9">
        <f>Pienemumi!$D9*Stundas!I5</f>
        <v>0</v>
      </c>
      <c r="N10" s="9">
        <f>Pienemumi!$D9*Stundas!J5</f>
        <v>0</v>
      </c>
      <c r="O10" s="9">
        <f>Pienemumi!$D9*Stundas!K5</f>
        <v>0</v>
      </c>
      <c r="P10" s="9">
        <f>Pienemumi!$D9*Stundas!L5</f>
        <v>0</v>
      </c>
      <c r="Q10" s="9">
        <f>Pienemumi!$D9*Stundas!M5</f>
        <v>0</v>
      </c>
      <c r="R10" s="9">
        <f>Pienemumi!$D9*Stundas!N5</f>
        <v>0</v>
      </c>
      <c r="S10" s="9">
        <f>Pienemumi!$D9*Stundas!O5</f>
        <v>0</v>
      </c>
      <c r="T10" s="9">
        <f>Pienemumi!$D9*Stundas!P5</f>
        <v>0</v>
      </c>
      <c r="U10" s="9">
        <f>Pienemumi!$D9*Stundas!Q5</f>
        <v>0</v>
      </c>
      <c r="V10" s="9">
        <f>Pienemumi!$D9*Stundas!R5</f>
        <v>0</v>
      </c>
      <c r="W10" s="9">
        <f>Pienemumi!$D9*Stundas!S5</f>
        <v>0</v>
      </c>
      <c r="X10" s="9">
        <f>Pienemumi!$D9*Stundas!T5</f>
        <v>0</v>
      </c>
      <c r="Y10" s="88" t="e">
        <f>B10-Stundas!U5*Pienemumi!D9</f>
        <v>#REF!</v>
      </c>
    </row>
    <row r="11" spans="1:34" ht="16.8" thickTop="1" thickBot="1" x14ac:dyDescent="0.35">
      <c r="A11" s="3">
        <f>Pienemumi!A10</f>
        <v>0</v>
      </c>
      <c r="B11" s="27" t="e">
        <f>SUM(C11:X11)</f>
        <v>#REF!</v>
      </c>
      <c r="C11" s="9" t="e">
        <f>Pienemumi!$D10*Stundas!#REF!</f>
        <v>#REF!</v>
      </c>
      <c r="D11" s="9" t="e">
        <f>Pienemumi!$D10*Stundas!#REF!</f>
        <v>#REF!</v>
      </c>
      <c r="E11" s="9" t="e">
        <f>Pienemumi!$D10*Stundas!#REF!</f>
        <v>#REF!</v>
      </c>
      <c r="F11" s="9">
        <f>Pienemumi!$D10*Stundas!B6</f>
        <v>0</v>
      </c>
      <c r="G11" s="9">
        <f>Pienemumi!$D10*Stundas!C6</f>
        <v>0</v>
      </c>
      <c r="H11" s="9">
        <f>Pienemumi!$D10*Stundas!D6</f>
        <v>0</v>
      </c>
      <c r="I11" s="9">
        <f>Pienemumi!$D10*Stundas!E6</f>
        <v>0</v>
      </c>
      <c r="J11" s="9">
        <f>Pienemumi!$D10*Stundas!F6</f>
        <v>0</v>
      </c>
      <c r="K11" s="9">
        <f>Pienemumi!$D10*Stundas!G6</f>
        <v>0</v>
      </c>
      <c r="L11" s="9">
        <f>Pienemumi!$D10*Stundas!H6</f>
        <v>0</v>
      </c>
      <c r="M11" s="9">
        <f>Pienemumi!$D10*Stundas!I6</f>
        <v>0</v>
      </c>
      <c r="N11" s="9">
        <f>Pienemumi!$D10*Stundas!J6</f>
        <v>0</v>
      </c>
      <c r="O11" s="9">
        <f>Pienemumi!$D10*Stundas!K6</f>
        <v>0</v>
      </c>
      <c r="P11" s="9">
        <f>Pienemumi!$D10*Stundas!L6</f>
        <v>0</v>
      </c>
      <c r="Q11" s="9">
        <f>Pienemumi!$D10*Stundas!M6</f>
        <v>0</v>
      </c>
      <c r="R11" s="9">
        <f>Pienemumi!$D10*Stundas!N6</f>
        <v>0</v>
      </c>
      <c r="S11" s="9">
        <f>Pienemumi!$D10*Stundas!O6</f>
        <v>0</v>
      </c>
      <c r="T11" s="9">
        <f>Pienemumi!$D10*Stundas!P6</f>
        <v>0</v>
      </c>
      <c r="U11" s="9">
        <f>Pienemumi!$D10*Stundas!Q6</f>
        <v>0</v>
      </c>
      <c r="V11" s="9">
        <f>Pienemumi!$D10*Stundas!R6</f>
        <v>0</v>
      </c>
      <c r="W11" s="9">
        <f>Pienemumi!$D10*Stundas!S6</f>
        <v>0</v>
      </c>
      <c r="X11" s="9">
        <f>Pienemumi!$D10*Stundas!T6</f>
        <v>0</v>
      </c>
      <c r="Y11" s="88" t="e">
        <f>B11-Stundas!U6*Pienemumi!D10</f>
        <v>#REF!</v>
      </c>
    </row>
    <row r="12" spans="1:34" ht="47.4" thickBot="1" x14ac:dyDescent="0.35">
      <c r="A12" s="4" t="s">
        <v>105</v>
      </c>
      <c r="B12" s="27"/>
      <c r="C12" s="27"/>
      <c r="D12" s="27"/>
      <c r="E12" s="27"/>
      <c r="F12" s="27"/>
      <c r="G12" s="27"/>
      <c r="H12" s="27"/>
      <c r="I12" s="27"/>
      <c r="J12" s="27"/>
      <c r="K12" s="27"/>
      <c r="L12" s="27"/>
      <c r="M12" s="188"/>
      <c r="N12" s="188"/>
      <c r="O12" s="188"/>
      <c r="P12" s="188"/>
      <c r="Q12" s="188"/>
      <c r="R12" s="188"/>
      <c r="S12" s="188"/>
      <c r="T12" s="188"/>
      <c r="U12" s="188"/>
      <c r="V12" s="188"/>
      <c r="W12" s="188"/>
      <c r="X12" s="188"/>
    </row>
    <row r="13" spans="1:34" s="38" customFormat="1" ht="16.2" thickBot="1" x14ac:dyDescent="0.35">
      <c r="A13" s="3" t="str">
        <f>Pienemumi!A12</f>
        <v>1.2.1. Ceļa / transporta izdevumi</v>
      </c>
      <c r="B13" s="27">
        <f t="shared" ref="B13:B48" si="0">SUM(C13:X13)</f>
        <v>0</v>
      </c>
      <c r="C13" s="9"/>
      <c r="D13" s="9"/>
      <c r="E13" s="9"/>
      <c r="F13" s="9"/>
      <c r="G13" s="9"/>
      <c r="H13" s="9"/>
      <c r="I13" s="9"/>
      <c r="J13" s="9"/>
      <c r="K13" s="9"/>
      <c r="L13" s="9"/>
      <c r="M13" s="189"/>
      <c r="N13" s="189"/>
      <c r="O13" s="189"/>
      <c r="P13" s="189"/>
      <c r="Q13" s="189"/>
      <c r="R13" s="189"/>
      <c r="S13" s="189"/>
      <c r="T13" s="189"/>
      <c r="U13" s="189"/>
      <c r="V13" s="189"/>
      <c r="W13" s="189"/>
      <c r="X13" s="189"/>
      <c r="Y13" s="90"/>
      <c r="Z13" s="50"/>
      <c r="AA13" s="50"/>
      <c r="AB13" s="50"/>
      <c r="AC13" s="50"/>
      <c r="AD13" s="50"/>
      <c r="AE13" s="50"/>
      <c r="AF13" s="50"/>
      <c r="AG13" s="50"/>
      <c r="AH13" s="50"/>
    </row>
    <row r="14" spans="1:34" s="38" customFormat="1" ht="16.2" thickBot="1" x14ac:dyDescent="0.35">
      <c r="A14" s="3" t="str">
        <f>Pienemumi!A13</f>
        <v>1.2.2. Dienas nauda</v>
      </c>
      <c r="B14" s="27">
        <f t="shared" si="0"/>
        <v>0</v>
      </c>
      <c r="C14" s="9"/>
      <c r="D14" s="9"/>
      <c r="E14" s="9"/>
      <c r="F14" s="9"/>
      <c r="G14" s="9"/>
      <c r="H14" s="9"/>
      <c r="I14" s="9"/>
      <c r="J14" s="9"/>
      <c r="K14" s="9"/>
      <c r="L14" s="9"/>
      <c r="M14" s="189"/>
      <c r="N14" s="189"/>
      <c r="O14" s="189"/>
      <c r="P14" s="189"/>
      <c r="Q14" s="189"/>
      <c r="R14" s="189"/>
      <c r="S14" s="189"/>
      <c r="T14" s="189"/>
      <c r="U14" s="189"/>
      <c r="V14" s="189"/>
      <c r="W14" s="189"/>
      <c r="X14" s="189"/>
      <c r="Y14" s="90"/>
      <c r="Z14" s="50"/>
      <c r="AA14" s="50"/>
      <c r="AB14" s="50"/>
      <c r="AC14" s="50"/>
      <c r="AD14" s="50"/>
      <c r="AE14" s="50"/>
      <c r="AF14" s="50"/>
      <c r="AG14" s="50"/>
      <c r="AH14" s="50"/>
    </row>
    <row r="15" spans="1:34" s="38" customFormat="1" ht="16.2" thickBot="1" x14ac:dyDescent="0.35">
      <c r="A15" s="3" t="str">
        <f>Pienemumi!A14</f>
        <v>1.2.3. Viesnīcas (naktsmītnes) izdevumi, ieskaitot brokastis</v>
      </c>
      <c r="B15" s="27">
        <f t="shared" si="0"/>
        <v>0</v>
      </c>
      <c r="C15" s="9"/>
      <c r="D15" s="9"/>
      <c r="E15" s="9"/>
      <c r="F15" s="9"/>
      <c r="G15" s="9"/>
      <c r="H15" s="9"/>
      <c r="I15" s="9"/>
      <c r="J15" s="9"/>
      <c r="K15" s="9"/>
      <c r="L15" s="9"/>
      <c r="M15" s="189"/>
      <c r="N15" s="189"/>
      <c r="O15" s="189"/>
      <c r="P15" s="189"/>
      <c r="Q15" s="189"/>
      <c r="R15" s="189"/>
      <c r="S15" s="189"/>
      <c r="T15" s="189"/>
      <c r="U15" s="189"/>
      <c r="V15" s="189"/>
      <c r="W15" s="189"/>
      <c r="X15" s="189"/>
      <c r="Y15" s="90"/>
      <c r="Z15" s="50"/>
      <c r="AA15" s="50"/>
      <c r="AB15" s="50"/>
      <c r="AC15" s="50"/>
      <c r="AD15" s="50"/>
      <c r="AE15" s="50"/>
      <c r="AF15" s="50"/>
      <c r="AG15" s="50"/>
      <c r="AH15" s="50"/>
    </row>
    <row r="16" spans="1:34" s="38" customFormat="1" ht="16.2" thickBot="1" x14ac:dyDescent="0.35">
      <c r="A16" s="3" t="str">
        <f>Pienemumi!A15</f>
        <v>1.2.4. Bagāžas pārvadāšanas izdevumi</v>
      </c>
      <c r="B16" s="27">
        <f t="shared" si="0"/>
        <v>0</v>
      </c>
      <c r="C16" s="9"/>
      <c r="D16" s="9"/>
      <c r="E16" s="9"/>
      <c r="F16" s="9"/>
      <c r="G16" s="9"/>
      <c r="H16" s="9"/>
      <c r="I16" s="9"/>
      <c r="J16" s="9"/>
      <c r="K16" s="9"/>
      <c r="L16" s="9"/>
      <c r="M16" s="189"/>
      <c r="N16" s="189"/>
      <c r="O16" s="189"/>
      <c r="P16" s="189"/>
      <c r="Q16" s="189"/>
      <c r="R16" s="189"/>
      <c r="S16" s="189"/>
      <c r="T16" s="189"/>
      <c r="U16" s="189"/>
      <c r="V16" s="189"/>
      <c r="W16" s="189"/>
      <c r="X16" s="189"/>
      <c r="Y16" s="90"/>
      <c r="Z16" s="50"/>
      <c r="AA16" s="50"/>
      <c r="AB16" s="50"/>
      <c r="AC16" s="50"/>
      <c r="AD16" s="50"/>
      <c r="AE16" s="50"/>
      <c r="AF16" s="50"/>
      <c r="AG16" s="50"/>
      <c r="AH16" s="50"/>
    </row>
    <row r="17" spans="1:34" s="19" customFormat="1" ht="16.8" thickBot="1" x14ac:dyDescent="0.4">
      <c r="A17" s="29" t="s">
        <v>106</v>
      </c>
      <c r="B17" s="27" t="e">
        <f t="shared" si="0"/>
        <v>#REF!</v>
      </c>
      <c r="C17" s="10" t="e">
        <f t="shared" ref="C17:X17" si="1">SUM(C5:C16)</f>
        <v>#REF!</v>
      </c>
      <c r="D17" s="10" t="e">
        <f t="shared" si="1"/>
        <v>#REF!</v>
      </c>
      <c r="E17" s="10" t="e">
        <f t="shared" si="1"/>
        <v>#REF!</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10">
        <f t="shared" si="1"/>
        <v>0</v>
      </c>
      <c r="V17" s="10">
        <f t="shared" si="1"/>
        <v>0</v>
      </c>
      <c r="W17" s="10">
        <f t="shared" si="1"/>
        <v>0</v>
      </c>
      <c r="X17" s="10">
        <f t="shared" si="1"/>
        <v>0</v>
      </c>
      <c r="Y17" s="49"/>
      <c r="Z17" s="49"/>
      <c r="AA17" s="49"/>
      <c r="AB17" s="49"/>
      <c r="AC17" s="49"/>
      <c r="AD17" s="49"/>
      <c r="AE17" s="49"/>
      <c r="AF17" s="49"/>
      <c r="AG17" s="49"/>
      <c r="AH17" s="49"/>
    </row>
    <row r="18" spans="1:34" ht="16.2" thickBot="1" x14ac:dyDescent="0.35">
      <c r="A18" s="4" t="s">
        <v>107</v>
      </c>
      <c r="B18" s="27">
        <f t="shared" si="0"/>
        <v>0</v>
      </c>
      <c r="C18" s="8"/>
      <c r="D18" s="8"/>
      <c r="E18" s="8"/>
      <c r="F18" s="8"/>
      <c r="G18" s="8"/>
      <c r="H18" s="8"/>
      <c r="I18" s="8"/>
      <c r="J18" s="8"/>
      <c r="K18" s="8"/>
      <c r="L18" s="8"/>
      <c r="M18" s="179"/>
      <c r="N18" s="179"/>
      <c r="O18" s="179"/>
      <c r="P18" s="179"/>
      <c r="Q18" s="179"/>
      <c r="R18" s="179"/>
      <c r="S18" s="179"/>
      <c r="T18" s="179"/>
      <c r="U18" s="179"/>
      <c r="V18" s="179"/>
      <c r="W18" s="179"/>
      <c r="X18" s="179"/>
      <c r="Y18" s="50"/>
      <c r="Z18" s="50"/>
      <c r="AA18" s="50"/>
      <c r="AB18" s="50"/>
      <c r="AC18" s="50"/>
      <c r="AD18" s="50"/>
      <c r="AE18" s="50"/>
      <c r="AF18" s="50"/>
      <c r="AG18" s="50"/>
      <c r="AH18" s="50"/>
    </row>
    <row r="19" spans="1:34" ht="16.2" thickBot="1" x14ac:dyDescent="0.35">
      <c r="A19" s="4" t="str">
        <f>Pienemumi!A17</f>
        <v>2.1. Komunālo pakalpojumu izmaksas</v>
      </c>
      <c r="B19" s="27" t="e">
        <f t="shared" si="0"/>
        <v>#REF!</v>
      </c>
      <c r="C19" s="9" t="e">
        <f>Stundas!#REF!*Pienemumi!$D17</f>
        <v>#REF!</v>
      </c>
      <c r="D19" s="9" t="e">
        <f>Stundas!#REF!*Pienemumi!$D17</f>
        <v>#REF!</v>
      </c>
      <c r="E19" s="9" t="e">
        <f>Stundas!#REF!*Pienemumi!$D17</f>
        <v>#REF!</v>
      </c>
      <c r="F19" s="9">
        <f>Stundas!B$29*Pienemumi!$D17</f>
        <v>0</v>
      </c>
      <c r="G19" s="9">
        <f>Stundas!C$29*Pienemumi!$D17</f>
        <v>0</v>
      </c>
      <c r="H19" s="9">
        <f>Stundas!D$29*Pienemumi!$D17</f>
        <v>0</v>
      </c>
      <c r="I19" s="9">
        <f>Stundas!E$29*Pienemumi!$D17</f>
        <v>0</v>
      </c>
      <c r="J19" s="9">
        <f>Stundas!F$29*Pienemumi!$D17</f>
        <v>0</v>
      </c>
      <c r="K19" s="9">
        <f>Stundas!G$29*Pienemumi!$D17</f>
        <v>0</v>
      </c>
      <c r="L19" s="9">
        <f>Stundas!H$29*Pienemumi!$D17</f>
        <v>0</v>
      </c>
      <c r="M19" s="9">
        <f>Stundas!I$29*Pienemumi!$D17</f>
        <v>0</v>
      </c>
      <c r="N19" s="9">
        <f>Stundas!J$29*Pienemumi!$D17</f>
        <v>0</v>
      </c>
      <c r="O19" s="9">
        <f>Stundas!K$29*Pienemumi!$D17</f>
        <v>0</v>
      </c>
      <c r="P19" s="9">
        <f>Stundas!L$29*Pienemumi!$D17</f>
        <v>0</v>
      </c>
      <c r="Q19" s="9">
        <f>Stundas!M$29*Pienemumi!$D17</f>
        <v>0</v>
      </c>
      <c r="R19" s="9">
        <f>Stundas!N$29*Pienemumi!$D17</f>
        <v>0</v>
      </c>
      <c r="S19" s="9">
        <f>Stundas!O$29*Pienemumi!$D17</f>
        <v>0</v>
      </c>
      <c r="T19" s="9">
        <f>Stundas!P$29*Pienemumi!$D17</f>
        <v>0</v>
      </c>
      <c r="U19" s="9">
        <f>Stundas!Q$29*Pienemumi!$D17</f>
        <v>0</v>
      </c>
      <c r="V19" s="9">
        <f>Stundas!R$29*Pienemumi!$D17</f>
        <v>0</v>
      </c>
      <c r="W19" s="9">
        <f>Stundas!S$29*Pienemumi!$D17</f>
        <v>0</v>
      </c>
      <c r="X19" s="9">
        <f>Stundas!T$29*Pienemumi!$D17</f>
        <v>0</v>
      </c>
      <c r="Y19" s="50"/>
      <c r="Z19" s="50"/>
      <c r="AA19" s="50"/>
      <c r="AB19" s="50"/>
      <c r="AC19" s="50"/>
      <c r="AD19" s="50"/>
      <c r="AE19" s="50"/>
      <c r="AF19" s="50"/>
      <c r="AG19" s="50"/>
      <c r="AH19" s="50"/>
    </row>
    <row r="20" spans="1:34" ht="16.2" thickBot="1" x14ac:dyDescent="0.35">
      <c r="A20" s="4" t="str">
        <f>Pienemumi!A18</f>
        <v>2.2. Sakaru pakalpojumu izmaksas</v>
      </c>
      <c r="B20" s="27" t="e">
        <f t="shared" si="0"/>
        <v>#REF!</v>
      </c>
      <c r="C20" s="9" t="e">
        <f>Stundas!#REF!*Pienemumi!$D18</f>
        <v>#REF!</v>
      </c>
      <c r="D20" s="9" t="e">
        <f>Stundas!#REF!*Pienemumi!$D18</f>
        <v>#REF!</v>
      </c>
      <c r="E20" s="9" t="e">
        <f>Stundas!#REF!*Pienemumi!$D18</f>
        <v>#REF!</v>
      </c>
      <c r="F20" s="9">
        <f>Stundas!B$29*Pienemumi!$D18</f>
        <v>0</v>
      </c>
      <c r="G20" s="9">
        <f>Stundas!C$29*Pienemumi!$D18</f>
        <v>0</v>
      </c>
      <c r="H20" s="9">
        <f>Stundas!D$29*Pienemumi!$D18</f>
        <v>0</v>
      </c>
      <c r="I20" s="9">
        <f>Stundas!E$29*Pienemumi!$D18</f>
        <v>0</v>
      </c>
      <c r="J20" s="9">
        <f>Stundas!F$29*Pienemumi!$D18</f>
        <v>0</v>
      </c>
      <c r="K20" s="9">
        <f>Stundas!G$29*Pienemumi!$D18</f>
        <v>0</v>
      </c>
      <c r="L20" s="9">
        <f>Stundas!H$29*Pienemumi!$D18</f>
        <v>0</v>
      </c>
      <c r="M20" s="9">
        <f>Stundas!I$29*Pienemumi!$D18</f>
        <v>0</v>
      </c>
      <c r="N20" s="9">
        <f>Stundas!J$29*Pienemumi!$D18</f>
        <v>0</v>
      </c>
      <c r="O20" s="9">
        <f>Stundas!K$29*Pienemumi!$D18</f>
        <v>0</v>
      </c>
      <c r="P20" s="9">
        <f>Stundas!L$29*Pienemumi!$D18</f>
        <v>0</v>
      </c>
      <c r="Q20" s="9">
        <f>Stundas!M$29*Pienemumi!$D18</f>
        <v>0</v>
      </c>
      <c r="R20" s="9">
        <f>Stundas!N$29*Pienemumi!$D18</f>
        <v>0</v>
      </c>
      <c r="S20" s="9">
        <f>Stundas!O$29*Pienemumi!$D18</f>
        <v>0</v>
      </c>
      <c r="T20" s="9">
        <f>Stundas!P$29*Pienemumi!$D18</f>
        <v>0</v>
      </c>
      <c r="U20" s="9">
        <f>Stundas!Q$29*Pienemumi!$D18</f>
        <v>0</v>
      </c>
      <c r="V20" s="9">
        <f>Stundas!R$29*Pienemumi!$D18</f>
        <v>0</v>
      </c>
      <c r="W20" s="9">
        <f>Stundas!S$29*Pienemumi!$D18</f>
        <v>0</v>
      </c>
      <c r="X20" s="9">
        <f>Stundas!T$29*Pienemumi!$D18</f>
        <v>0</v>
      </c>
      <c r="Y20" s="50"/>
      <c r="Z20" s="50"/>
      <c r="AA20" s="50"/>
      <c r="AB20" s="50"/>
      <c r="AC20" s="50"/>
      <c r="AD20" s="50"/>
      <c r="AE20" s="50"/>
      <c r="AF20" s="50"/>
      <c r="AG20" s="50"/>
      <c r="AH20" s="50"/>
    </row>
    <row r="21" spans="1:34" s="19" customFormat="1" ht="16.8" thickBot="1" x14ac:dyDescent="0.4">
      <c r="A21" s="29" t="s">
        <v>108</v>
      </c>
      <c r="B21" s="27" t="e">
        <f t="shared" si="0"/>
        <v>#REF!</v>
      </c>
      <c r="C21" s="10" t="e">
        <f t="shared" ref="C21:X21" si="2">SUM(C18:C20)</f>
        <v>#REF!</v>
      </c>
      <c r="D21" s="10" t="e">
        <f t="shared" si="2"/>
        <v>#REF!</v>
      </c>
      <c r="E21" s="10" t="e">
        <f t="shared" si="2"/>
        <v>#REF!</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V21" s="10">
        <f t="shared" si="2"/>
        <v>0</v>
      </c>
      <c r="W21" s="10">
        <f t="shared" si="2"/>
        <v>0</v>
      </c>
      <c r="X21" s="10">
        <f t="shared" si="2"/>
        <v>0</v>
      </c>
      <c r="Y21" s="49"/>
      <c r="Z21" s="49"/>
      <c r="AA21" s="49"/>
      <c r="AB21" s="49"/>
      <c r="AC21" s="49"/>
      <c r="AD21" s="49"/>
      <c r="AE21" s="49"/>
      <c r="AF21" s="49"/>
      <c r="AG21" s="49"/>
      <c r="AH21" s="49"/>
    </row>
    <row r="22" spans="1:34" ht="16.2" thickBot="1" x14ac:dyDescent="0.35">
      <c r="A22" s="2" t="s">
        <v>109</v>
      </c>
      <c r="B22" s="27">
        <f t="shared" si="0"/>
        <v>0</v>
      </c>
      <c r="C22" s="8"/>
      <c r="D22" s="8"/>
      <c r="E22" s="8"/>
      <c r="F22" s="8"/>
      <c r="G22" s="8"/>
      <c r="H22" s="8"/>
      <c r="I22" s="8"/>
      <c r="J22" s="8"/>
      <c r="K22" s="8"/>
      <c r="L22" s="8"/>
      <c r="M22" s="179"/>
      <c r="N22" s="179"/>
      <c r="O22" s="179"/>
      <c r="P22" s="179"/>
      <c r="Q22" s="179"/>
      <c r="R22" s="179"/>
      <c r="S22" s="179"/>
      <c r="T22" s="179"/>
      <c r="U22" s="179"/>
      <c r="V22" s="179"/>
      <c r="W22" s="179"/>
      <c r="X22" s="179"/>
      <c r="Y22" s="50"/>
      <c r="Z22" s="50"/>
      <c r="AA22" s="50"/>
      <c r="AB22" s="50"/>
      <c r="AC22" s="50"/>
      <c r="AD22" s="50"/>
      <c r="AE22" s="50"/>
      <c r="AF22" s="50"/>
      <c r="AG22" s="50"/>
      <c r="AH22" s="50"/>
    </row>
    <row r="23" spans="1:34" ht="16.2" thickBot="1" x14ac:dyDescent="0.35">
      <c r="A23" s="2" t="str">
        <f>Pienemumi!A20</f>
        <v>3.1. Telpu nomas izmaksas</v>
      </c>
      <c r="B23" s="27">
        <f t="shared" si="0"/>
        <v>0</v>
      </c>
      <c r="C23" s="9"/>
      <c r="D23" s="9"/>
      <c r="E23" s="9"/>
      <c r="F23" s="9"/>
      <c r="G23" s="9"/>
      <c r="H23" s="9"/>
      <c r="I23" s="9"/>
      <c r="J23" s="9"/>
      <c r="K23" s="9"/>
      <c r="L23" s="9"/>
      <c r="M23" s="189"/>
      <c r="N23" s="189"/>
      <c r="O23" s="189"/>
      <c r="P23" s="189"/>
      <c r="Q23" s="189"/>
      <c r="R23" s="189"/>
      <c r="S23" s="189"/>
      <c r="T23" s="189"/>
      <c r="U23" s="189"/>
      <c r="V23" s="189"/>
      <c r="W23" s="189"/>
      <c r="X23" s="189"/>
      <c r="Y23" s="89"/>
      <c r="Z23" s="89"/>
      <c r="AA23" s="89"/>
      <c r="AB23" s="89"/>
      <c r="AC23" s="89"/>
      <c r="AD23" s="89"/>
      <c r="AE23" s="50"/>
      <c r="AF23" s="50"/>
      <c r="AG23" s="50"/>
      <c r="AH23" s="50"/>
    </row>
    <row r="24" spans="1:34" s="38" customFormat="1" ht="16.2" thickBot="1" x14ac:dyDescent="0.35">
      <c r="A24" s="2" t="str">
        <f>Pienemumi!A21</f>
        <v>3.2. Instrumentu nomas izmaksas</v>
      </c>
      <c r="B24" s="27">
        <f t="shared" si="0"/>
        <v>0</v>
      </c>
      <c r="C24" s="9"/>
      <c r="D24" s="9"/>
      <c r="E24" s="9"/>
      <c r="F24" s="9"/>
      <c r="G24" s="9"/>
      <c r="H24" s="9"/>
      <c r="I24" s="9"/>
      <c r="J24" s="9"/>
      <c r="K24" s="9"/>
      <c r="L24" s="9"/>
      <c r="M24" s="189"/>
      <c r="N24" s="189"/>
      <c r="O24" s="189"/>
      <c r="P24" s="189"/>
      <c r="Q24" s="189"/>
      <c r="R24" s="189"/>
      <c r="S24" s="189"/>
      <c r="T24" s="189"/>
      <c r="U24" s="189"/>
      <c r="V24" s="189"/>
      <c r="W24" s="189"/>
      <c r="X24" s="189"/>
      <c r="Y24" s="89"/>
      <c r="Z24" s="89"/>
      <c r="AA24" s="89"/>
      <c r="AB24" s="89"/>
      <c r="AC24" s="89"/>
      <c r="AD24" s="89"/>
      <c r="AE24" s="50"/>
      <c r="AF24" s="50"/>
      <c r="AG24" s="50"/>
      <c r="AH24" s="50"/>
    </row>
    <row r="25" spans="1:34" s="38" customFormat="1" ht="16.2" thickBot="1" x14ac:dyDescent="0.35">
      <c r="A25" s="2" t="str">
        <f>Pienemumi!A22</f>
        <v>3.3. Iekārtu nomas izmaksas</v>
      </c>
      <c r="B25" s="27">
        <f t="shared" si="0"/>
        <v>0</v>
      </c>
      <c r="C25" s="9"/>
      <c r="D25" s="9"/>
      <c r="E25" s="9"/>
      <c r="F25" s="9"/>
      <c r="G25" s="9"/>
      <c r="H25" s="9"/>
      <c r="I25" s="9"/>
      <c r="J25" s="9"/>
      <c r="K25" s="9"/>
      <c r="L25" s="9"/>
      <c r="M25" s="189"/>
      <c r="N25" s="189"/>
      <c r="O25" s="189"/>
      <c r="P25" s="189"/>
      <c r="Q25" s="189"/>
      <c r="R25" s="189"/>
      <c r="S25" s="189"/>
      <c r="T25" s="189"/>
      <c r="U25" s="189"/>
      <c r="V25" s="189"/>
      <c r="W25" s="189"/>
      <c r="X25" s="189"/>
      <c r="Y25" s="89"/>
      <c r="Z25" s="89"/>
      <c r="AA25" s="89"/>
      <c r="AB25" s="89"/>
      <c r="AC25" s="89"/>
      <c r="AD25" s="89"/>
      <c r="AE25" s="50"/>
      <c r="AF25" s="50"/>
      <c r="AG25" s="50"/>
      <c r="AH25" s="50"/>
    </row>
    <row r="26" spans="1:34" s="38" customFormat="1" ht="16.2" thickBot="1" x14ac:dyDescent="0.35">
      <c r="A26" s="2" t="str">
        <f>Pienemumi!A23</f>
        <v>3.4. Aprīkojuma nomas izmaksas</v>
      </c>
      <c r="B26" s="27">
        <f t="shared" si="0"/>
        <v>0</v>
      </c>
      <c r="C26" s="9"/>
      <c r="D26" s="9"/>
      <c r="E26" s="9"/>
      <c r="F26" s="9"/>
      <c r="G26" s="9"/>
      <c r="H26" s="9"/>
      <c r="I26" s="9"/>
      <c r="J26" s="9"/>
      <c r="K26" s="9"/>
      <c r="L26" s="9"/>
      <c r="M26" s="189"/>
      <c r="N26" s="189"/>
      <c r="O26" s="189"/>
      <c r="P26" s="189"/>
      <c r="Q26" s="189"/>
      <c r="R26" s="189"/>
      <c r="S26" s="189"/>
      <c r="T26" s="189"/>
      <c r="U26" s="189"/>
      <c r="V26" s="189"/>
      <c r="W26" s="189"/>
      <c r="X26" s="189"/>
      <c r="Y26" s="89"/>
      <c r="Z26" s="89"/>
      <c r="AA26" s="89"/>
      <c r="AB26" s="89"/>
      <c r="AC26" s="89"/>
      <c r="AD26" s="89"/>
      <c r="AE26" s="50"/>
      <c r="AF26" s="50"/>
      <c r="AG26" s="50"/>
      <c r="AH26" s="50"/>
    </row>
    <row r="27" spans="1:34" s="19" customFormat="1" ht="16.8" thickBot="1" x14ac:dyDescent="0.4">
      <c r="A27" s="29" t="s">
        <v>110</v>
      </c>
      <c r="B27" s="27">
        <f t="shared" si="0"/>
        <v>0</v>
      </c>
      <c r="C27" s="10">
        <f t="shared" ref="C27:X27" si="3">SUM(C22:C26)</f>
        <v>0</v>
      </c>
      <c r="D27" s="10">
        <f t="shared" si="3"/>
        <v>0</v>
      </c>
      <c r="E27" s="10">
        <f t="shared" si="3"/>
        <v>0</v>
      </c>
      <c r="F27" s="10">
        <f t="shared" si="3"/>
        <v>0</v>
      </c>
      <c r="G27" s="10">
        <f t="shared" si="3"/>
        <v>0</v>
      </c>
      <c r="H27" s="10">
        <f t="shared" si="3"/>
        <v>0</v>
      </c>
      <c r="I27" s="10">
        <f t="shared" si="3"/>
        <v>0</v>
      </c>
      <c r="J27" s="10">
        <f t="shared" si="3"/>
        <v>0</v>
      </c>
      <c r="K27" s="10">
        <f t="shared" si="3"/>
        <v>0</v>
      </c>
      <c r="L27" s="10">
        <f t="shared" si="3"/>
        <v>0</v>
      </c>
      <c r="M27" s="10">
        <f t="shared" si="3"/>
        <v>0</v>
      </c>
      <c r="N27" s="10">
        <f t="shared" si="3"/>
        <v>0</v>
      </c>
      <c r="O27" s="10">
        <f t="shared" si="3"/>
        <v>0</v>
      </c>
      <c r="P27" s="10">
        <f t="shared" si="3"/>
        <v>0</v>
      </c>
      <c r="Q27" s="10">
        <f t="shared" si="3"/>
        <v>0</v>
      </c>
      <c r="R27" s="10">
        <f t="shared" si="3"/>
        <v>0</v>
      </c>
      <c r="S27" s="10">
        <f t="shared" si="3"/>
        <v>0</v>
      </c>
      <c r="T27" s="10">
        <f t="shared" si="3"/>
        <v>0</v>
      </c>
      <c r="U27" s="10">
        <f t="shared" si="3"/>
        <v>0</v>
      </c>
      <c r="V27" s="10">
        <f t="shared" si="3"/>
        <v>0</v>
      </c>
      <c r="W27" s="10">
        <f t="shared" si="3"/>
        <v>0</v>
      </c>
      <c r="X27" s="10">
        <f t="shared" si="3"/>
        <v>0</v>
      </c>
      <c r="Y27" s="49"/>
      <c r="Z27" s="49"/>
      <c r="AA27" s="49"/>
      <c r="AB27" s="49"/>
      <c r="AC27" s="49"/>
      <c r="AD27" s="49"/>
      <c r="AE27" s="49"/>
      <c r="AF27" s="49"/>
      <c r="AG27" s="49"/>
      <c r="AH27" s="49"/>
    </row>
    <row r="28" spans="1:34" ht="31.8" thickBot="1" x14ac:dyDescent="0.35">
      <c r="A28" s="2" t="s">
        <v>111</v>
      </c>
      <c r="B28" s="27">
        <f t="shared" si="0"/>
        <v>0</v>
      </c>
      <c r="C28" s="8"/>
      <c r="D28" s="8"/>
      <c r="E28" s="8"/>
      <c r="F28" s="8"/>
      <c r="G28" s="8"/>
      <c r="H28" s="8"/>
      <c r="I28" s="8"/>
      <c r="J28" s="8"/>
      <c r="K28" s="8"/>
      <c r="L28" s="8"/>
      <c r="M28" s="179"/>
      <c r="N28" s="179"/>
      <c r="O28" s="179"/>
      <c r="P28" s="179"/>
      <c r="Q28" s="179"/>
      <c r="R28" s="179"/>
      <c r="S28" s="179"/>
      <c r="T28" s="179"/>
      <c r="U28" s="179"/>
      <c r="V28" s="179"/>
      <c r="W28" s="179"/>
      <c r="X28" s="179"/>
    </row>
    <row r="29" spans="1:34" ht="16.2" thickBot="1" x14ac:dyDescent="0.35">
      <c r="A29" s="3" t="str">
        <f>Pienemumi!A25</f>
        <v>4.1. Konferences dalības maksa</v>
      </c>
      <c r="B29" s="27">
        <f t="shared" si="0"/>
        <v>0</v>
      </c>
      <c r="C29" s="9"/>
      <c r="D29" s="9"/>
      <c r="E29" s="9"/>
      <c r="F29" s="9"/>
      <c r="G29" s="9"/>
      <c r="H29" s="9"/>
      <c r="I29" s="9"/>
      <c r="J29" s="9"/>
      <c r="K29" s="9"/>
      <c r="L29" s="9"/>
      <c r="M29" s="189"/>
      <c r="N29" s="189"/>
      <c r="O29" s="189"/>
      <c r="P29" s="189"/>
      <c r="Q29" s="189"/>
      <c r="R29" s="189"/>
      <c r="S29" s="189"/>
      <c r="T29" s="189"/>
      <c r="U29" s="189"/>
      <c r="V29" s="189"/>
      <c r="W29" s="189"/>
      <c r="X29" s="189"/>
    </row>
    <row r="30" spans="1:34" ht="16.2" thickBot="1" x14ac:dyDescent="0.35">
      <c r="A30" s="3" t="str">
        <f>Pienemumi!A26</f>
        <v>4.2. Ārpakalpojums</v>
      </c>
      <c r="B30" s="27">
        <f t="shared" si="0"/>
        <v>0</v>
      </c>
      <c r="C30" s="9"/>
      <c r="D30" s="9"/>
      <c r="E30" s="9"/>
      <c r="F30" s="9"/>
      <c r="G30" s="9"/>
      <c r="H30" s="9"/>
      <c r="I30" s="9"/>
      <c r="J30" s="9"/>
      <c r="K30" s="9"/>
      <c r="L30" s="9"/>
      <c r="M30" s="189"/>
      <c r="N30" s="189"/>
      <c r="O30" s="189"/>
      <c r="P30" s="189"/>
      <c r="Q30" s="189"/>
      <c r="R30" s="189"/>
      <c r="S30" s="189"/>
      <c r="T30" s="189"/>
      <c r="U30" s="189"/>
      <c r="V30" s="189"/>
      <c r="W30" s="189"/>
      <c r="X30" s="189"/>
    </row>
    <row r="31" spans="1:34" s="19" customFormat="1" ht="16.8" thickBot="1" x14ac:dyDescent="0.4">
      <c r="A31" s="28" t="s">
        <v>112</v>
      </c>
      <c r="B31" s="27">
        <f t="shared" si="0"/>
        <v>0</v>
      </c>
      <c r="C31" s="10">
        <f t="shared" ref="C31:X31" si="4">SUM(C28:C30)</f>
        <v>0</v>
      </c>
      <c r="D31" s="10">
        <f t="shared" si="4"/>
        <v>0</v>
      </c>
      <c r="E31" s="10">
        <f t="shared" si="4"/>
        <v>0</v>
      </c>
      <c r="F31" s="10">
        <f t="shared" si="4"/>
        <v>0</v>
      </c>
      <c r="G31" s="10">
        <f t="shared" si="4"/>
        <v>0</v>
      </c>
      <c r="H31" s="10">
        <f t="shared" si="4"/>
        <v>0</v>
      </c>
      <c r="I31" s="10">
        <f t="shared" si="4"/>
        <v>0</v>
      </c>
      <c r="J31" s="10">
        <f t="shared" si="4"/>
        <v>0</v>
      </c>
      <c r="K31" s="10">
        <f t="shared" si="4"/>
        <v>0</v>
      </c>
      <c r="L31" s="10">
        <f t="shared" si="4"/>
        <v>0</v>
      </c>
      <c r="M31" s="10">
        <f t="shared" si="4"/>
        <v>0</v>
      </c>
      <c r="N31" s="10">
        <f t="shared" si="4"/>
        <v>0</v>
      </c>
      <c r="O31" s="10">
        <f t="shared" si="4"/>
        <v>0</v>
      </c>
      <c r="P31" s="10">
        <f t="shared" si="4"/>
        <v>0</v>
      </c>
      <c r="Q31" s="10">
        <f t="shared" si="4"/>
        <v>0</v>
      </c>
      <c r="R31" s="10">
        <f t="shared" si="4"/>
        <v>0</v>
      </c>
      <c r="S31" s="10">
        <f t="shared" si="4"/>
        <v>0</v>
      </c>
      <c r="T31" s="10">
        <f t="shared" si="4"/>
        <v>0</v>
      </c>
      <c r="U31" s="10">
        <f t="shared" si="4"/>
        <v>0</v>
      </c>
      <c r="V31" s="10">
        <f t="shared" si="4"/>
        <v>0</v>
      </c>
      <c r="W31" s="10">
        <f t="shared" si="4"/>
        <v>0</v>
      </c>
      <c r="X31" s="10">
        <f t="shared" si="4"/>
        <v>0</v>
      </c>
    </row>
    <row r="32" spans="1:34" ht="31.8" thickBot="1" x14ac:dyDescent="0.35">
      <c r="A32" s="4" t="s">
        <v>113</v>
      </c>
      <c r="B32" s="27">
        <f t="shared" si="0"/>
        <v>0</v>
      </c>
      <c r="C32" s="8"/>
      <c r="D32" s="8"/>
      <c r="E32" s="8"/>
      <c r="F32" s="8"/>
      <c r="G32" s="8"/>
      <c r="H32" s="8"/>
      <c r="I32" s="8"/>
      <c r="J32" s="8"/>
      <c r="K32" s="8"/>
      <c r="L32" s="8"/>
      <c r="M32" s="179"/>
      <c r="N32" s="179"/>
      <c r="O32" s="179"/>
      <c r="P32" s="179"/>
      <c r="Q32" s="179"/>
      <c r="R32" s="179"/>
      <c r="S32" s="179"/>
      <c r="T32" s="179"/>
      <c r="U32" s="179"/>
      <c r="V32" s="179"/>
      <c r="W32" s="179"/>
      <c r="X32" s="179"/>
    </row>
    <row r="33" spans="1:24" ht="16.2" thickBot="1" x14ac:dyDescent="0.35">
      <c r="A33" s="23" t="str">
        <f>Pienemumi!A28</f>
        <v>5.1. Materiālu izmaksas</v>
      </c>
      <c r="B33" s="27">
        <f t="shared" si="0"/>
        <v>0</v>
      </c>
      <c r="C33" s="93"/>
      <c r="D33" s="93"/>
      <c r="E33" s="93"/>
      <c r="F33" s="93"/>
      <c r="G33" s="93"/>
      <c r="H33" s="93"/>
      <c r="I33" s="93"/>
      <c r="J33" s="93"/>
      <c r="K33" s="93"/>
      <c r="L33" s="93"/>
      <c r="M33" s="191"/>
      <c r="N33" s="191"/>
      <c r="O33" s="191"/>
      <c r="P33" s="191"/>
      <c r="Q33" s="191"/>
      <c r="R33" s="191"/>
      <c r="S33" s="191"/>
      <c r="T33" s="191"/>
      <c r="U33" s="191"/>
      <c r="V33" s="191"/>
      <c r="W33" s="191"/>
      <c r="X33" s="191"/>
    </row>
    <row r="34" spans="1:24" ht="16.2" thickBot="1" x14ac:dyDescent="0.35">
      <c r="A34" s="23" t="str">
        <f>Pienemumi!A29</f>
        <v>5.2. Zinātniskās literatūras izmaksas</v>
      </c>
      <c r="B34" s="27">
        <f t="shared" si="0"/>
        <v>0</v>
      </c>
      <c r="C34" s="93"/>
      <c r="D34" s="93"/>
      <c r="E34" s="93"/>
      <c r="F34" s="93"/>
      <c r="G34" s="93"/>
      <c r="H34" s="93"/>
      <c r="I34" s="93"/>
      <c r="J34" s="93"/>
      <c r="K34" s="93"/>
      <c r="L34" s="93"/>
      <c r="M34" s="191"/>
      <c r="N34" s="191"/>
      <c r="O34" s="191"/>
      <c r="P34" s="191"/>
      <c r="Q34" s="191"/>
      <c r="R34" s="191"/>
      <c r="S34" s="191"/>
      <c r="T34" s="191"/>
      <c r="U34" s="191"/>
      <c r="V34" s="191"/>
      <c r="W34" s="191"/>
      <c r="X34" s="191"/>
    </row>
    <row r="35" spans="1:24" ht="16.2" thickBot="1" x14ac:dyDescent="0.35">
      <c r="A35" s="23" t="str">
        <f>Pienemumi!A30</f>
        <v>5.3. Mazvērtīgā inventāra izmaksas</v>
      </c>
      <c r="B35" s="27">
        <f t="shared" si="0"/>
        <v>0</v>
      </c>
      <c r="C35" s="93"/>
      <c r="D35" s="93"/>
      <c r="E35" s="93"/>
      <c r="F35" s="93"/>
      <c r="G35" s="93"/>
      <c r="H35" s="93"/>
      <c r="I35" s="93"/>
      <c r="J35" s="93"/>
      <c r="K35" s="93"/>
      <c r="L35" s="93"/>
      <c r="M35" s="191"/>
      <c r="N35" s="191"/>
      <c r="O35" s="191"/>
      <c r="P35" s="191"/>
      <c r="Q35" s="191"/>
      <c r="R35" s="191"/>
      <c r="S35" s="191"/>
      <c r="T35" s="191"/>
      <c r="U35" s="191"/>
      <c r="V35" s="191"/>
      <c r="W35" s="191"/>
      <c r="X35" s="191"/>
    </row>
    <row r="36" spans="1:24" s="19" customFormat="1" ht="16.8" thickBot="1" x14ac:dyDescent="0.4">
      <c r="A36" s="28" t="s">
        <v>114</v>
      </c>
      <c r="B36" s="27">
        <f t="shared" si="0"/>
        <v>0</v>
      </c>
      <c r="C36" s="10">
        <f t="shared" ref="C36:X36" si="5">SUM(C32:C35)</f>
        <v>0</v>
      </c>
      <c r="D36" s="10">
        <f t="shared" si="5"/>
        <v>0</v>
      </c>
      <c r="E36" s="10">
        <f t="shared" si="5"/>
        <v>0</v>
      </c>
      <c r="F36" s="10">
        <f t="shared" si="5"/>
        <v>0</v>
      </c>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V36" s="10">
        <f t="shared" si="5"/>
        <v>0</v>
      </c>
      <c r="W36" s="10">
        <f t="shared" si="5"/>
        <v>0</v>
      </c>
      <c r="X36" s="10">
        <f t="shared" si="5"/>
        <v>0</v>
      </c>
    </row>
    <row r="37" spans="1:24" ht="31.8" thickBot="1" x14ac:dyDescent="0.35">
      <c r="A37" s="3" t="s">
        <v>115</v>
      </c>
      <c r="B37" s="27">
        <f t="shared" si="0"/>
        <v>0</v>
      </c>
      <c r="C37" s="8"/>
      <c r="D37" s="8"/>
      <c r="E37" s="8"/>
      <c r="F37" s="8"/>
      <c r="G37" s="8"/>
      <c r="H37" s="8"/>
      <c r="I37" s="8"/>
      <c r="J37" s="8"/>
      <c r="K37" s="8"/>
      <c r="L37" s="8"/>
      <c r="M37" s="179"/>
      <c r="N37" s="179"/>
      <c r="O37" s="179"/>
      <c r="P37" s="179"/>
      <c r="Q37" s="179"/>
      <c r="R37" s="179"/>
      <c r="S37" s="179"/>
      <c r="T37" s="179"/>
      <c r="U37" s="179"/>
      <c r="V37" s="179"/>
      <c r="W37" s="179"/>
      <c r="X37" s="179"/>
    </row>
    <row r="38" spans="1:24" ht="16.2" thickBot="1" x14ac:dyDescent="0.35">
      <c r="A38" s="3" t="str">
        <f>Pienemumi!A32</f>
        <v>6.1. Telpu amortizācijas izmaksas</v>
      </c>
      <c r="B38" s="27">
        <f t="shared" si="0"/>
        <v>0</v>
      </c>
      <c r="C38" s="9"/>
      <c r="D38" s="9"/>
      <c r="E38" s="9"/>
      <c r="F38" s="9"/>
      <c r="G38" s="9"/>
      <c r="H38" s="9"/>
      <c r="I38" s="9"/>
      <c r="J38" s="9"/>
      <c r="K38" s="9"/>
      <c r="L38" s="9"/>
      <c r="M38" s="189"/>
      <c r="N38" s="189"/>
      <c r="O38" s="189"/>
      <c r="P38" s="189"/>
      <c r="Q38" s="189"/>
      <c r="R38" s="189"/>
      <c r="S38" s="189"/>
      <c r="T38" s="189"/>
      <c r="U38" s="189"/>
      <c r="V38" s="189"/>
      <c r="W38" s="189"/>
      <c r="X38" s="189"/>
    </row>
    <row r="39" spans="1:24" ht="16.2" thickBot="1" x14ac:dyDescent="0.35">
      <c r="A39" s="3" t="str">
        <f>Pienemumi!A33</f>
        <v>6.2. Instrumentu amortizācijas izmaksas</v>
      </c>
      <c r="B39" s="27">
        <f t="shared" si="0"/>
        <v>0</v>
      </c>
      <c r="C39" s="9"/>
      <c r="D39" s="9"/>
      <c r="E39" s="9"/>
      <c r="F39" s="9"/>
      <c r="G39" s="9"/>
      <c r="H39" s="9"/>
      <c r="I39" s="9"/>
      <c r="J39" s="9"/>
      <c r="K39" s="9"/>
      <c r="L39" s="9"/>
      <c r="M39" s="189"/>
      <c r="N39" s="189"/>
      <c r="O39" s="189"/>
      <c r="P39" s="189"/>
      <c r="Q39" s="189"/>
      <c r="R39" s="189"/>
      <c r="S39" s="189"/>
      <c r="T39" s="189"/>
      <c r="U39" s="189"/>
      <c r="V39" s="189"/>
      <c r="W39" s="189"/>
      <c r="X39" s="189"/>
    </row>
    <row r="40" spans="1:24" ht="16.2" thickBot="1" x14ac:dyDescent="0.35">
      <c r="A40" s="3" t="str">
        <f>Pienemumi!A34</f>
        <v>6.3. Iekārtu amortizācijas izmaksas</v>
      </c>
      <c r="B40" s="27">
        <f t="shared" si="0"/>
        <v>0</v>
      </c>
      <c r="C40" s="9"/>
      <c r="D40" s="9"/>
      <c r="E40" s="9"/>
      <c r="F40" s="9"/>
      <c r="G40" s="9"/>
      <c r="H40" s="9"/>
      <c r="I40" s="9"/>
      <c r="J40" s="9"/>
      <c r="K40" s="9"/>
      <c r="L40" s="9"/>
      <c r="M40" s="189"/>
      <c r="N40" s="189"/>
      <c r="O40" s="189"/>
      <c r="P40" s="189"/>
      <c r="Q40" s="189"/>
      <c r="R40" s="189"/>
      <c r="S40" s="189"/>
      <c r="T40" s="189"/>
      <c r="U40" s="189"/>
      <c r="V40" s="189"/>
      <c r="W40" s="189"/>
      <c r="X40" s="189"/>
    </row>
    <row r="41" spans="1:24" ht="16.2" thickBot="1" x14ac:dyDescent="0.35">
      <c r="A41" s="3" t="str">
        <f>Pienemumi!A35</f>
        <v>6.4. Aprīkojuma amortizācijas izmaksas</v>
      </c>
      <c r="B41" s="27">
        <f t="shared" si="0"/>
        <v>0</v>
      </c>
      <c r="C41" s="9"/>
      <c r="D41" s="9"/>
      <c r="E41" s="9"/>
      <c r="F41" s="9"/>
      <c r="G41" s="9"/>
      <c r="H41" s="9"/>
      <c r="I41" s="9"/>
      <c r="J41" s="9"/>
      <c r="K41" s="9"/>
      <c r="L41" s="9"/>
      <c r="M41" s="189"/>
      <c r="N41" s="189"/>
      <c r="O41" s="189"/>
      <c r="P41" s="189"/>
      <c r="Q41" s="189"/>
      <c r="R41" s="189"/>
      <c r="S41" s="189"/>
      <c r="T41" s="189"/>
      <c r="U41" s="189"/>
      <c r="V41" s="189"/>
      <c r="W41" s="189"/>
      <c r="X41" s="189"/>
    </row>
    <row r="42" spans="1:24" ht="16.2" thickBot="1" x14ac:dyDescent="0.35">
      <c r="A42" s="3" t="str">
        <f>Pienemumi!A36</f>
        <v>6.5. Patentu un licenču amortizācijas izmaksas</v>
      </c>
      <c r="B42" s="27">
        <f t="shared" si="0"/>
        <v>0</v>
      </c>
      <c r="C42" s="9"/>
      <c r="D42" s="9"/>
      <c r="E42" s="9"/>
      <c r="F42" s="9"/>
      <c r="G42" s="9"/>
      <c r="H42" s="9"/>
      <c r="I42" s="9"/>
      <c r="J42" s="9"/>
      <c r="K42" s="9"/>
      <c r="L42" s="9"/>
      <c r="M42" s="189"/>
      <c r="N42" s="189"/>
      <c r="O42" s="189"/>
      <c r="P42" s="189"/>
      <c r="Q42" s="189"/>
      <c r="R42" s="189"/>
      <c r="S42" s="189"/>
      <c r="T42" s="189"/>
      <c r="U42" s="189"/>
      <c r="V42" s="189"/>
      <c r="W42" s="189"/>
      <c r="X42" s="189"/>
    </row>
    <row r="43" spans="1:24" s="19" customFormat="1" ht="16.8" thickBot="1" x14ac:dyDescent="0.4">
      <c r="A43" s="28" t="s">
        <v>116</v>
      </c>
      <c r="B43" s="27">
        <f t="shared" si="0"/>
        <v>0</v>
      </c>
      <c r="C43" s="27">
        <f t="shared" ref="C43:X43" si="6">SUM(C37:C42)</f>
        <v>0</v>
      </c>
      <c r="D43" s="27">
        <f t="shared" si="6"/>
        <v>0</v>
      </c>
      <c r="E43" s="27">
        <f t="shared" si="6"/>
        <v>0</v>
      </c>
      <c r="F43" s="27">
        <f t="shared" si="6"/>
        <v>0</v>
      </c>
      <c r="G43" s="27">
        <f t="shared" si="6"/>
        <v>0</v>
      </c>
      <c r="H43" s="27">
        <f t="shared" si="6"/>
        <v>0</v>
      </c>
      <c r="I43" s="27">
        <f t="shared" si="6"/>
        <v>0</v>
      </c>
      <c r="J43" s="27">
        <f t="shared" si="6"/>
        <v>0</v>
      </c>
      <c r="K43" s="27">
        <f t="shared" si="6"/>
        <v>0</v>
      </c>
      <c r="L43" s="27">
        <f t="shared" si="6"/>
        <v>0</v>
      </c>
      <c r="M43" s="27">
        <f t="shared" si="6"/>
        <v>0</v>
      </c>
      <c r="N43" s="27">
        <f t="shared" si="6"/>
        <v>0</v>
      </c>
      <c r="O43" s="27">
        <f t="shared" si="6"/>
        <v>0</v>
      </c>
      <c r="P43" s="27">
        <f t="shared" si="6"/>
        <v>0</v>
      </c>
      <c r="Q43" s="27">
        <f t="shared" si="6"/>
        <v>0</v>
      </c>
      <c r="R43" s="27">
        <f t="shared" si="6"/>
        <v>0</v>
      </c>
      <c r="S43" s="27">
        <f t="shared" si="6"/>
        <v>0</v>
      </c>
      <c r="T43" s="27">
        <f t="shared" si="6"/>
        <v>0</v>
      </c>
      <c r="U43" s="27">
        <f t="shared" si="6"/>
        <v>0</v>
      </c>
      <c r="V43" s="27">
        <f t="shared" si="6"/>
        <v>0</v>
      </c>
      <c r="W43" s="27">
        <f t="shared" si="6"/>
        <v>0</v>
      </c>
      <c r="X43" s="27">
        <f t="shared" si="6"/>
        <v>0</v>
      </c>
    </row>
    <row r="44" spans="1:24"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f t="shared" si="0"/>
        <v>0</v>
      </c>
      <c r="C44" s="27"/>
      <c r="D44" s="27"/>
      <c r="E44" s="27"/>
      <c r="F44" s="27"/>
      <c r="G44" s="27"/>
      <c r="H44" s="27"/>
      <c r="I44" s="27"/>
      <c r="J44" s="27"/>
      <c r="K44" s="27"/>
      <c r="L44" s="27"/>
      <c r="M44" s="188"/>
      <c r="N44" s="188"/>
      <c r="O44" s="188"/>
      <c r="P44" s="188"/>
      <c r="Q44" s="188"/>
      <c r="R44" s="188"/>
      <c r="S44" s="188"/>
      <c r="T44" s="188"/>
      <c r="U44" s="188"/>
      <c r="V44" s="188"/>
      <c r="W44" s="188"/>
      <c r="X44" s="188"/>
    </row>
    <row r="45" spans="1:24" s="19" customFormat="1" ht="16.2" thickBot="1" x14ac:dyDescent="0.35">
      <c r="A45" s="3" t="str">
        <f>Pienemumi!A38</f>
        <v xml:space="preserve">7.1. </v>
      </c>
      <c r="B45" s="27">
        <f t="shared" si="0"/>
        <v>0</v>
      </c>
      <c r="C45" s="92"/>
      <c r="D45" s="92"/>
      <c r="E45" s="92"/>
      <c r="F45" s="92"/>
      <c r="G45" s="92"/>
      <c r="H45" s="92"/>
      <c r="I45" s="92"/>
      <c r="J45" s="92"/>
      <c r="K45" s="92"/>
      <c r="L45" s="92"/>
      <c r="M45" s="192"/>
      <c r="N45" s="192"/>
      <c r="O45" s="192"/>
      <c r="P45" s="192"/>
      <c r="Q45" s="192"/>
      <c r="R45" s="192"/>
      <c r="S45" s="192"/>
      <c r="T45" s="192"/>
      <c r="U45" s="192"/>
      <c r="V45" s="192"/>
      <c r="W45" s="192"/>
      <c r="X45" s="192"/>
    </row>
    <row r="46" spans="1:24" s="19" customFormat="1" ht="16.2" thickBot="1" x14ac:dyDescent="0.35">
      <c r="A46" s="3" t="str">
        <f>Pienemumi!A39</f>
        <v xml:space="preserve">7.2. </v>
      </c>
      <c r="B46" s="27">
        <f t="shared" si="0"/>
        <v>0</v>
      </c>
      <c r="C46" s="92"/>
      <c r="D46" s="92"/>
      <c r="E46" s="92"/>
      <c r="F46" s="92"/>
      <c r="G46" s="92"/>
      <c r="H46" s="92"/>
      <c r="I46" s="92"/>
      <c r="J46" s="92"/>
      <c r="K46" s="92"/>
      <c r="L46" s="92"/>
      <c r="M46" s="192"/>
      <c r="N46" s="192"/>
      <c r="O46" s="192"/>
      <c r="P46" s="192"/>
      <c r="Q46" s="192"/>
      <c r="R46" s="192"/>
      <c r="S46" s="192"/>
      <c r="T46" s="192"/>
      <c r="U46" s="192"/>
      <c r="V46" s="192"/>
      <c r="W46" s="192"/>
      <c r="X46" s="192"/>
    </row>
    <row r="47" spans="1:24" s="194" customFormat="1" ht="16.8" thickBot="1" x14ac:dyDescent="0.4">
      <c r="A47" s="28" t="s">
        <v>117</v>
      </c>
      <c r="B47" s="10">
        <f t="shared" si="0"/>
        <v>0</v>
      </c>
      <c r="C47" s="10">
        <f t="shared" ref="C47:X47" si="7">SUM(C45:C46)</f>
        <v>0</v>
      </c>
      <c r="D47" s="10">
        <f t="shared" si="7"/>
        <v>0</v>
      </c>
      <c r="E47" s="10">
        <f t="shared" si="7"/>
        <v>0</v>
      </c>
      <c r="F47" s="10">
        <f t="shared" si="7"/>
        <v>0</v>
      </c>
      <c r="G47" s="10">
        <f t="shared" si="7"/>
        <v>0</v>
      </c>
      <c r="H47" s="10">
        <f t="shared" si="7"/>
        <v>0</v>
      </c>
      <c r="I47" s="10">
        <f t="shared" si="7"/>
        <v>0</v>
      </c>
      <c r="J47" s="10">
        <f t="shared" si="7"/>
        <v>0</v>
      </c>
      <c r="K47" s="10">
        <f t="shared" si="7"/>
        <v>0</v>
      </c>
      <c r="L47" s="10">
        <f t="shared" si="7"/>
        <v>0</v>
      </c>
      <c r="M47" s="10">
        <f t="shared" si="7"/>
        <v>0</v>
      </c>
      <c r="N47" s="10">
        <f t="shared" si="7"/>
        <v>0</v>
      </c>
      <c r="O47" s="10">
        <f t="shared" si="7"/>
        <v>0</v>
      </c>
      <c r="P47" s="10">
        <f t="shared" si="7"/>
        <v>0</v>
      </c>
      <c r="Q47" s="10">
        <f t="shared" si="7"/>
        <v>0</v>
      </c>
      <c r="R47" s="10">
        <f t="shared" si="7"/>
        <v>0</v>
      </c>
      <c r="S47" s="10">
        <f t="shared" si="7"/>
        <v>0</v>
      </c>
      <c r="T47" s="10">
        <f t="shared" si="7"/>
        <v>0</v>
      </c>
      <c r="U47" s="10">
        <f t="shared" si="7"/>
        <v>0</v>
      </c>
      <c r="V47" s="10">
        <f t="shared" si="7"/>
        <v>0</v>
      </c>
      <c r="W47" s="10">
        <f t="shared" si="7"/>
        <v>0</v>
      </c>
      <c r="X47" s="10">
        <f t="shared" si="7"/>
        <v>0</v>
      </c>
    </row>
    <row r="48" spans="1:24" s="19" customFormat="1" ht="16.8" thickBot="1" x14ac:dyDescent="0.4">
      <c r="A48" s="30" t="s">
        <v>118</v>
      </c>
      <c r="B48" s="193" t="e">
        <f t="shared" si="0"/>
        <v>#REF!</v>
      </c>
      <c r="C48" s="193" t="e">
        <f t="shared" ref="C48:X48" si="8">C43+C36+C31+C27+C21+C17+C47</f>
        <v>#REF!</v>
      </c>
      <c r="D48" s="193" t="e">
        <f t="shared" si="8"/>
        <v>#REF!</v>
      </c>
      <c r="E48" s="193" t="e">
        <f t="shared" si="8"/>
        <v>#REF!</v>
      </c>
      <c r="F48" s="193">
        <f t="shared" si="8"/>
        <v>0</v>
      </c>
      <c r="G48" s="193">
        <f t="shared" si="8"/>
        <v>0</v>
      </c>
      <c r="H48" s="193">
        <f t="shared" si="8"/>
        <v>0</v>
      </c>
      <c r="I48" s="193">
        <f t="shared" si="8"/>
        <v>0</v>
      </c>
      <c r="J48" s="193">
        <f t="shared" si="8"/>
        <v>0</v>
      </c>
      <c r="K48" s="193">
        <f t="shared" si="8"/>
        <v>0</v>
      </c>
      <c r="L48" s="193">
        <f t="shared" si="8"/>
        <v>0</v>
      </c>
      <c r="M48" s="193">
        <f t="shared" si="8"/>
        <v>0</v>
      </c>
      <c r="N48" s="193">
        <f t="shared" si="8"/>
        <v>0</v>
      </c>
      <c r="O48" s="193">
        <f t="shared" si="8"/>
        <v>0</v>
      </c>
      <c r="P48" s="193">
        <f t="shared" si="8"/>
        <v>0</v>
      </c>
      <c r="Q48" s="193">
        <f t="shared" si="8"/>
        <v>0</v>
      </c>
      <c r="R48" s="193">
        <f t="shared" si="8"/>
        <v>0</v>
      </c>
      <c r="S48" s="193">
        <f t="shared" si="8"/>
        <v>0</v>
      </c>
      <c r="T48" s="193">
        <f t="shared" si="8"/>
        <v>0</v>
      </c>
      <c r="U48" s="193">
        <f t="shared" si="8"/>
        <v>0</v>
      </c>
      <c r="V48" s="193">
        <f t="shared" si="8"/>
        <v>0</v>
      </c>
      <c r="W48" s="193">
        <f t="shared" si="8"/>
        <v>0</v>
      </c>
      <c r="X48" s="193">
        <f t="shared" si="8"/>
        <v>0</v>
      </c>
    </row>
    <row r="49" spans="1:34" ht="16.2" thickBot="1" x14ac:dyDescent="0.35">
      <c r="A49" s="5"/>
      <c r="B49" s="27"/>
      <c r="C49" s="27"/>
      <c r="D49" s="27"/>
      <c r="E49" s="27"/>
      <c r="F49" s="27"/>
      <c r="G49" s="27"/>
      <c r="H49" s="27"/>
      <c r="I49" s="27"/>
      <c r="J49" s="27"/>
      <c r="K49" s="27"/>
      <c r="L49" s="27"/>
      <c r="M49" s="188"/>
      <c r="N49" s="188"/>
      <c r="O49" s="188"/>
      <c r="P49" s="188"/>
      <c r="Q49" s="188"/>
      <c r="R49" s="188"/>
      <c r="S49" s="188"/>
      <c r="T49" s="188"/>
      <c r="U49" s="188"/>
      <c r="V49" s="188"/>
      <c r="W49" s="188"/>
      <c r="X49" s="188"/>
    </row>
    <row r="50" spans="1:34" s="19" customFormat="1" ht="16.2" thickBot="1" x14ac:dyDescent="0.35">
      <c r="A50" s="3" t="str">
        <f>Pienemumi!A40</f>
        <v>8. Pētniecības projekta vadības izmaksas (valsts atbalsts)</v>
      </c>
      <c r="B50" s="27"/>
      <c r="C50" s="10"/>
      <c r="D50" s="10"/>
      <c r="E50" s="10"/>
      <c r="F50" s="10"/>
      <c r="G50" s="10"/>
      <c r="H50" s="10"/>
      <c r="I50" s="10"/>
      <c r="J50" s="10"/>
      <c r="K50" s="10"/>
      <c r="L50" s="10"/>
      <c r="M50" s="190"/>
      <c r="N50" s="190"/>
      <c r="O50" s="190"/>
      <c r="P50" s="190"/>
      <c r="Q50" s="190"/>
      <c r="R50" s="190"/>
      <c r="S50" s="190"/>
      <c r="T50" s="190"/>
      <c r="U50" s="190"/>
      <c r="V50" s="190"/>
      <c r="W50" s="190"/>
      <c r="X50" s="190"/>
    </row>
    <row r="51" spans="1:34" ht="16.2" thickBot="1" x14ac:dyDescent="0.35">
      <c r="A51" s="3" t="str">
        <f>Pienemumi!A41</f>
        <v>8.1. Personāla izmaksas</v>
      </c>
      <c r="B51" s="27">
        <f>SUM(C51:X51)</f>
        <v>0</v>
      </c>
      <c r="C51" s="93"/>
      <c r="D51" s="93"/>
      <c r="E51" s="93"/>
      <c r="F51" s="93"/>
      <c r="G51" s="93"/>
      <c r="H51" s="93"/>
      <c r="I51" s="93"/>
      <c r="J51" s="93"/>
      <c r="K51" s="93"/>
      <c r="L51" s="93"/>
      <c r="M51" s="191"/>
      <c r="N51" s="191"/>
      <c r="O51" s="191"/>
      <c r="P51" s="191"/>
      <c r="Q51" s="191"/>
      <c r="R51" s="191"/>
      <c r="S51" s="191"/>
      <c r="T51" s="191"/>
      <c r="U51" s="191"/>
      <c r="V51" s="191"/>
      <c r="W51" s="191"/>
      <c r="X51" s="191"/>
    </row>
    <row r="52" spans="1:34" ht="31.8" thickBot="1" x14ac:dyDescent="0.35">
      <c r="A52" s="3" t="str">
        <f>Pienemumi!A42</f>
        <v>8.2. Kancelejas preces, biroja piederumi un biroja aprīkojuma noma vai iegāde</v>
      </c>
      <c r="B52" s="27">
        <f>SUM(C52:X52)</f>
        <v>0</v>
      </c>
      <c r="C52" s="93"/>
      <c r="D52" s="93"/>
      <c r="E52" s="93"/>
      <c r="F52" s="93"/>
      <c r="G52" s="93"/>
      <c r="H52" s="93"/>
      <c r="I52" s="93"/>
      <c r="J52" s="93"/>
      <c r="K52" s="93"/>
      <c r="L52" s="93"/>
      <c r="M52" s="191"/>
      <c r="N52" s="191"/>
      <c r="O52" s="191"/>
      <c r="P52" s="191"/>
      <c r="Q52" s="191"/>
      <c r="R52" s="191"/>
      <c r="S52" s="191"/>
      <c r="T52" s="191"/>
      <c r="U52" s="191"/>
      <c r="V52" s="191"/>
      <c r="W52" s="191"/>
      <c r="X52" s="191"/>
    </row>
    <row r="53" spans="1:34" ht="16.2" thickBot="1" x14ac:dyDescent="0.35">
      <c r="A53" s="3" t="str">
        <f>Pienemumi!A43</f>
        <v>8.3. Apdrošināšanas izmaksas</v>
      </c>
      <c r="B53" s="27">
        <f>SUM(C53:X53)</f>
        <v>0</v>
      </c>
      <c r="C53" s="93"/>
      <c r="D53" s="93"/>
      <c r="E53" s="93"/>
      <c r="F53" s="93"/>
      <c r="G53" s="93"/>
      <c r="H53" s="93"/>
      <c r="I53" s="93"/>
      <c r="J53" s="93"/>
      <c r="K53" s="93"/>
      <c r="L53" s="93"/>
      <c r="M53" s="191"/>
      <c r="N53" s="191"/>
      <c r="O53" s="191"/>
      <c r="P53" s="191"/>
      <c r="Q53" s="191"/>
      <c r="R53" s="191"/>
      <c r="S53" s="191"/>
      <c r="T53" s="191"/>
      <c r="U53" s="191"/>
      <c r="V53" s="191"/>
      <c r="W53" s="191"/>
      <c r="X53" s="191"/>
    </row>
    <row r="54" spans="1:34" s="196" customFormat="1" ht="16.8" thickBot="1" x14ac:dyDescent="0.4">
      <c r="A54" s="28" t="s">
        <v>119</v>
      </c>
      <c r="B54" s="10">
        <f>SUM(C54:X54)</f>
        <v>0</v>
      </c>
      <c r="C54" s="195">
        <f t="shared" ref="C54:X54" si="9">SUM(C51:C53)</f>
        <v>0</v>
      </c>
      <c r="D54" s="195">
        <f t="shared" si="9"/>
        <v>0</v>
      </c>
      <c r="E54" s="195">
        <f t="shared" si="9"/>
        <v>0</v>
      </c>
      <c r="F54" s="195">
        <f t="shared" si="9"/>
        <v>0</v>
      </c>
      <c r="G54" s="195">
        <f t="shared" si="9"/>
        <v>0</v>
      </c>
      <c r="H54" s="195">
        <f t="shared" si="9"/>
        <v>0</v>
      </c>
      <c r="I54" s="195">
        <f t="shared" si="9"/>
        <v>0</v>
      </c>
      <c r="J54" s="195">
        <f t="shared" si="9"/>
        <v>0</v>
      </c>
      <c r="K54" s="195">
        <f t="shared" si="9"/>
        <v>0</v>
      </c>
      <c r="L54" s="195">
        <f t="shared" si="9"/>
        <v>0</v>
      </c>
      <c r="M54" s="195">
        <f t="shared" si="9"/>
        <v>0</v>
      </c>
      <c r="N54" s="195">
        <f t="shared" si="9"/>
        <v>0</v>
      </c>
      <c r="O54" s="195">
        <f t="shared" si="9"/>
        <v>0</v>
      </c>
      <c r="P54" s="195">
        <f t="shared" si="9"/>
        <v>0</v>
      </c>
      <c r="Q54" s="195">
        <f t="shared" si="9"/>
        <v>0</v>
      </c>
      <c r="R54" s="195">
        <f t="shared" si="9"/>
        <v>0</v>
      </c>
      <c r="S54" s="195">
        <f t="shared" si="9"/>
        <v>0</v>
      </c>
      <c r="T54" s="195">
        <f t="shared" si="9"/>
        <v>0</v>
      </c>
      <c r="U54" s="195">
        <f t="shared" si="9"/>
        <v>0</v>
      </c>
      <c r="V54" s="195">
        <f t="shared" si="9"/>
        <v>0</v>
      </c>
      <c r="W54" s="195">
        <f t="shared" si="9"/>
        <v>0</v>
      </c>
      <c r="X54" s="195">
        <f t="shared" si="9"/>
        <v>0</v>
      </c>
    </row>
    <row r="55" spans="1:34" s="196" customFormat="1" ht="16.8" thickBot="1" x14ac:dyDescent="0.4">
      <c r="A55" s="30" t="s">
        <v>120</v>
      </c>
      <c r="B55" s="10" t="e">
        <f>B54+B48</f>
        <v>#REF!</v>
      </c>
      <c r="C55" s="10" t="e">
        <f t="shared" ref="C55:X55" si="10">C54+C48</f>
        <v>#REF!</v>
      </c>
      <c r="D55" s="10" t="e">
        <f t="shared" si="10"/>
        <v>#REF!</v>
      </c>
      <c r="E55" s="10" t="e">
        <f t="shared" si="10"/>
        <v>#REF!</v>
      </c>
      <c r="F55" s="10">
        <f t="shared" si="10"/>
        <v>0</v>
      </c>
      <c r="G55" s="10">
        <f t="shared" si="10"/>
        <v>0</v>
      </c>
      <c r="H55" s="10">
        <f t="shared" si="10"/>
        <v>0</v>
      </c>
      <c r="I55" s="10">
        <f t="shared" si="10"/>
        <v>0</v>
      </c>
      <c r="J55" s="10">
        <f t="shared" si="10"/>
        <v>0</v>
      </c>
      <c r="K55" s="10">
        <f t="shared" si="10"/>
        <v>0</v>
      </c>
      <c r="L55" s="10">
        <f t="shared" si="10"/>
        <v>0</v>
      </c>
      <c r="M55" s="10">
        <f t="shared" si="10"/>
        <v>0</v>
      </c>
      <c r="N55" s="10">
        <f t="shared" si="10"/>
        <v>0</v>
      </c>
      <c r="O55" s="10">
        <f t="shared" si="10"/>
        <v>0</v>
      </c>
      <c r="P55" s="10">
        <f t="shared" si="10"/>
        <v>0</v>
      </c>
      <c r="Q55" s="10">
        <f t="shared" si="10"/>
        <v>0</v>
      </c>
      <c r="R55" s="10">
        <f t="shared" si="10"/>
        <v>0</v>
      </c>
      <c r="S55" s="10">
        <f t="shared" si="10"/>
        <v>0</v>
      </c>
      <c r="T55" s="10">
        <f t="shared" si="10"/>
        <v>0</v>
      </c>
      <c r="U55" s="10">
        <f t="shared" si="10"/>
        <v>0</v>
      </c>
      <c r="V55" s="10">
        <f t="shared" si="10"/>
        <v>0</v>
      </c>
      <c r="W55" s="10">
        <f t="shared" si="10"/>
        <v>0</v>
      </c>
      <c r="X55" s="10">
        <f t="shared" si="10"/>
        <v>0</v>
      </c>
    </row>
    <row r="56" spans="1:34"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row>
    <row r="57" spans="1:34"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row>
    <row r="58" spans="1:34" x14ac:dyDescent="0.3">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row>
    <row r="59" spans="1:34" x14ac:dyDescent="0.3">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row>
    <row r="60" spans="1:34"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row>
    <row r="61" spans="1:34"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row>
    <row r="62" spans="1:34"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row>
    <row r="63" spans="1:34"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row>
    <row r="64" spans="1:34"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row>
    <row r="65" spans="2:34"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row>
    <row r="66" spans="2:34"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row>
    <row r="67" spans="2:34"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row>
    <row r="68" spans="2:34"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row>
    <row r="69" spans="2:34"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row>
    <row r="70" spans="2:34"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row>
    <row r="71" spans="2:34"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row>
    <row r="72" spans="2:34"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row>
    <row r="73" spans="2:34"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row>
    <row r="74" spans="2:34"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row>
    <row r="75" spans="2:34"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row>
    <row r="76" spans="2:34"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row r="77" spans="2:34"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row>
    <row r="78" spans="2:34"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row>
    <row r="79" spans="2:34"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row>
    <row r="80" spans="2:34"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row>
    <row r="81" spans="2:34"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row>
  </sheetData>
  <mergeCells count="7">
    <mergeCell ref="S2:U2"/>
    <mergeCell ref="V2:X2"/>
    <mergeCell ref="M2:O2"/>
    <mergeCell ref="P2:R2"/>
    <mergeCell ref="D2:F2"/>
    <mergeCell ref="G2:I2"/>
    <mergeCell ref="J2:L2"/>
  </mergeCells>
  <phoneticPr fontId="37" type="noConversion"/>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57"/>
  <sheetViews>
    <sheetView view="pageBreakPreview" zoomScaleNormal="100" zoomScaleSheetLayoutView="100" workbookViewId="0">
      <pane xSplit="1" ySplit="2" topLeftCell="B39" activePane="bottomRight" state="frozen"/>
      <selection pane="topRight" activeCell="B1" sqref="B1"/>
      <selection pane="bottomLeft" activeCell="A2" sqref="A2"/>
      <selection pane="bottomRight" activeCell="C39" sqref="C39"/>
    </sheetView>
  </sheetViews>
  <sheetFormatPr defaultRowHeight="14.4" x14ac:dyDescent="0.3"/>
  <cols>
    <col min="1" max="1" width="86.44140625" customWidth="1"/>
    <col min="2" max="2" width="7.44140625" style="24" customWidth="1"/>
    <col min="3" max="4" width="7.88671875" style="7" bestFit="1" customWidth="1"/>
    <col min="5" max="5" width="10" customWidth="1"/>
    <col min="6" max="6" width="9.109375" customWidth="1"/>
  </cols>
  <sheetData>
    <row r="1" spans="1:5" s="50" customFormat="1" ht="17.399999999999999" thickBot="1" x14ac:dyDescent="0.35">
      <c r="A1" s="48" t="s">
        <v>121</v>
      </c>
      <c r="B1" s="49"/>
    </row>
    <row r="2" spans="1:5" ht="46.2" thickBot="1" x14ac:dyDescent="0.35">
      <c r="A2" s="6" t="s">
        <v>97</v>
      </c>
      <c r="B2" s="25" t="s">
        <v>98</v>
      </c>
      <c r="C2" s="53" t="s">
        <v>122</v>
      </c>
      <c r="D2" s="53" t="s">
        <v>157</v>
      </c>
      <c r="E2" s="36" t="s">
        <v>123</v>
      </c>
    </row>
    <row r="3" spans="1:5" ht="15" thickBot="1" x14ac:dyDescent="0.35">
      <c r="A3" s="1" t="s">
        <v>102</v>
      </c>
      <c r="B3" s="212"/>
      <c r="C3" s="213"/>
      <c r="D3" s="213"/>
    </row>
    <row r="4" spans="1:5" ht="16.2" thickBot="1" x14ac:dyDescent="0.35">
      <c r="A4" s="2" t="s">
        <v>103</v>
      </c>
      <c r="B4" s="27"/>
      <c r="C4" s="8"/>
      <c r="D4" s="8"/>
    </row>
    <row r="5" spans="1:5" ht="32.4" thickTop="1" thickBot="1" x14ac:dyDescent="0.35">
      <c r="A5" s="2" t="s">
        <v>104</v>
      </c>
      <c r="B5" s="27"/>
      <c r="C5" s="8"/>
      <c r="D5" s="8"/>
      <c r="E5" s="88">
        <f>B5-TEP_men!B6</f>
        <v>0</v>
      </c>
    </row>
    <row r="6" spans="1:5" ht="16.8" thickTop="1" thickBot="1" x14ac:dyDescent="0.35">
      <c r="A6" s="4">
        <f>TEP_men!A7</f>
        <v>0</v>
      </c>
      <c r="B6" s="27" t="e">
        <f>SUM(C6:D6)</f>
        <v>#REF!</v>
      </c>
      <c r="C6" s="9" t="e">
        <f>SUM(TEP_men!C7:L7)</f>
        <v>#REF!</v>
      </c>
      <c r="D6" s="9">
        <f>SUM(TEP_men!M7:X7)</f>
        <v>0</v>
      </c>
      <c r="E6" s="88" t="e">
        <f>B6-TEP_men!B7</f>
        <v>#REF!</v>
      </c>
    </row>
    <row r="7" spans="1:5" ht="16.8" thickTop="1" thickBot="1" x14ac:dyDescent="0.35">
      <c r="A7" s="4">
        <f>TEP_men!A8</f>
        <v>0</v>
      </c>
      <c r="B7" s="27" t="e">
        <f>SUM(C7:D7)</f>
        <v>#REF!</v>
      </c>
      <c r="C7" s="9" t="e">
        <f>SUM(TEP_men!C8:L8)</f>
        <v>#REF!</v>
      </c>
      <c r="D7" s="9">
        <f>SUM(TEP_men!M8:X8)</f>
        <v>0</v>
      </c>
      <c r="E7" s="88" t="e">
        <f>B7-TEP_men!B8</f>
        <v>#REF!</v>
      </c>
    </row>
    <row r="8" spans="1:5" ht="16.8" thickTop="1" thickBot="1" x14ac:dyDescent="0.35">
      <c r="A8" s="4">
        <f>TEP_men!A9</f>
        <v>0</v>
      </c>
      <c r="B8" s="27" t="e">
        <f>SUM(C8:D8)</f>
        <v>#REF!</v>
      </c>
      <c r="C8" s="9" t="e">
        <f>SUM(TEP_men!C9:L9)</f>
        <v>#REF!</v>
      </c>
      <c r="D8" s="9">
        <f>SUM(TEP_men!M9:X9)</f>
        <v>0</v>
      </c>
      <c r="E8" s="88" t="e">
        <f>B8-TEP_men!B9</f>
        <v>#REF!</v>
      </c>
    </row>
    <row r="9" spans="1:5" ht="16.8" thickTop="1" thickBot="1" x14ac:dyDescent="0.35">
      <c r="A9" s="4">
        <f>TEP_men!A10</f>
        <v>0</v>
      </c>
      <c r="B9" s="27" t="e">
        <f>SUM(C9:D9)</f>
        <v>#REF!</v>
      </c>
      <c r="C9" s="9" t="e">
        <f>SUM(TEP_men!C10:L10)</f>
        <v>#REF!</v>
      </c>
      <c r="D9" s="9">
        <f>SUM(TEP_men!M10:X10)</f>
        <v>0</v>
      </c>
      <c r="E9" s="88" t="e">
        <f>B9-TEP_men!B10</f>
        <v>#REF!</v>
      </c>
    </row>
    <row r="10" spans="1:5" ht="16.8" thickTop="1" thickBot="1" x14ac:dyDescent="0.35">
      <c r="A10" s="4">
        <f>TEP_men!A11</f>
        <v>0</v>
      </c>
      <c r="B10" s="27" t="e">
        <f>SUM(C10:D10)</f>
        <v>#REF!</v>
      </c>
      <c r="C10" s="9" t="e">
        <f>SUM(TEP_men!C11:L11)</f>
        <v>#REF!</v>
      </c>
      <c r="D10" s="9">
        <f>SUM(TEP_men!M11:X11)</f>
        <v>0</v>
      </c>
      <c r="E10" s="88" t="e">
        <f>B10-TEP_men!B11</f>
        <v>#REF!</v>
      </c>
    </row>
    <row r="11" spans="1:5" ht="48" thickTop="1" thickBot="1" x14ac:dyDescent="0.35">
      <c r="A11" s="4" t="s">
        <v>105</v>
      </c>
      <c r="B11" s="27"/>
      <c r="C11" s="9"/>
      <c r="D11" s="9"/>
      <c r="E11" s="88"/>
    </row>
    <row r="12" spans="1:5" s="38" customFormat="1" ht="16.8" thickTop="1" thickBot="1" x14ac:dyDescent="0.35">
      <c r="A12" s="3" t="str">
        <f>TEP_men!A13</f>
        <v>1.2.1. Ceļa / transporta izdevumi</v>
      </c>
      <c r="B12" s="27">
        <f>SUM(C12:D12)</f>
        <v>0</v>
      </c>
      <c r="C12" s="9">
        <f>SUM(TEP_men!C13:L13)</f>
        <v>0</v>
      </c>
      <c r="D12" s="9">
        <f>SUM(TEP_men!M13:X13)</f>
        <v>0</v>
      </c>
      <c r="E12" s="88">
        <f>B12-TEP_men!B13</f>
        <v>0</v>
      </c>
    </row>
    <row r="13" spans="1:5" ht="16.8" thickTop="1" thickBot="1" x14ac:dyDescent="0.35">
      <c r="A13" s="3" t="str">
        <f>TEP_men!A14</f>
        <v>1.2.2. Dienas nauda</v>
      </c>
      <c r="B13" s="27">
        <f>SUM(C13:D13)</f>
        <v>0</v>
      </c>
      <c r="C13" s="9">
        <f>SUM(TEP_men!C14:L14)</f>
        <v>0</v>
      </c>
      <c r="D13" s="9">
        <f>SUM(TEP_men!M14:X14)</f>
        <v>0</v>
      </c>
      <c r="E13" s="88">
        <f>B13-TEP_men!B14</f>
        <v>0</v>
      </c>
    </row>
    <row r="14" spans="1:5" ht="16.8" thickTop="1" thickBot="1" x14ac:dyDescent="0.35">
      <c r="A14" s="3" t="str">
        <f>TEP_men!A15</f>
        <v>1.2.3. Viesnīcas (naktsmītnes) izdevumi, ieskaitot brokastis</v>
      </c>
      <c r="B14" s="27">
        <f>SUM(C14:D14)</f>
        <v>0</v>
      </c>
      <c r="C14" s="9">
        <f>SUM(TEP_men!C15:L15)</f>
        <v>0</v>
      </c>
      <c r="D14" s="9">
        <f>SUM(TEP_men!M15:X15)</f>
        <v>0</v>
      </c>
      <c r="E14" s="88">
        <f>B14-TEP_men!B15</f>
        <v>0</v>
      </c>
    </row>
    <row r="15" spans="1:5" ht="16.8" thickTop="1" thickBot="1" x14ac:dyDescent="0.35">
      <c r="A15" s="3" t="str">
        <f>TEP_men!A16</f>
        <v>1.2.4. Bagāžas pārvadāšanas izdevumi</v>
      </c>
      <c r="B15" s="27">
        <f>SUM(C15:D15)</f>
        <v>0</v>
      </c>
      <c r="C15" s="9">
        <f>SUM(TEP_men!C16:L16)</f>
        <v>0</v>
      </c>
      <c r="D15" s="9">
        <f>SUM(TEP_men!M16:X16)</f>
        <v>0</v>
      </c>
      <c r="E15" s="88">
        <f>B15-TEP_men!B16</f>
        <v>0</v>
      </c>
    </row>
    <row r="16" spans="1:5" s="19" customFormat="1" ht="17.399999999999999" thickTop="1" thickBot="1" x14ac:dyDescent="0.4">
      <c r="A16" s="29" t="s">
        <v>106</v>
      </c>
      <c r="B16" s="27" t="e">
        <f>SUM(C16:D16)</f>
        <v>#REF!</v>
      </c>
      <c r="C16" s="52" t="e">
        <f t="shared" ref="C16:D16" si="0">SUM(C6:C15)</f>
        <v>#REF!</v>
      </c>
      <c r="D16" s="52">
        <f t="shared" si="0"/>
        <v>0</v>
      </c>
      <c r="E16" s="88" t="e">
        <f>B16-TEP_men!B17</f>
        <v>#REF!</v>
      </c>
    </row>
    <row r="17" spans="1:5" ht="16.8" thickTop="1" thickBot="1" x14ac:dyDescent="0.35">
      <c r="A17" s="4" t="s">
        <v>107</v>
      </c>
      <c r="B17" s="27"/>
      <c r="C17" s="9"/>
      <c r="D17" s="9"/>
      <c r="E17" s="88"/>
    </row>
    <row r="18" spans="1:5" ht="16.8" thickTop="1" thickBot="1" x14ac:dyDescent="0.35">
      <c r="A18" s="4" t="str">
        <f>TEP_men!A19</f>
        <v>2.1. Komunālo pakalpojumu izmaksas</v>
      </c>
      <c r="B18" s="27" t="e">
        <f>SUM(C18:D18)</f>
        <v>#REF!</v>
      </c>
      <c r="C18" s="9" t="e">
        <f>SUM(TEP_men!C19:L19)</f>
        <v>#REF!</v>
      </c>
      <c r="D18" s="9">
        <f>SUM(TEP_men!M19:X19)</f>
        <v>0</v>
      </c>
      <c r="E18" s="88" t="e">
        <f>B18-TEP_men!B19</f>
        <v>#REF!</v>
      </c>
    </row>
    <row r="19" spans="1:5" ht="16.8" thickTop="1" thickBot="1" x14ac:dyDescent="0.35">
      <c r="A19" s="4" t="str">
        <f>TEP_men!A20</f>
        <v>2.2. Sakaru pakalpojumu izmaksas</v>
      </c>
      <c r="B19" s="27" t="e">
        <f>SUM(C19:D19)</f>
        <v>#REF!</v>
      </c>
      <c r="C19" s="9" t="e">
        <f>SUM(TEP_men!C20:L20)</f>
        <v>#REF!</v>
      </c>
      <c r="D19" s="9">
        <f>SUM(TEP_men!M20:X20)</f>
        <v>0</v>
      </c>
      <c r="E19" s="88" t="e">
        <f>B19-TEP_men!B20</f>
        <v>#REF!</v>
      </c>
    </row>
    <row r="20" spans="1:5" s="19" customFormat="1" ht="17.399999999999999" thickTop="1" thickBot="1" x14ac:dyDescent="0.4">
      <c r="A20" s="29" t="s">
        <v>108</v>
      </c>
      <c r="B20" s="27" t="e">
        <f>SUM(C20:D20)</f>
        <v>#REF!</v>
      </c>
      <c r="C20" s="52" t="e">
        <f t="shared" ref="C20:D20" si="1">SUM(C18:C19)</f>
        <v>#REF!</v>
      </c>
      <c r="D20" s="52">
        <f t="shared" si="1"/>
        <v>0</v>
      </c>
      <c r="E20" s="88" t="e">
        <f>B20-TEP_men!B21</f>
        <v>#REF!</v>
      </c>
    </row>
    <row r="21" spans="1:5" ht="16.8" thickTop="1" thickBot="1" x14ac:dyDescent="0.35">
      <c r="A21" s="2" t="s">
        <v>109</v>
      </c>
      <c r="B21" s="27"/>
      <c r="C21" s="9"/>
      <c r="D21" s="9"/>
      <c r="E21" s="88"/>
    </row>
    <row r="22" spans="1:5" ht="16.8" thickTop="1" thickBot="1" x14ac:dyDescent="0.35">
      <c r="A22" s="2" t="str">
        <f>TEP_men!A23</f>
        <v>3.1. Telpu nomas izmaksas</v>
      </c>
      <c r="B22" s="27">
        <f>SUM(C22:D22)</f>
        <v>0</v>
      </c>
      <c r="C22" s="9">
        <f>SUM(TEP_men!C23:L23)</f>
        <v>0</v>
      </c>
      <c r="D22" s="9">
        <f>SUM(TEP_men!M23:X23)</f>
        <v>0</v>
      </c>
      <c r="E22" s="88">
        <f>B22-TEP_men!B23</f>
        <v>0</v>
      </c>
    </row>
    <row r="23" spans="1:5" ht="16.8" thickTop="1" thickBot="1" x14ac:dyDescent="0.35">
      <c r="A23" s="2" t="str">
        <f>TEP_men!A24</f>
        <v>3.2. Instrumentu nomas izmaksas</v>
      </c>
      <c r="B23" s="27">
        <f>SUM(C23:D23)</f>
        <v>0</v>
      </c>
      <c r="C23" s="9">
        <f>SUM(TEP_men!C24:L24)</f>
        <v>0</v>
      </c>
      <c r="D23" s="9">
        <f>SUM(TEP_men!M24:X24)</f>
        <v>0</v>
      </c>
      <c r="E23" s="88">
        <f>B23-TEP_men!B24</f>
        <v>0</v>
      </c>
    </row>
    <row r="24" spans="1:5" ht="16.8" thickTop="1" thickBot="1" x14ac:dyDescent="0.35">
      <c r="A24" s="2" t="str">
        <f>TEP_men!A25</f>
        <v>3.3. Iekārtu nomas izmaksas</v>
      </c>
      <c r="B24" s="27">
        <f>SUM(C24:D24)</f>
        <v>0</v>
      </c>
      <c r="C24" s="9">
        <f>SUM(TEP_men!C25:L25)</f>
        <v>0</v>
      </c>
      <c r="D24" s="9">
        <f>SUM(TEP_men!M25:X25)</f>
        <v>0</v>
      </c>
      <c r="E24" s="88">
        <f>B24-TEP_men!B25</f>
        <v>0</v>
      </c>
    </row>
    <row r="25" spans="1:5" ht="16.8" thickTop="1" thickBot="1" x14ac:dyDescent="0.35">
      <c r="A25" s="2" t="str">
        <f>TEP_men!A26</f>
        <v>3.4. Aprīkojuma nomas izmaksas</v>
      </c>
      <c r="B25" s="27">
        <f>SUM(C25:D25)</f>
        <v>0</v>
      </c>
      <c r="C25" s="9">
        <f>SUM(TEP_men!C26:L26)</f>
        <v>0</v>
      </c>
      <c r="D25" s="9">
        <f>SUM(TEP_men!M26:X26)</f>
        <v>0</v>
      </c>
      <c r="E25" s="88">
        <f>B25-TEP_men!B26</f>
        <v>0</v>
      </c>
    </row>
    <row r="26" spans="1:5" s="19" customFormat="1" ht="17.399999999999999" thickTop="1" thickBot="1" x14ac:dyDescent="0.4">
      <c r="A26" s="29" t="s">
        <v>110</v>
      </c>
      <c r="B26" s="27">
        <f>SUM(C26:D26)</f>
        <v>0</v>
      </c>
      <c r="C26" s="52">
        <f t="shared" ref="C26:D26" si="2">SUM(C22:C25)</f>
        <v>0</v>
      </c>
      <c r="D26" s="52">
        <f t="shared" si="2"/>
        <v>0</v>
      </c>
      <c r="E26" s="88">
        <f>B26-TEP_men!B27</f>
        <v>0</v>
      </c>
    </row>
    <row r="27" spans="1:5" ht="16.8" thickTop="1" thickBot="1" x14ac:dyDescent="0.35">
      <c r="A27" s="2" t="s">
        <v>111</v>
      </c>
      <c r="B27" s="27"/>
      <c r="C27" s="9"/>
      <c r="D27" s="9"/>
      <c r="E27" s="88"/>
    </row>
    <row r="28" spans="1:5" ht="16.8" thickTop="1" thickBot="1" x14ac:dyDescent="0.35">
      <c r="A28" s="3" t="str">
        <f>TEP_men!A29</f>
        <v>4.1. Konferences dalības maksa</v>
      </c>
      <c r="B28" s="27">
        <f>SUM(C28:D28)</f>
        <v>0</v>
      </c>
      <c r="C28" s="9">
        <f>SUM(TEP_men!C29:L29)</f>
        <v>0</v>
      </c>
      <c r="D28" s="9">
        <f>SUM(TEP_men!M29:X29)</f>
        <v>0</v>
      </c>
      <c r="E28" s="88">
        <f>B28-TEP_men!B29</f>
        <v>0</v>
      </c>
    </row>
    <row r="29" spans="1:5" ht="16.8" thickTop="1" thickBot="1" x14ac:dyDescent="0.35">
      <c r="A29" s="3" t="str">
        <f>TEP_men!A30</f>
        <v>4.2. Ārpakalpojums</v>
      </c>
      <c r="B29" s="27">
        <f>SUM(C29:D29)</f>
        <v>0</v>
      </c>
      <c r="C29" s="9">
        <f>SUM(TEP_men!C30:L30)</f>
        <v>0</v>
      </c>
      <c r="D29" s="9">
        <f>SUM(TEP_men!M30:X30)</f>
        <v>0</v>
      </c>
      <c r="E29" s="88">
        <f>B29-TEP_men!B30</f>
        <v>0</v>
      </c>
    </row>
    <row r="30" spans="1:5" s="19" customFormat="1" ht="17.399999999999999" thickTop="1" thickBot="1" x14ac:dyDescent="0.4">
      <c r="A30" s="28" t="s">
        <v>112</v>
      </c>
      <c r="B30" s="27">
        <f>SUM(C30:D30)</f>
        <v>0</v>
      </c>
      <c r="C30" s="52">
        <f t="shared" ref="C30:D30" si="3">SUM(C28:C29)</f>
        <v>0</v>
      </c>
      <c r="D30" s="52">
        <f t="shared" si="3"/>
        <v>0</v>
      </c>
      <c r="E30" s="88">
        <f>B30-TEP_men!B31</f>
        <v>0</v>
      </c>
    </row>
    <row r="31" spans="1:5" ht="32.4" thickTop="1" thickBot="1" x14ac:dyDescent="0.35">
      <c r="A31" s="4" t="s">
        <v>113</v>
      </c>
      <c r="B31" s="27"/>
      <c r="C31" s="9"/>
      <c r="D31" s="9"/>
      <c r="E31" s="88"/>
    </row>
    <row r="32" spans="1:5" ht="16.8" thickTop="1" thickBot="1" x14ac:dyDescent="0.35">
      <c r="A32" s="23" t="str">
        <f>TEP_men!A33</f>
        <v>5.1. Materiālu izmaksas</v>
      </c>
      <c r="B32" s="27">
        <f>SUM(C32:D32)</f>
        <v>0</v>
      </c>
      <c r="C32" s="9">
        <f>SUM(TEP_men!C33:L33)</f>
        <v>0</v>
      </c>
      <c r="D32" s="9">
        <f>SUM(TEP_men!M33:X33)</f>
        <v>0</v>
      </c>
      <c r="E32" s="88">
        <f>B32-TEP_men!B33</f>
        <v>0</v>
      </c>
    </row>
    <row r="33" spans="1:5" ht="16.8" thickTop="1" thickBot="1" x14ac:dyDescent="0.35">
      <c r="A33" s="23" t="str">
        <f>TEP_men!A34</f>
        <v>5.2. Zinātniskās literatūras izmaksas</v>
      </c>
      <c r="B33" s="27">
        <f>SUM(C33:D33)</f>
        <v>0</v>
      </c>
      <c r="C33" s="9">
        <f>SUM(TEP_men!C34:L34)</f>
        <v>0</v>
      </c>
      <c r="D33" s="9">
        <f>SUM(TEP_men!M34:X34)</f>
        <v>0</v>
      </c>
      <c r="E33" s="88">
        <f>B33-TEP_men!B34</f>
        <v>0</v>
      </c>
    </row>
    <row r="34" spans="1:5" ht="16.8" thickTop="1" thickBot="1" x14ac:dyDescent="0.35">
      <c r="A34" s="23" t="str">
        <f>TEP_men!A35</f>
        <v>5.3. Mazvērtīgā inventāra izmaksas</v>
      </c>
      <c r="B34" s="27">
        <f>SUM(C34:D34)</f>
        <v>0</v>
      </c>
      <c r="C34" s="9">
        <f>SUM(TEP_men!C35:L35)</f>
        <v>0</v>
      </c>
      <c r="D34" s="9">
        <f>SUM(TEP_men!M35:X35)</f>
        <v>0</v>
      </c>
      <c r="E34" s="88">
        <f>B34-TEP_men!B35</f>
        <v>0</v>
      </c>
    </row>
    <row r="35" spans="1:5" s="19" customFormat="1" ht="17.399999999999999" thickTop="1" thickBot="1" x14ac:dyDescent="0.4">
      <c r="A35" s="28" t="s">
        <v>114</v>
      </c>
      <c r="B35" s="27">
        <f>SUM(C35:D35)</f>
        <v>0</v>
      </c>
      <c r="C35" s="52">
        <f t="shared" ref="C35:D35" si="4">SUM(C32:C34)</f>
        <v>0</v>
      </c>
      <c r="D35" s="52">
        <f t="shared" si="4"/>
        <v>0</v>
      </c>
      <c r="E35" s="88">
        <f>B35-TEP_men!B36</f>
        <v>0</v>
      </c>
    </row>
    <row r="36" spans="1:5" ht="32.4" thickTop="1" thickBot="1" x14ac:dyDescent="0.35">
      <c r="A36" s="3" t="s">
        <v>115</v>
      </c>
      <c r="B36" s="27"/>
      <c r="C36" s="9"/>
      <c r="D36" s="9"/>
      <c r="E36" s="88"/>
    </row>
    <row r="37" spans="1:5" ht="16.8" thickTop="1" thickBot="1" x14ac:dyDescent="0.35">
      <c r="A37" s="3" t="str">
        <f>TEP_men!A38</f>
        <v>6.1. Telpu amortizācijas izmaksas</v>
      </c>
      <c r="B37" s="27">
        <f t="shared" ref="B37:B42" si="5">SUM(C37:D37)</f>
        <v>0</v>
      </c>
      <c r="C37" s="9">
        <f>SUM(TEP_men!C38:L38)</f>
        <v>0</v>
      </c>
      <c r="D37" s="9">
        <f>SUM(TEP_men!M38:X38)</f>
        <v>0</v>
      </c>
      <c r="E37" s="88">
        <f>B37-TEP_men!B38</f>
        <v>0</v>
      </c>
    </row>
    <row r="38" spans="1:5" ht="16.8" thickTop="1" thickBot="1" x14ac:dyDescent="0.35">
      <c r="A38" s="3" t="str">
        <f>TEP_men!A39</f>
        <v>6.2. Instrumentu amortizācijas izmaksas</v>
      </c>
      <c r="B38" s="27">
        <f t="shared" si="5"/>
        <v>0</v>
      </c>
      <c r="C38" s="9">
        <f>SUM(TEP_men!C39:L39)</f>
        <v>0</v>
      </c>
      <c r="D38" s="9">
        <f>SUM(TEP_men!M39:X39)</f>
        <v>0</v>
      </c>
      <c r="E38" s="88">
        <f>B38-TEP_men!B39</f>
        <v>0</v>
      </c>
    </row>
    <row r="39" spans="1:5" ht="16.8" thickTop="1" thickBot="1" x14ac:dyDescent="0.35">
      <c r="A39" s="3" t="str">
        <f>TEP_men!A40</f>
        <v>6.3. Iekārtu amortizācijas izmaksas</v>
      </c>
      <c r="B39" s="27">
        <f t="shared" si="5"/>
        <v>0</v>
      </c>
      <c r="C39" s="9">
        <f>SUM(TEP_men!C40:L40)</f>
        <v>0</v>
      </c>
      <c r="D39" s="9">
        <f>SUM(TEP_men!M40:X40)</f>
        <v>0</v>
      </c>
      <c r="E39" s="88">
        <f>B39-TEP_men!B40</f>
        <v>0</v>
      </c>
    </row>
    <row r="40" spans="1:5" ht="16.8" thickTop="1" thickBot="1" x14ac:dyDescent="0.35">
      <c r="A40" s="3" t="str">
        <f>TEP_men!A41</f>
        <v>6.4. Aprīkojuma amortizācijas izmaksas</v>
      </c>
      <c r="B40" s="27">
        <f t="shared" si="5"/>
        <v>0</v>
      </c>
      <c r="C40" s="9">
        <f>SUM(TEP_men!C41:L41)</f>
        <v>0</v>
      </c>
      <c r="D40" s="9">
        <f>SUM(TEP_men!M41:X41)</f>
        <v>0</v>
      </c>
      <c r="E40" s="88">
        <f>B40-TEP_men!B41</f>
        <v>0</v>
      </c>
    </row>
    <row r="41" spans="1:5" ht="16.8" thickTop="1" thickBot="1" x14ac:dyDescent="0.35">
      <c r="A41" s="3" t="str">
        <f>TEP_men!A42</f>
        <v>6.5. Patentu un licenču amortizācijas izmaksas</v>
      </c>
      <c r="B41" s="27">
        <f t="shared" si="5"/>
        <v>0</v>
      </c>
      <c r="C41" s="9">
        <f>SUM(TEP_men!C42:L42)</f>
        <v>0</v>
      </c>
      <c r="D41" s="9">
        <f>SUM(TEP_men!M42:X42)</f>
        <v>0</v>
      </c>
      <c r="E41" s="88">
        <f>B41-TEP_men!B42</f>
        <v>0</v>
      </c>
    </row>
    <row r="42" spans="1:5" s="19" customFormat="1" ht="17.399999999999999" thickTop="1" thickBot="1" x14ac:dyDescent="0.4">
      <c r="A42" s="28" t="s">
        <v>116</v>
      </c>
      <c r="B42" s="27">
        <f t="shared" si="5"/>
        <v>0</v>
      </c>
      <c r="C42" s="52">
        <f t="shared" ref="C42:D42" si="6">SUM(C37:C41)</f>
        <v>0</v>
      </c>
      <c r="D42" s="52">
        <f t="shared" si="6"/>
        <v>0</v>
      </c>
      <c r="E42" s="88">
        <f>B42-TEP_men!B43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52"/>
      <c r="D43" s="52"/>
      <c r="E43" s="88"/>
    </row>
    <row r="44" spans="1:5" s="19" customFormat="1" ht="16.8" thickTop="1" thickBot="1" x14ac:dyDescent="0.35">
      <c r="A44" s="3" t="str">
        <f>TEP_men!A45</f>
        <v xml:space="preserve">7.1. </v>
      </c>
      <c r="B44" s="27">
        <f>SUM(C44:D44)</f>
        <v>0</v>
      </c>
      <c r="C44" s="9">
        <f>SUM(TEP_men!C45:L45)</f>
        <v>0</v>
      </c>
      <c r="D44" s="9">
        <f>SUM(TEP_men!M45:X45)</f>
        <v>0</v>
      </c>
      <c r="E44" s="88">
        <f>B44-TEP_men!B45</f>
        <v>0</v>
      </c>
    </row>
    <row r="45" spans="1:5" s="19" customFormat="1" ht="16.8" thickTop="1" thickBot="1" x14ac:dyDescent="0.35">
      <c r="A45" s="3" t="str">
        <f>TEP_men!A46</f>
        <v xml:space="preserve">7.2. </v>
      </c>
      <c r="B45" s="27">
        <f>SUM(C45:D45)</f>
        <v>0</v>
      </c>
      <c r="C45" s="9">
        <f>SUM(TEP_men!C46:L46)</f>
        <v>0</v>
      </c>
      <c r="D45" s="9">
        <f>SUM(TEP_men!M46:X46)</f>
        <v>0</v>
      </c>
      <c r="E45" s="88">
        <f>B45-TEP_men!B46</f>
        <v>0</v>
      </c>
    </row>
    <row r="46" spans="1:5" s="19" customFormat="1" ht="17.399999999999999" thickTop="1" thickBot="1" x14ac:dyDescent="0.4">
      <c r="A46" s="28" t="s">
        <v>117</v>
      </c>
      <c r="B46" s="27">
        <f>SUM(C46:D46)</f>
        <v>0</v>
      </c>
      <c r="C46" s="52">
        <f t="shared" ref="C46:D46" si="7">SUM(C44:C45)</f>
        <v>0</v>
      </c>
      <c r="D46" s="52">
        <f t="shared" si="7"/>
        <v>0</v>
      </c>
      <c r="E46" s="88">
        <f>B46-TEP_men!B47</f>
        <v>0</v>
      </c>
    </row>
    <row r="47" spans="1:5" s="19" customFormat="1" ht="17.399999999999999" thickTop="1" thickBot="1" x14ac:dyDescent="0.4">
      <c r="A47" s="30" t="s">
        <v>118</v>
      </c>
      <c r="B47" s="27" t="e">
        <f>SUM(C47:D47)</f>
        <v>#REF!</v>
      </c>
      <c r="C47" s="52" t="e">
        <f t="shared" ref="C47:D47" si="8">C16+C20+C26+C30+C35+C42+C46</f>
        <v>#REF!</v>
      </c>
      <c r="D47" s="52">
        <f t="shared" si="8"/>
        <v>0</v>
      </c>
      <c r="E47" s="88" t="e">
        <f>B47-TEP_men!B48</f>
        <v>#REF!</v>
      </c>
    </row>
    <row r="48" spans="1:5" ht="16.8" thickTop="1" thickBot="1" x14ac:dyDescent="0.35">
      <c r="A48" s="5"/>
      <c r="B48" s="27"/>
      <c r="C48" s="9"/>
      <c r="D48" s="9"/>
      <c r="E48" s="88"/>
    </row>
    <row r="49" spans="1:5" s="19" customFormat="1" ht="16.8" thickTop="1" thickBot="1" x14ac:dyDescent="0.35">
      <c r="A49" s="3" t="str">
        <f>TEP_men!A50</f>
        <v>8. Pētniecības projekta vadības izmaksas (valsts atbalsts)</v>
      </c>
      <c r="B49" s="27"/>
      <c r="C49" s="9"/>
      <c r="D49" s="9"/>
      <c r="E49" s="88"/>
    </row>
    <row r="50" spans="1:5" ht="16.8" thickTop="1" thickBot="1" x14ac:dyDescent="0.35">
      <c r="A50" s="3" t="str">
        <f>TEP_men!A51</f>
        <v>8.1. Personāla izmaksas</v>
      </c>
      <c r="B50" s="27">
        <f>SUM(C50:D50)</f>
        <v>0</v>
      </c>
      <c r="C50" s="9">
        <f>SUM(TEP_men!C51:L51)</f>
        <v>0</v>
      </c>
      <c r="D50" s="9">
        <f>SUM(TEP_men!M51:X51)</f>
        <v>0</v>
      </c>
      <c r="E50" s="88">
        <f>B50-TEP_men!B51</f>
        <v>0</v>
      </c>
    </row>
    <row r="51" spans="1:5" ht="16.8" thickTop="1" thickBot="1" x14ac:dyDescent="0.35">
      <c r="A51" s="3" t="str">
        <f>TEP_men!A52</f>
        <v>8.2. Kancelejas preces, biroja piederumi un biroja aprīkojuma noma vai iegāde</v>
      </c>
      <c r="B51" s="27">
        <f>SUM(C51:D51)</f>
        <v>0</v>
      </c>
      <c r="C51" s="9">
        <f>SUM(TEP_men!C52:L52)</f>
        <v>0</v>
      </c>
      <c r="D51" s="9">
        <f>SUM(TEP_men!M52:X52)</f>
        <v>0</v>
      </c>
      <c r="E51" s="88">
        <f>B51-TEP_men!B52</f>
        <v>0</v>
      </c>
    </row>
    <row r="52" spans="1:5" ht="16.8" thickTop="1" thickBot="1" x14ac:dyDescent="0.35">
      <c r="A52" s="3" t="str">
        <f>TEP_men!A53</f>
        <v>8.3. Apdrošināšanas izmaksas</v>
      </c>
      <c r="B52" s="27">
        <f>SUM(C52:D52)</f>
        <v>0</v>
      </c>
      <c r="C52" s="9">
        <f>SUM(TEP_men!C53:L53)</f>
        <v>0</v>
      </c>
      <c r="D52" s="9">
        <f>SUM(TEP_men!M53:X53)</f>
        <v>0</v>
      </c>
      <c r="E52" s="88">
        <f>B52-TEP_men!B53</f>
        <v>0</v>
      </c>
    </row>
    <row r="53" spans="1:5" s="19" customFormat="1" ht="17.399999999999999" thickTop="1" thickBot="1" x14ac:dyDescent="0.4">
      <c r="A53" s="28" t="str">
        <f>TEP_men!A54</f>
        <v>Kopā (8.)</v>
      </c>
      <c r="B53" s="27">
        <f>SUM(C53:D53)</f>
        <v>0</v>
      </c>
      <c r="C53" s="52">
        <f t="shared" ref="C53:D53" si="9">SUM(C50:C52)</f>
        <v>0</v>
      </c>
      <c r="D53" s="52">
        <f t="shared" si="9"/>
        <v>0</v>
      </c>
      <c r="E53" s="88">
        <f>B53-TEP_men!B54</f>
        <v>0</v>
      </c>
    </row>
    <row r="54" spans="1:5" s="19" customFormat="1" ht="16.8" thickTop="1" thickBot="1" x14ac:dyDescent="0.35">
      <c r="A54" s="31" t="str">
        <f>TEP_men!A55</f>
        <v>Kopējās izmaksas</v>
      </c>
      <c r="B54" s="27" t="e">
        <f>SUM(C54:D54)</f>
        <v>#REF!</v>
      </c>
      <c r="C54" s="52" t="e">
        <f t="shared" ref="C54:D54" si="10">C53+C47</f>
        <v>#REF!</v>
      </c>
      <c r="D54" s="52">
        <f t="shared" si="10"/>
        <v>0</v>
      </c>
      <c r="E54" s="88" t="e">
        <f>B54-TEP_men!B55</f>
        <v>#REF!</v>
      </c>
    </row>
    <row r="55" spans="1:5" s="32" customFormat="1" ht="16.8" thickTop="1" thickBot="1" x14ac:dyDescent="0.35">
      <c r="A55" s="31">
        <f>TEP_men!A77</f>
        <v>0</v>
      </c>
      <c r="B55" s="35" t="s">
        <v>123</v>
      </c>
      <c r="C55" s="33"/>
      <c r="D55" s="34"/>
      <c r="E55" s="88"/>
    </row>
    <row r="56" spans="1:5" ht="15.6" thickTop="1" thickBot="1" x14ac:dyDescent="0.35">
      <c r="B56" s="88" t="e">
        <f>B54-TEP_men!B55</f>
        <v>#REF!</v>
      </c>
    </row>
    <row r="57" spans="1:5" ht="15" thickTop="1" x14ac:dyDescent="0.3"/>
  </sheetData>
  <mergeCells count="1">
    <mergeCell ref="B3:D3"/>
  </mergeCells>
  <conditionalFormatting sqref="B55:D55 F55:XFD55">
    <cfRule type="cellIs" dxfId="9" priority="2" operator="notEqual">
      <formula>0</formula>
    </cfRule>
  </conditionalFormatting>
  <conditionalFormatting sqref="E2:E55">
    <cfRule type="cellIs" dxfId="8"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81"/>
  <sheetViews>
    <sheetView zoomScaleNormal="100" workbookViewId="0">
      <pane xSplit="2" ySplit="4" topLeftCell="C45" activePane="bottomRight" state="frozen"/>
      <selection pane="topRight" activeCell="C1" sqref="C1"/>
      <selection pane="bottomLeft" activeCell="A5" sqref="A5"/>
      <selection pane="bottomRight" activeCell="C1" sqref="C1:E1048576"/>
    </sheetView>
  </sheetViews>
  <sheetFormatPr defaultRowHeight="14.4" x14ac:dyDescent="0.3"/>
  <cols>
    <col min="1" max="1" width="69" customWidth="1"/>
    <col min="2" max="2" width="8.33203125" style="24" bestFit="1" customWidth="1"/>
    <col min="3" max="13" width="5.88671875" customWidth="1"/>
    <col min="14" max="14" width="6.5546875" bestFit="1" customWidth="1"/>
    <col min="15" max="21" width="5.88671875" customWidth="1"/>
  </cols>
  <sheetData>
    <row r="1" spans="1:31" ht="17.399999999999999" thickBot="1" x14ac:dyDescent="0.35">
      <c r="A1" s="11" t="s">
        <v>124</v>
      </c>
    </row>
    <row r="2" spans="1:31" ht="48.75" customHeight="1" thickBot="1" x14ac:dyDescent="0.35">
      <c r="A2" s="6" t="s">
        <v>97</v>
      </c>
      <c r="B2" s="25" t="s">
        <v>98</v>
      </c>
      <c r="C2" s="201"/>
      <c r="D2" s="202" t="s">
        <v>100</v>
      </c>
      <c r="E2" s="203"/>
      <c r="F2" s="204"/>
      <c r="G2" s="202" t="s">
        <v>101</v>
      </c>
      <c r="H2" s="203"/>
      <c r="I2" s="204"/>
      <c r="J2" s="202" t="s">
        <v>155</v>
      </c>
      <c r="K2" s="203"/>
      <c r="L2" s="204"/>
      <c r="M2" s="202" t="s">
        <v>156</v>
      </c>
      <c r="N2" s="203"/>
      <c r="O2" s="204"/>
      <c r="P2" s="202" t="s">
        <v>164</v>
      </c>
      <c r="Q2" s="203"/>
      <c r="R2" s="204"/>
      <c r="S2" s="202" t="s">
        <v>165</v>
      </c>
      <c r="T2" s="203"/>
      <c r="U2" s="204"/>
      <c r="V2" s="200"/>
      <c r="W2" s="200"/>
    </row>
    <row r="3" spans="1:31" s="22" customFormat="1" ht="15" thickBot="1" x14ac:dyDescent="0.35">
      <c r="A3" s="20"/>
      <c r="B3" s="26"/>
      <c r="C3" s="21">
        <f>Stundas!B1</f>
        <v>46174</v>
      </c>
      <c r="D3" s="21">
        <f>Stundas!C1</f>
        <v>46204</v>
      </c>
      <c r="E3" s="21">
        <f>Stundas!D1</f>
        <v>46235</v>
      </c>
      <c r="F3" s="21">
        <f>Stundas!E1</f>
        <v>46266</v>
      </c>
      <c r="G3" s="21">
        <f>Stundas!F1</f>
        <v>46296</v>
      </c>
      <c r="H3" s="21">
        <f>Stundas!G1</f>
        <v>46327</v>
      </c>
      <c r="I3" s="21">
        <f>Stundas!H1</f>
        <v>46357</v>
      </c>
      <c r="J3" s="148">
        <f>Stundas!I1</f>
        <v>46388</v>
      </c>
      <c r="K3" s="148">
        <f>Stundas!J1</f>
        <v>46419</v>
      </c>
      <c r="L3" s="148">
        <f>Stundas!K1</f>
        <v>46447</v>
      </c>
      <c r="M3" s="148">
        <f>Stundas!L1</f>
        <v>46478</v>
      </c>
      <c r="N3" s="148">
        <f>Stundas!M1</f>
        <v>46508</v>
      </c>
      <c r="O3" s="148">
        <f>Stundas!N1</f>
        <v>46539</v>
      </c>
      <c r="P3" s="148">
        <v>45839</v>
      </c>
      <c r="Q3" s="148">
        <v>46600</v>
      </c>
      <c r="R3" s="148">
        <v>46631</v>
      </c>
      <c r="S3" s="148">
        <v>46661</v>
      </c>
      <c r="T3" s="148">
        <v>46692</v>
      </c>
      <c r="U3" s="148">
        <v>46722</v>
      </c>
    </row>
    <row r="4" spans="1:31" ht="15" thickBot="1" x14ac:dyDescent="0.35">
      <c r="A4" s="1" t="s">
        <v>102</v>
      </c>
      <c r="B4" s="8"/>
      <c r="C4" s="8"/>
      <c r="D4" s="8"/>
      <c r="E4" s="8"/>
      <c r="F4" s="8"/>
      <c r="G4" s="8"/>
      <c r="H4" s="8"/>
      <c r="I4" s="183"/>
      <c r="J4" s="179"/>
      <c r="K4" s="179"/>
      <c r="L4" s="179"/>
      <c r="M4" s="179"/>
      <c r="N4" s="179"/>
      <c r="O4" s="179"/>
      <c r="P4" s="179"/>
      <c r="Q4" s="179"/>
      <c r="R4" s="179"/>
      <c r="S4" s="179"/>
      <c r="T4" s="179"/>
      <c r="U4" s="179"/>
    </row>
    <row r="5" spans="1:31" ht="16.2" thickBot="1" x14ac:dyDescent="0.35">
      <c r="A5" s="2" t="s">
        <v>103</v>
      </c>
      <c r="B5" s="27"/>
      <c r="C5" s="8"/>
      <c r="D5" s="8"/>
      <c r="E5" s="8"/>
      <c r="F5" s="8"/>
      <c r="G5" s="8"/>
      <c r="H5" s="8"/>
      <c r="I5" s="183"/>
      <c r="J5" s="179"/>
      <c r="K5" s="179"/>
      <c r="L5" s="179"/>
      <c r="M5" s="179"/>
      <c r="N5" s="179"/>
      <c r="O5" s="179"/>
      <c r="P5" s="179"/>
      <c r="Q5" s="179"/>
      <c r="R5" s="179"/>
      <c r="S5" s="179"/>
      <c r="T5" s="179"/>
      <c r="U5" s="179"/>
    </row>
    <row r="6" spans="1:31" ht="47.4" thickBot="1" x14ac:dyDescent="0.35">
      <c r="A6" s="4" t="s">
        <v>104</v>
      </c>
      <c r="B6" s="27"/>
      <c r="C6" s="9"/>
      <c r="D6" s="9"/>
      <c r="E6" s="9"/>
      <c r="F6" s="9"/>
      <c r="G6" s="9"/>
      <c r="H6" s="9"/>
      <c r="I6" s="184"/>
      <c r="J6" s="189"/>
      <c r="K6" s="189"/>
      <c r="L6" s="189"/>
      <c r="M6" s="189"/>
      <c r="N6" s="189"/>
      <c r="O6" s="189"/>
      <c r="P6" s="189"/>
      <c r="Q6" s="189"/>
      <c r="R6" s="189"/>
      <c r="S6" s="189"/>
      <c r="T6" s="189"/>
      <c r="U6" s="189"/>
    </row>
    <row r="7" spans="1:31" ht="16.8" thickTop="1" thickBot="1" x14ac:dyDescent="0.35">
      <c r="A7" s="3">
        <f>Pienemumi!A6</f>
        <v>0</v>
      </c>
      <c r="B7" s="27">
        <f>SUM(C7:U7)</f>
        <v>0</v>
      </c>
      <c r="C7" s="9">
        <f>Pienemumi!$D6*Stundas!B9</f>
        <v>0</v>
      </c>
      <c r="D7" s="9">
        <f>Pienemumi!$D6*Stundas!C9</f>
        <v>0</v>
      </c>
      <c r="E7" s="9">
        <f>Pienemumi!$D6*Stundas!D9</f>
        <v>0</v>
      </c>
      <c r="F7" s="9">
        <f>Pienemumi!$D6*Stundas!E9</f>
        <v>0</v>
      </c>
      <c r="G7" s="9">
        <f>Pienemumi!$D6*Stundas!F9</f>
        <v>0</v>
      </c>
      <c r="H7" s="9">
        <f>Pienemumi!$D6*Stundas!G9</f>
        <v>0</v>
      </c>
      <c r="I7" s="9">
        <f>Pienemumi!$D6*Stundas!H9</f>
        <v>0</v>
      </c>
      <c r="J7" s="9">
        <f>Pienemumi!$D6*Stundas!I9</f>
        <v>0</v>
      </c>
      <c r="K7" s="9">
        <f>Pienemumi!$D6*Stundas!J9</f>
        <v>0</v>
      </c>
      <c r="L7" s="9">
        <f>Pienemumi!$D6*Stundas!K9</f>
        <v>0</v>
      </c>
      <c r="M7" s="9">
        <f>Pienemumi!$D6*Stundas!L9</f>
        <v>0</v>
      </c>
      <c r="N7" s="9">
        <f>Pienemumi!$D6*Stundas!M9</f>
        <v>0</v>
      </c>
      <c r="O7" s="9">
        <f>Pienemumi!$D6*Stundas!N9</f>
        <v>0</v>
      </c>
      <c r="P7" s="9">
        <f>Pienemumi!$D6*Stundas!O9</f>
        <v>0</v>
      </c>
      <c r="Q7" s="9">
        <f>Pienemumi!$D6*Stundas!P9</f>
        <v>0</v>
      </c>
      <c r="R7" s="9">
        <f>Pienemumi!$D6*Stundas!Q9</f>
        <v>0</v>
      </c>
      <c r="S7" s="9">
        <f>Pienemumi!$D6*Stundas!R9</f>
        <v>0</v>
      </c>
      <c r="T7" s="9">
        <f>Pienemumi!$D6*Stundas!S9</f>
        <v>0</v>
      </c>
      <c r="U7" s="9">
        <f>Pienemumi!$D6*Stundas!T9</f>
        <v>0</v>
      </c>
      <c r="V7" s="197">
        <f>B7-Stundas!U9*Pienemumi!D6</f>
        <v>0</v>
      </c>
    </row>
    <row r="8" spans="1:31" ht="16.8" thickTop="1" thickBot="1" x14ac:dyDescent="0.35">
      <c r="A8" s="3">
        <f>Pienemumi!A7</f>
        <v>0</v>
      </c>
      <c r="B8" s="27">
        <f>SUM(C8:U8)</f>
        <v>0</v>
      </c>
      <c r="C8" s="9">
        <f>Pienemumi!$D7*Stundas!B10</f>
        <v>0</v>
      </c>
      <c r="D8" s="9">
        <f>Pienemumi!$D7*Stundas!C10</f>
        <v>0</v>
      </c>
      <c r="E8" s="9">
        <f>Pienemumi!$D7*Stundas!D10</f>
        <v>0</v>
      </c>
      <c r="F8" s="9">
        <f>Pienemumi!$D7*Stundas!E10</f>
        <v>0</v>
      </c>
      <c r="G8" s="9">
        <f>Pienemumi!$D7*Stundas!F10</f>
        <v>0</v>
      </c>
      <c r="H8" s="9">
        <f>Pienemumi!$D7*Stundas!G10</f>
        <v>0</v>
      </c>
      <c r="I8" s="9">
        <f>Pienemumi!$D7*Stundas!H10</f>
        <v>0</v>
      </c>
      <c r="J8" s="9">
        <f>Pienemumi!$D7*Stundas!I10</f>
        <v>0</v>
      </c>
      <c r="K8" s="9">
        <f>Pienemumi!$D7*Stundas!J10</f>
        <v>0</v>
      </c>
      <c r="L8" s="9">
        <f>Pienemumi!$D7*Stundas!K10</f>
        <v>0</v>
      </c>
      <c r="M8" s="9">
        <f>Pienemumi!$D7*Stundas!L10</f>
        <v>0</v>
      </c>
      <c r="N8" s="9">
        <f>Pienemumi!$D7*Stundas!M10</f>
        <v>0</v>
      </c>
      <c r="O8" s="9">
        <f>Pienemumi!$D7*Stundas!N10</f>
        <v>0</v>
      </c>
      <c r="P8" s="9">
        <f>Pienemumi!$D7*Stundas!O10</f>
        <v>0</v>
      </c>
      <c r="Q8" s="9">
        <f>Pienemumi!$D7*Stundas!P10</f>
        <v>0</v>
      </c>
      <c r="R8" s="9">
        <f>Pienemumi!$D7*Stundas!Q10</f>
        <v>0</v>
      </c>
      <c r="S8" s="9">
        <f>Pienemumi!$D7*Stundas!R10</f>
        <v>0</v>
      </c>
      <c r="T8" s="9">
        <f>Pienemumi!$D7*Stundas!S10</f>
        <v>0</v>
      </c>
      <c r="U8" s="9">
        <f>Pienemumi!$D7*Stundas!T10</f>
        <v>0</v>
      </c>
      <c r="V8" s="197">
        <f>B8-Stundas!U10*Pienemumi!D7</f>
        <v>0</v>
      </c>
    </row>
    <row r="9" spans="1:31" ht="16.8" thickTop="1" thickBot="1" x14ac:dyDescent="0.35">
      <c r="A9" s="3">
        <f>Pienemumi!A8</f>
        <v>0</v>
      </c>
      <c r="B9" s="27">
        <f>SUM(C9:U9)</f>
        <v>0</v>
      </c>
      <c r="C9" s="9">
        <f>Pienemumi!$D8*Stundas!B11</f>
        <v>0</v>
      </c>
      <c r="D9" s="9">
        <f>Pienemumi!$D8*Stundas!C11</f>
        <v>0</v>
      </c>
      <c r="E9" s="9">
        <f>Pienemumi!$D8*Stundas!D11</f>
        <v>0</v>
      </c>
      <c r="F9" s="9">
        <f>Pienemumi!$D8*Stundas!E11</f>
        <v>0</v>
      </c>
      <c r="G9" s="9">
        <f>Pienemumi!$D8*Stundas!F11</f>
        <v>0</v>
      </c>
      <c r="H9" s="9">
        <f>Pienemumi!$D8*Stundas!G11</f>
        <v>0</v>
      </c>
      <c r="I9" s="9">
        <f>Pienemumi!$D8*Stundas!H11</f>
        <v>0</v>
      </c>
      <c r="J9" s="9">
        <f>Pienemumi!$D8*Stundas!I11</f>
        <v>0</v>
      </c>
      <c r="K9" s="9">
        <f>Pienemumi!$D8*Stundas!J11</f>
        <v>0</v>
      </c>
      <c r="L9" s="9">
        <f>Pienemumi!$D8*Stundas!K11</f>
        <v>0</v>
      </c>
      <c r="M9" s="9">
        <f>Pienemumi!$D8*Stundas!L11</f>
        <v>0</v>
      </c>
      <c r="N9" s="9">
        <f>Pienemumi!$D8*Stundas!M11</f>
        <v>0</v>
      </c>
      <c r="O9" s="9">
        <f>Pienemumi!$D8*Stundas!N11</f>
        <v>0</v>
      </c>
      <c r="P9" s="9">
        <f>Pienemumi!$D8*Stundas!O11</f>
        <v>0</v>
      </c>
      <c r="Q9" s="9">
        <f>Pienemumi!$D8*Stundas!P11</f>
        <v>0</v>
      </c>
      <c r="R9" s="9">
        <f>Pienemumi!$D8*Stundas!Q11</f>
        <v>0</v>
      </c>
      <c r="S9" s="9">
        <f>Pienemumi!$D8*Stundas!R11</f>
        <v>0</v>
      </c>
      <c r="T9" s="9">
        <f>Pienemumi!$D8*Stundas!S11</f>
        <v>0</v>
      </c>
      <c r="U9" s="9">
        <f>Pienemumi!$D8*Stundas!T11</f>
        <v>0</v>
      </c>
      <c r="V9" s="197">
        <f>B9-Stundas!U11*Pienemumi!D8</f>
        <v>0</v>
      </c>
    </row>
    <row r="10" spans="1:31" ht="16.8" thickTop="1" thickBot="1" x14ac:dyDescent="0.35">
      <c r="A10" s="3">
        <f>Pienemumi!A9</f>
        <v>0</v>
      </c>
      <c r="B10" s="27">
        <f>SUM(C10:U10)</f>
        <v>0</v>
      </c>
      <c r="C10" s="9">
        <f>Pienemumi!$D9*Stundas!B12</f>
        <v>0</v>
      </c>
      <c r="D10" s="9">
        <f>Pienemumi!$D9*Stundas!C12</f>
        <v>0</v>
      </c>
      <c r="E10" s="9">
        <f>Pienemumi!$D9*Stundas!D12</f>
        <v>0</v>
      </c>
      <c r="F10" s="9">
        <f>Pienemumi!$D9*Stundas!E12</f>
        <v>0</v>
      </c>
      <c r="G10" s="9">
        <f>Pienemumi!$D9*Stundas!F12</f>
        <v>0</v>
      </c>
      <c r="H10" s="9">
        <f>Pienemumi!$D9*Stundas!G12</f>
        <v>0</v>
      </c>
      <c r="I10" s="9">
        <f>Pienemumi!$D9*Stundas!H12</f>
        <v>0</v>
      </c>
      <c r="J10" s="9">
        <f>Pienemumi!$D9*Stundas!I12</f>
        <v>0</v>
      </c>
      <c r="K10" s="9">
        <f>Pienemumi!$D9*Stundas!J12</f>
        <v>0</v>
      </c>
      <c r="L10" s="9">
        <f>Pienemumi!$D9*Stundas!K12</f>
        <v>0</v>
      </c>
      <c r="M10" s="9">
        <f>Pienemumi!$D9*Stundas!L12</f>
        <v>0</v>
      </c>
      <c r="N10" s="9">
        <f>Pienemumi!$D9*Stundas!M12</f>
        <v>0</v>
      </c>
      <c r="O10" s="9">
        <f>Pienemumi!$D9*Stundas!N12</f>
        <v>0</v>
      </c>
      <c r="P10" s="9">
        <f>Pienemumi!$D9*Stundas!O12</f>
        <v>0</v>
      </c>
      <c r="Q10" s="9">
        <f>Pienemumi!$D9*Stundas!P12</f>
        <v>0</v>
      </c>
      <c r="R10" s="9">
        <f>Pienemumi!$D9*Stundas!Q12</f>
        <v>0</v>
      </c>
      <c r="S10" s="9">
        <f>Pienemumi!$D9*Stundas!R12</f>
        <v>0</v>
      </c>
      <c r="T10" s="9">
        <f>Pienemumi!$D9*Stundas!S12</f>
        <v>0</v>
      </c>
      <c r="U10" s="9">
        <f>Pienemumi!$D9*Stundas!T12</f>
        <v>0</v>
      </c>
      <c r="V10" s="197">
        <f>B10-Stundas!U12*Pienemumi!D9</f>
        <v>0</v>
      </c>
    </row>
    <row r="11" spans="1:31" ht="16.8" thickTop="1" thickBot="1" x14ac:dyDescent="0.35">
      <c r="A11" s="3">
        <f>Pienemumi!A10</f>
        <v>0</v>
      </c>
      <c r="B11" s="27">
        <f>SUM(C11:U11)</f>
        <v>0</v>
      </c>
      <c r="C11" s="9">
        <f>Pienemumi!$D10*Stundas!B13</f>
        <v>0</v>
      </c>
      <c r="D11" s="9">
        <f>Pienemumi!$D10*Stundas!C13</f>
        <v>0</v>
      </c>
      <c r="E11" s="9">
        <f>Pienemumi!$D10*Stundas!D13</f>
        <v>0</v>
      </c>
      <c r="F11" s="9">
        <f>Pienemumi!$D10*Stundas!E13</f>
        <v>0</v>
      </c>
      <c r="G11" s="9">
        <f>Pienemumi!$D10*Stundas!F13</f>
        <v>0</v>
      </c>
      <c r="H11" s="9">
        <f>Pienemumi!$D10*Stundas!G13</f>
        <v>0</v>
      </c>
      <c r="I11" s="9">
        <f>Pienemumi!$D10*Stundas!H13</f>
        <v>0</v>
      </c>
      <c r="J11" s="9">
        <f>Pienemumi!$D10*Stundas!I13</f>
        <v>0</v>
      </c>
      <c r="K11" s="9">
        <f>Pienemumi!$D10*Stundas!J13</f>
        <v>0</v>
      </c>
      <c r="L11" s="9">
        <f>Pienemumi!$D10*Stundas!K13</f>
        <v>0</v>
      </c>
      <c r="M11" s="9">
        <f>Pienemumi!$D10*Stundas!L13</f>
        <v>0</v>
      </c>
      <c r="N11" s="9">
        <f>Pienemumi!$D10*Stundas!M13</f>
        <v>0</v>
      </c>
      <c r="O11" s="9">
        <f>Pienemumi!$D10*Stundas!N13</f>
        <v>0</v>
      </c>
      <c r="P11" s="9">
        <f>Pienemumi!$D10*Stundas!O13</f>
        <v>0</v>
      </c>
      <c r="Q11" s="9">
        <f>Pienemumi!$D10*Stundas!P13</f>
        <v>0</v>
      </c>
      <c r="R11" s="9">
        <f>Pienemumi!$D10*Stundas!Q13</f>
        <v>0</v>
      </c>
      <c r="S11" s="9">
        <f>Pienemumi!$D10*Stundas!R13</f>
        <v>0</v>
      </c>
      <c r="T11" s="9">
        <f>Pienemumi!$D10*Stundas!S13</f>
        <v>0</v>
      </c>
      <c r="U11" s="9">
        <f>Pienemumi!$D10*Stundas!T13</f>
        <v>0</v>
      </c>
      <c r="V11" s="198">
        <f>B11-Stundas!U13*Pienemumi!D10</f>
        <v>0</v>
      </c>
    </row>
    <row r="12" spans="1:31" ht="47.4" thickBot="1" x14ac:dyDescent="0.35">
      <c r="A12" s="4" t="s">
        <v>105</v>
      </c>
      <c r="B12" s="27"/>
      <c r="C12" s="8"/>
      <c r="D12" s="8"/>
      <c r="E12" s="8"/>
      <c r="F12" s="8"/>
      <c r="G12" s="8"/>
      <c r="H12" s="8"/>
      <c r="I12" s="8"/>
      <c r="J12" s="179"/>
      <c r="K12" s="179"/>
      <c r="L12" s="179"/>
      <c r="M12" s="179"/>
      <c r="N12" s="179"/>
      <c r="O12" s="179"/>
      <c r="P12" s="179"/>
      <c r="Q12" s="179"/>
      <c r="R12" s="179"/>
      <c r="S12" s="179"/>
      <c r="T12" s="179"/>
      <c r="U12" s="179"/>
    </row>
    <row r="13" spans="1:31" s="38" customFormat="1" ht="16.2" thickBot="1" x14ac:dyDescent="0.35">
      <c r="A13" s="3" t="str">
        <f>Pienemumi!A12</f>
        <v>1.2.1. Ceļa / transporta izdevumi</v>
      </c>
      <c r="B13" s="27">
        <f>SUM(C13:U13)</f>
        <v>0</v>
      </c>
      <c r="C13" s="9"/>
      <c r="D13" s="9"/>
      <c r="E13" s="9"/>
      <c r="F13" s="9"/>
      <c r="G13" s="9"/>
      <c r="H13" s="9"/>
      <c r="I13" s="9"/>
      <c r="J13" s="189"/>
      <c r="K13" s="189"/>
      <c r="L13" s="189"/>
      <c r="M13" s="189"/>
      <c r="N13" s="189"/>
      <c r="O13" s="189"/>
      <c r="P13" s="189"/>
      <c r="Q13" s="189"/>
      <c r="R13" s="189"/>
      <c r="S13" s="189"/>
      <c r="T13" s="189"/>
      <c r="U13" s="189"/>
      <c r="V13" s="90"/>
      <c r="W13" s="50"/>
      <c r="X13" s="50"/>
      <c r="Y13" s="50"/>
      <c r="Z13" s="50"/>
      <c r="AA13" s="50"/>
      <c r="AB13" s="50"/>
      <c r="AC13" s="50"/>
      <c r="AD13" s="50"/>
      <c r="AE13" s="50"/>
    </row>
    <row r="14" spans="1:31" s="38" customFormat="1" ht="16.2" thickBot="1" x14ac:dyDescent="0.35">
      <c r="A14" s="3" t="str">
        <f>Pienemumi!A13</f>
        <v>1.2.2. Dienas nauda</v>
      </c>
      <c r="B14" s="27">
        <f>SUM(C14:U14)</f>
        <v>0</v>
      </c>
      <c r="C14" s="9"/>
      <c r="D14" s="9"/>
      <c r="E14" s="9"/>
      <c r="F14" s="9"/>
      <c r="G14" s="9"/>
      <c r="H14" s="9"/>
      <c r="I14" s="9"/>
      <c r="J14" s="189"/>
      <c r="K14" s="189"/>
      <c r="L14" s="189"/>
      <c r="M14" s="189"/>
      <c r="N14" s="189"/>
      <c r="O14" s="189"/>
      <c r="P14" s="189"/>
      <c r="Q14" s="189"/>
      <c r="R14" s="189"/>
      <c r="S14" s="189"/>
      <c r="T14" s="189"/>
      <c r="U14" s="189"/>
      <c r="V14" s="90"/>
      <c r="W14" s="50"/>
      <c r="X14" s="50"/>
      <c r="Y14" s="50"/>
      <c r="Z14" s="50"/>
      <c r="AA14" s="50"/>
      <c r="AB14" s="50"/>
      <c r="AC14" s="50"/>
      <c r="AD14" s="50"/>
      <c r="AE14" s="50"/>
    </row>
    <row r="15" spans="1:31" s="38" customFormat="1" ht="16.2" thickBot="1" x14ac:dyDescent="0.35">
      <c r="A15" s="3" t="str">
        <f>Pienemumi!A14</f>
        <v>1.2.3. Viesnīcas (naktsmītnes) izdevumi, ieskaitot brokastis</v>
      </c>
      <c r="B15" s="27">
        <f>SUM(C15:U15)</f>
        <v>0</v>
      </c>
      <c r="C15" s="9"/>
      <c r="D15" s="9"/>
      <c r="E15" s="9"/>
      <c r="F15" s="9"/>
      <c r="G15" s="9"/>
      <c r="H15" s="9"/>
      <c r="I15" s="9"/>
      <c r="J15" s="189"/>
      <c r="K15" s="189"/>
      <c r="L15" s="189"/>
      <c r="M15" s="189"/>
      <c r="N15" s="189"/>
      <c r="O15" s="189"/>
      <c r="P15" s="189"/>
      <c r="Q15" s="189"/>
      <c r="R15" s="189"/>
      <c r="S15" s="189"/>
      <c r="T15" s="189"/>
      <c r="U15" s="189"/>
      <c r="V15" s="90"/>
      <c r="W15" s="50"/>
      <c r="X15" s="50"/>
      <c r="Y15" s="50"/>
      <c r="Z15" s="50"/>
      <c r="AA15" s="50"/>
      <c r="AB15" s="50"/>
      <c r="AC15" s="50"/>
      <c r="AD15" s="50"/>
      <c r="AE15" s="50"/>
    </row>
    <row r="16" spans="1:31" s="38" customFormat="1" ht="16.2" thickBot="1" x14ac:dyDescent="0.35">
      <c r="A16" s="3" t="str">
        <f>Pienemumi!A15</f>
        <v>1.2.4. Bagāžas pārvadāšanas izdevumi</v>
      </c>
      <c r="B16" s="27">
        <f>SUM(C16:U16)</f>
        <v>0</v>
      </c>
      <c r="C16" s="9"/>
      <c r="D16" s="9"/>
      <c r="E16" s="9"/>
      <c r="F16" s="9"/>
      <c r="G16" s="9"/>
      <c r="H16" s="9"/>
      <c r="I16" s="9"/>
      <c r="J16" s="189"/>
      <c r="K16" s="189"/>
      <c r="L16" s="189"/>
      <c r="M16" s="189"/>
      <c r="N16" s="189"/>
      <c r="O16" s="189"/>
      <c r="P16" s="189"/>
      <c r="Q16" s="189"/>
      <c r="R16" s="189"/>
      <c r="S16" s="189"/>
      <c r="T16" s="189"/>
      <c r="U16" s="189"/>
      <c r="V16" s="90"/>
      <c r="W16" s="50"/>
      <c r="X16" s="50"/>
      <c r="Y16" s="50"/>
      <c r="Z16" s="50"/>
      <c r="AA16" s="50"/>
      <c r="AB16" s="50"/>
      <c r="AC16" s="50"/>
      <c r="AD16" s="50"/>
      <c r="AE16" s="50"/>
    </row>
    <row r="17" spans="1:31" s="19" customFormat="1" ht="16.8" thickBot="1" x14ac:dyDescent="0.4">
      <c r="A17" s="29" t="s">
        <v>106</v>
      </c>
      <c r="B17" s="27">
        <f>SUM(C17:U17)</f>
        <v>0</v>
      </c>
      <c r="C17" s="10">
        <f t="shared" ref="C17:U17" si="0">SUM(C5:C16)</f>
        <v>0</v>
      </c>
      <c r="D17" s="10">
        <f t="shared" si="0"/>
        <v>0</v>
      </c>
      <c r="E17" s="10">
        <f t="shared" si="0"/>
        <v>0</v>
      </c>
      <c r="F17" s="10">
        <f t="shared" si="0"/>
        <v>0</v>
      </c>
      <c r="G17" s="10">
        <f t="shared" si="0"/>
        <v>0</v>
      </c>
      <c r="H17" s="10">
        <f t="shared" si="0"/>
        <v>0</v>
      </c>
      <c r="I17" s="10">
        <f t="shared" si="0"/>
        <v>0</v>
      </c>
      <c r="J17" s="190">
        <f t="shared" si="0"/>
        <v>0</v>
      </c>
      <c r="K17" s="190">
        <f t="shared" si="0"/>
        <v>0</v>
      </c>
      <c r="L17" s="190">
        <f t="shared" si="0"/>
        <v>0</v>
      </c>
      <c r="M17" s="190">
        <f t="shared" si="0"/>
        <v>0</v>
      </c>
      <c r="N17" s="190">
        <f t="shared" si="0"/>
        <v>0</v>
      </c>
      <c r="O17" s="190">
        <f t="shared" si="0"/>
        <v>0</v>
      </c>
      <c r="P17" s="190">
        <f t="shared" si="0"/>
        <v>0</v>
      </c>
      <c r="Q17" s="190">
        <f t="shared" si="0"/>
        <v>0</v>
      </c>
      <c r="R17" s="190">
        <f t="shared" si="0"/>
        <v>0</v>
      </c>
      <c r="S17" s="190">
        <f t="shared" si="0"/>
        <v>0</v>
      </c>
      <c r="T17" s="190">
        <f t="shared" si="0"/>
        <v>0</v>
      </c>
      <c r="U17" s="190">
        <f t="shared" si="0"/>
        <v>0</v>
      </c>
      <c r="V17" s="49"/>
      <c r="W17" s="49"/>
      <c r="X17" s="49"/>
      <c r="Y17" s="49"/>
      <c r="Z17" s="49"/>
      <c r="AA17" s="49"/>
      <c r="AB17" s="49"/>
      <c r="AC17" s="49"/>
      <c r="AD17" s="49"/>
      <c r="AE17" s="49"/>
    </row>
    <row r="18" spans="1:31" ht="16.2" thickBot="1" x14ac:dyDescent="0.35">
      <c r="A18" s="4" t="s">
        <v>107</v>
      </c>
      <c r="B18" s="27"/>
      <c r="C18" s="8"/>
      <c r="D18" s="8"/>
      <c r="E18" s="8"/>
      <c r="F18" s="8"/>
      <c r="G18" s="8"/>
      <c r="H18" s="8"/>
      <c r="I18" s="8"/>
      <c r="J18" s="8"/>
      <c r="K18" s="8"/>
      <c r="L18" s="8"/>
      <c r="M18" s="8"/>
      <c r="N18" s="8"/>
      <c r="O18" s="8"/>
      <c r="P18" s="8"/>
      <c r="Q18" s="8"/>
      <c r="R18" s="8"/>
      <c r="S18" s="8"/>
      <c r="T18" s="8"/>
      <c r="U18" s="8"/>
      <c r="V18" s="50"/>
      <c r="W18" s="50"/>
      <c r="X18" s="50"/>
      <c r="Y18" s="50"/>
      <c r="Z18" s="50"/>
      <c r="AA18" s="50"/>
      <c r="AB18" s="50"/>
      <c r="AC18" s="50"/>
      <c r="AD18" s="50"/>
      <c r="AE18" s="50"/>
    </row>
    <row r="19" spans="1:31" ht="16.2" thickBot="1" x14ac:dyDescent="0.35">
      <c r="A19" s="4" t="str">
        <f>Pienemumi!A17</f>
        <v>2.1. Komunālo pakalpojumu izmaksas</v>
      </c>
      <c r="B19" s="27">
        <f>SUM(C19:U19)</f>
        <v>0</v>
      </c>
      <c r="C19" s="9">
        <f>Stundas!B$30*Pienemumi!$D17</f>
        <v>0</v>
      </c>
      <c r="D19" s="9">
        <f>Stundas!C$30*Pienemumi!$D17</f>
        <v>0</v>
      </c>
      <c r="E19" s="9">
        <f>Stundas!D$30*Pienemumi!$D17</f>
        <v>0</v>
      </c>
      <c r="F19" s="9">
        <f>Stundas!E$30*Pienemumi!$D17</f>
        <v>0</v>
      </c>
      <c r="G19" s="9">
        <f>Stundas!F$30*Pienemumi!$D17</f>
        <v>0</v>
      </c>
      <c r="H19" s="9">
        <f>Stundas!G$30*Pienemumi!$D17</f>
        <v>0</v>
      </c>
      <c r="I19" s="9">
        <f>Stundas!H$30*Pienemumi!$D17</f>
        <v>0</v>
      </c>
      <c r="J19" s="9">
        <f>Stundas!I$30*Pienemumi!$D17</f>
        <v>0</v>
      </c>
      <c r="K19" s="9">
        <f>Stundas!J$30*Pienemumi!$D17</f>
        <v>0</v>
      </c>
      <c r="L19" s="9">
        <f>Stundas!K$30*Pienemumi!$D17</f>
        <v>0</v>
      </c>
      <c r="M19" s="9">
        <f>Stundas!L$30*Pienemumi!$D17</f>
        <v>0</v>
      </c>
      <c r="N19" s="9">
        <f>Stundas!M$30*Pienemumi!$D17</f>
        <v>0</v>
      </c>
      <c r="O19" s="9">
        <f>Stundas!N$30*Pienemumi!$D17</f>
        <v>0</v>
      </c>
      <c r="P19" s="9">
        <f>Stundas!O$29*Pienemumi!$D17</f>
        <v>0</v>
      </c>
      <c r="Q19" s="9">
        <f>Stundas!P$29*Pienemumi!$D17</f>
        <v>0</v>
      </c>
      <c r="R19" s="9">
        <f>Stundas!Q$29*Pienemumi!$D17</f>
        <v>0</v>
      </c>
      <c r="S19" s="9">
        <f>Stundas!R$29*Pienemumi!$D17</f>
        <v>0</v>
      </c>
      <c r="T19" s="9">
        <f>Stundas!S$29*Pienemumi!$D17</f>
        <v>0</v>
      </c>
      <c r="U19" s="9">
        <f>Stundas!T$29*Pienemumi!$D17</f>
        <v>0</v>
      </c>
      <c r="V19" s="50"/>
      <c r="W19" s="50"/>
      <c r="X19" s="50"/>
      <c r="Y19" s="50"/>
      <c r="Z19" s="50"/>
      <c r="AA19" s="50"/>
      <c r="AB19" s="50"/>
      <c r="AC19" s="50"/>
      <c r="AD19" s="50"/>
      <c r="AE19" s="50"/>
    </row>
    <row r="20" spans="1:31" ht="16.2" thickBot="1" x14ac:dyDescent="0.35">
      <c r="A20" s="4" t="str">
        <f>Pienemumi!A18</f>
        <v>2.2. Sakaru pakalpojumu izmaksas</v>
      </c>
      <c r="B20" s="27">
        <f>SUM(C20:U20)</f>
        <v>0</v>
      </c>
      <c r="C20" s="9">
        <f>Stundas!B$30*Pienemumi!$D18</f>
        <v>0</v>
      </c>
      <c r="D20" s="9">
        <f>Stundas!C$30*Pienemumi!$D18</f>
        <v>0</v>
      </c>
      <c r="E20" s="9">
        <f>Stundas!D$30*Pienemumi!$D18</f>
        <v>0</v>
      </c>
      <c r="F20" s="9">
        <f>Stundas!E$30*Pienemumi!$D18</f>
        <v>0</v>
      </c>
      <c r="G20" s="9">
        <f>Stundas!F$30*Pienemumi!$D18</f>
        <v>0</v>
      </c>
      <c r="H20" s="9">
        <f>Stundas!G$30*Pienemumi!$D18</f>
        <v>0</v>
      </c>
      <c r="I20" s="9">
        <f>Stundas!H$30*Pienemumi!$D18</f>
        <v>0</v>
      </c>
      <c r="J20" s="9">
        <f>Stundas!I$30*Pienemumi!$D18</f>
        <v>0</v>
      </c>
      <c r="K20" s="9">
        <f>Stundas!J$30*Pienemumi!$D18</f>
        <v>0</v>
      </c>
      <c r="L20" s="9">
        <f>Stundas!K$30*Pienemumi!$D18</f>
        <v>0</v>
      </c>
      <c r="M20" s="9">
        <f>Stundas!L$30*Pienemumi!$D18</f>
        <v>0</v>
      </c>
      <c r="N20" s="9">
        <f>Stundas!M$30*Pienemumi!$D18</f>
        <v>0</v>
      </c>
      <c r="O20" s="9">
        <f>Stundas!N$30*Pienemumi!$D18</f>
        <v>0</v>
      </c>
      <c r="P20" s="9">
        <f>Stundas!O$29*Pienemumi!$D18</f>
        <v>0</v>
      </c>
      <c r="Q20" s="9">
        <f>Stundas!P$29*Pienemumi!$D18</f>
        <v>0</v>
      </c>
      <c r="R20" s="9">
        <f>Stundas!Q$29*Pienemumi!$D18</f>
        <v>0</v>
      </c>
      <c r="S20" s="9">
        <f>Stundas!R$29*Pienemumi!$D18</f>
        <v>0</v>
      </c>
      <c r="T20" s="9">
        <f>Stundas!S$29*Pienemumi!$D18</f>
        <v>0</v>
      </c>
      <c r="U20" s="9">
        <f>Stundas!T$29*Pienemumi!$D18</f>
        <v>0</v>
      </c>
      <c r="V20" s="50"/>
      <c r="W20" s="50"/>
      <c r="X20" s="50"/>
      <c r="Y20" s="50"/>
      <c r="Z20" s="50"/>
      <c r="AA20" s="50"/>
      <c r="AB20" s="50"/>
      <c r="AC20" s="50"/>
      <c r="AD20" s="50"/>
      <c r="AE20" s="50"/>
    </row>
    <row r="21" spans="1:31" s="19" customFormat="1" ht="16.8" thickBot="1" x14ac:dyDescent="0.4">
      <c r="A21" s="29" t="s">
        <v>108</v>
      </c>
      <c r="B21" s="27">
        <f>SUM(C21:U21)</f>
        <v>0</v>
      </c>
      <c r="C21" s="10">
        <f t="shared" ref="C21:U21" si="1">SUM(C18:C20)</f>
        <v>0</v>
      </c>
      <c r="D21" s="10">
        <f t="shared" si="1"/>
        <v>0</v>
      </c>
      <c r="E21" s="10">
        <f>SUM(E18:E20)</f>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1"/>
        <v>0</v>
      </c>
      <c r="T21" s="10">
        <f t="shared" si="1"/>
        <v>0</v>
      </c>
      <c r="U21" s="10">
        <f t="shared" si="1"/>
        <v>0</v>
      </c>
      <c r="V21" s="49"/>
      <c r="W21" s="49"/>
      <c r="X21" s="49"/>
      <c r="Y21" s="49"/>
      <c r="Z21" s="49"/>
      <c r="AA21" s="49"/>
      <c r="AB21" s="49"/>
      <c r="AC21" s="49"/>
      <c r="AD21" s="49"/>
      <c r="AE21" s="49"/>
    </row>
    <row r="22" spans="1:31" ht="16.2" thickBot="1" x14ac:dyDescent="0.35">
      <c r="A22" s="2" t="s">
        <v>109</v>
      </c>
      <c r="B22" s="27"/>
      <c r="C22" s="8"/>
      <c r="D22" s="8"/>
      <c r="E22" s="8"/>
      <c r="F22" s="8"/>
      <c r="G22" s="8"/>
      <c r="H22" s="8"/>
      <c r="I22" s="8"/>
      <c r="J22" s="8"/>
      <c r="K22" s="8"/>
      <c r="L22" s="8"/>
      <c r="M22" s="8"/>
      <c r="N22" s="8"/>
      <c r="O22" s="8"/>
      <c r="P22" s="8"/>
      <c r="Q22" s="8"/>
      <c r="R22" s="8"/>
      <c r="S22" s="8"/>
      <c r="T22" s="8"/>
      <c r="U22" s="8"/>
      <c r="V22" s="50"/>
      <c r="W22" s="50"/>
      <c r="X22" s="50"/>
      <c r="Y22" s="50"/>
      <c r="Z22" s="50"/>
      <c r="AA22" s="50"/>
      <c r="AB22" s="50"/>
      <c r="AC22" s="50"/>
      <c r="AD22" s="50"/>
      <c r="AE22" s="50"/>
    </row>
    <row r="23" spans="1:31" ht="16.2" thickBot="1" x14ac:dyDescent="0.35">
      <c r="A23" s="2" t="str">
        <f>Pienemumi!A20</f>
        <v>3.1. Telpu nomas izmaksas</v>
      </c>
      <c r="B23" s="27">
        <f>SUM(C23:U23)</f>
        <v>0</v>
      </c>
      <c r="C23" s="9"/>
      <c r="D23" s="9"/>
      <c r="E23" s="9"/>
      <c r="F23" s="9"/>
      <c r="G23" s="9"/>
      <c r="H23" s="9"/>
      <c r="I23" s="9"/>
      <c r="J23" s="9"/>
      <c r="K23" s="9"/>
      <c r="L23" s="9"/>
      <c r="M23" s="9"/>
      <c r="N23" s="9"/>
      <c r="O23" s="9"/>
      <c r="P23" s="9"/>
      <c r="Q23" s="9"/>
      <c r="R23" s="9"/>
      <c r="S23" s="9"/>
      <c r="T23" s="9"/>
      <c r="U23" s="9"/>
      <c r="V23" s="89"/>
      <c r="W23" s="89"/>
      <c r="X23" s="89"/>
      <c r="Y23" s="89"/>
      <c r="Z23" s="89"/>
      <c r="AA23" s="89"/>
      <c r="AB23" s="50"/>
      <c r="AC23" s="50"/>
      <c r="AD23" s="50"/>
      <c r="AE23" s="50"/>
    </row>
    <row r="24" spans="1:31" s="38" customFormat="1" ht="16.2" thickBot="1" x14ac:dyDescent="0.35">
      <c r="A24" s="2" t="str">
        <f>Pienemumi!A21</f>
        <v>3.2. Instrumentu nomas izmaksas</v>
      </c>
      <c r="B24" s="27">
        <f>SUM(C24:U24)</f>
        <v>0</v>
      </c>
      <c r="C24" s="9"/>
      <c r="D24" s="9"/>
      <c r="E24" s="9"/>
      <c r="F24" s="9"/>
      <c r="G24" s="9"/>
      <c r="H24" s="9"/>
      <c r="I24" s="9"/>
      <c r="J24" s="9"/>
      <c r="K24" s="9"/>
      <c r="L24" s="9"/>
      <c r="M24" s="9"/>
      <c r="N24" s="9"/>
      <c r="O24" s="9"/>
      <c r="P24" s="9"/>
      <c r="Q24" s="9"/>
      <c r="R24" s="9"/>
      <c r="S24" s="9"/>
      <c r="T24" s="9"/>
      <c r="U24" s="9"/>
      <c r="V24" s="89"/>
      <c r="W24" s="89"/>
      <c r="X24" s="89"/>
      <c r="Y24" s="89"/>
      <c r="Z24" s="89"/>
      <c r="AA24" s="89"/>
      <c r="AB24" s="50"/>
      <c r="AC24" s="50"/>
      <c r="AD24" s="50"/>
      <c r="AE24" s="50"/>
    </row>
    <row r="25" spans="1:31" s="38" customFormat="1" ht="16.2" thickBot="1" x14ac:dyDescent="0.35">
      <c r="A25" s="2" t="str">
        <f>Pienemumi!A22</f>
        <v>3.3. Iekārtu nomas izmaksas</v>
      </c>
      <c r="B25" s="27">
        <f>SUM(C25:U25)</f>
        <v>0</v>
      </c>
      <c r="C25" s="9"/>
      <c r="D25" s="9"/>
      <c r="E25" s="9"/>
      <c r="F25" s="9"/>
      <c r="G25" s="9"/>
      <c r="H25" s="9"/>
      <c r="I25" s="9"/>
      <c r="J25" s="9"/>
      <c r="K25" s="9"/>
      <c r="L25" s="9"/>
      <c r="M25" s="9"/>
      <c r="N25" s="9"/>
      <c r="O25" s="9"/>
      <c r="P25" s="9"/>
      <c r="Q25" s="9"/>
      <c r="R25" s="9"/>
      <c r="S25" s="9"/>
      <c r="T25" s="9"/>
      <c r="U25" s="9"/>
      <c r="V25" s="89"/>
      <c r="W25" s="89"/>
      <c r="X25" s="89"/>
      <c r="Y25" s="89"/>
      <c r="Z25" s="89"/>
      <c r="AA25" s="89"/>
      <c r="AB25" s="50"/>
      <c r="AC25" s="50"/>
      <c r="AD25" s="50"/>
      <c r="AE25" s="50"/>
    </row>
    <row r="26" spans="1:31" s="38" customFormat="1" ht="16.2" thickBot="1" x14ac:dyDescent="0.35">
      <c r="A26" s="2" t="str">
        <f>Pienemumi!A23</f>
        <v>3.4. Aprīkojuma nomas izmaksas</v>
      </c>
      <c r="B26" s="27">
        <f>SUM(C26:U26)</f>
        <v>0</v>
      </c>
      <c r="C26" s="9"/>
      <c r="D26" s="9"/>
      <c r="E26" s="9"/>
      <c r="F26" s="9"/>
      <c r="G26" s="9"/>
      <c r="H26" s="9"/>
      <c r="I26" s="9"/>
      <c r="J26" s="9"/>
      <c r="K26" s="9"/>
      <c r="L26" s="9"/>
      <c r="M26" s="9"/>
      <c r="N26" s="9"/>
      <c r="O26" s="9"/>
      <c r="P26" s="9"/>
      <c r="Q26" s="9"/>
      <c r="R26" s="9"/>
      <c r="S26" s="9"/>
      <c r="T26" s="9"/>
      <c r="U26" s="9"/>
      <c r="V26" s="89"/>
      <c r="W26" s="89"/>
      <c r="X26" s="89"/>
      <c r="Y26" s="89"/>
      <c r="Z26" s="89"/>
      <c r="AA26" s="89"/>
      <c r="AB26" s="50"/>
      <c r="AC26" s="50"/>
      <c r="AD26" s="50"/>
      <c r="AE26" s="50"/>
    </row>
    <row r="27" spans="1:31" s="19" customFormat="1" ht="16.8" thickBot="1" x14ac:dyDescent="0.4">
      <c r="A27" s="29" t="s">
        <v>110</v>
      </c>
      <c r="B27" s="27">
        <f>SUM(C27:U27)</f>
        <v>0</v>
      </c>
      <c r="C27" s="10">
        <f t="shared" ref="C27:U27" si="2">SUM(C22:C26)</f>
        <v>0</v>
      </c>
      <c r="D27" s="10">
        <f t="shared" si="2"/>
        <v>0</v>
      </c>
      <c r="E27" s="10">
        <f t="shared" si="2"/>
        <v>0</v>
      </c>
      <c r="F27" s="10">
        <f t="shared" si="2"/>
        <v>0</v>
      </c>
      <c r="G27" s="10">
        <f t="shared" si="2"/>
        <v>0</v>
      </c>
      <c r="H27" s="10">
        <f t="shared" si="2"/>
        <v>0</v>
      </c>
      <c r="I27" s="10">
        <f t="shared" si="2"/>
        <v>0</v>
      </c>
      <c r="J27" s="10">
        <f t="shared" si="2"/>
        <v>0</v>
      </c>
      <c r="K27" s="10">
        <f t="shared" si="2"/>
        <v>0</v>
      </c>
      <c r="L27" s="10">
        <f t="shared" si="2"/>
        <v>0</v>
      </c>
      <c r="M27" s="10">
        <f t="shared" si="2"/>
        <v>0</v>
      </c>
      <c r="N27" s="10">
        <f t="shared" si="2"/>
        <v>0</v>
      </c>
      <c r="O27" s="10">
        <f t="shared" si="2"/>
        <v>0</v>
      </c>
      <c r="P27" s="10">
        <f t="shared" si="2"/>
        <v>0</v>
      </c>
      <c r="Q27" s="10">
        <f t="shared" si="2"/>
        <v>0</v>
      </c>
      <c r="R27" s="10">
        <f t="shared" si="2"/>
        <v>0</v>
      </c>
      <c r="S27" s="10">
        <f t="shared" si="2"/>
        <v>0</v>
      </c>
      <c r="T27" s="10">
        <f t="shared" si="2"/>
        <v>0</v>
      </c>
      <c r="U27" s="10">
        <f t="shared" si="2"/>
        <v>0</v>
      </c>
      <c r="V27" s="49"/>
      <c r="W27" s="49"/>
      <c r="X27" s="49"/>
      <c r="Y27" s="49"/>
      <c r="Z27" s="49"/>
      <c r="AA27" s="49"/>
      <c r="AB27" s="49"/>
      <c r="AC27" s="49"/>
      <c r="AD27" s="49"/>
      <c r="AE27" s="49"/>
    </row>
    <row r="28" spans="1:31" ht="31.8" thickBot="1" x14ac:dyDescent="0.35">
      <c r="A28" s="2" t="s">
        <v>111</v>
      </c>
      <c r="B28" s="27"/>
      <c r="C28" s="8"/>
      <c r="D28" s="8"/>
      <c r="E28" s="8"/>
      <c r="F28" s="8"/>
      <c r="G28" s="8"/>
      <c r="H28" s="8"/>
      <c r="I28" s="8"/>
      <c r="J28" s="8"/>
      <c r="K28" s="8"/>
      <c r="L28" s="8"/>
      <c r="M28" s="8"/>
      <c r="N28" s="8"/>
      <c r="O28" s="8"/>
      <c r="P28" s="8"/>
      <c r="Q28" s="8"/>
      <c r="R28" s="8"/>
      <c r="S28" s="8"/>
      <c r="T28" s="8"/>
      <c r="U28" s="8"/>
    </row>
    <row r="29" spans="1:31" ht="16.2" thickBot="1" x14ac:dyDescent="0.35">
      <c r="A29" s="3" t="str">
        <f>Pienemumi!A25</f>
        <v>4.1. Konferences dalības maksa</v>
      </c>
      <c r="B29" s="27">
        <f>SUM(C29:U29)</f>
        <v>0</v>
      </c>
      <c r="C29" s="9"/>
      <c r="D29" s="9"/>
      <c r="E29" s="9"/>
      <c r="F29" s="9"/>
      <c r="G29" s="9"/>
      <c r="H29" s="9"/>
      <c r="I29" s="9"/>
      <c r="J29" s="9"/>
      <c r="K29" s="9"/>
      <c r="L29" s="9"/>
      <c r="M29" s="9"/>
      <c r="N29" s="9"/>
      <c r="O29" s="9"/>
      <c r="P29" s="9"/>
      <c r="Q29" s="9"/>
      <c r="R29" s="9"/>
      <c r="S29" s="9"/>
      <c r="T29" s="9"/>
      <c r="U29" s="9"/>
    </row>
    <row r="30" spans="1:31" ht="16.2" thickBot="1" x14ac:dyDescent="0.35">
      <c r="A30" s="3" t="str">
        <f>Pienemumi!A26</f>
        <v>4.2. Ārpakalpojums</v>
      </c>
      <c r="B30" s="27">
        <f>SUM(C30:U30)</f>
        <v>0</v>
      </c>
      <c r="C30" s="9"/>
      <c r="D30" s="9"/>
      <c r="E30" s="9"/>
      <c r="F30" s="9"/>
      <c r="G30" s="9"/>
      <c r="H30" s="9"/>
      <c r="I30" s="9"/>
      <c r="J30" s="9"/>
      <c r="K30" s="9"/>
      <c r="L30" s="9"/>
      <c r="M30" s="9"/>
      <c r="N30" s="9"/>
      <c r="O30" s="9"/>
      <c r="P30" s="9"/>
      <c r="Q30" s="9"/>
      <c r="R30" s="9"/>
      <c r="S30" s="9"/>
      <c r="T30" s="9"/>
      <c r="U30" s="9"/>
    </row>
    <row r="31" spans="1:31" s="19" customFormat="1" ht="16.8" thickBot="1" x14ac:dyDescent="0.4">
      <c r="A31" s="28" t="s">
        <v>112</v>
      </c>
      <c r="B31" s="27">
        <f>SUM(C31:U31)</f>
        <v>0</v>
      </c>
      <c r="C31" s="10">
        <f t="shared" ref="C31:U31" si="3">SUM(C28:C30)</f>
        <v>0</v>
      </c>
      <c r="D31" s="10">
        <f t="shared" si="3"/>
        <v>0</v>
      </c>
      <c r="E31" s="10">
        <f t="shared" si="3"/>
        <v>0</v>
      </c>
      <c r="F31" s="10">
        <f t="shared" si="3"/>
        <v>0</v>
      </c>
      <c r="G31" s="10">
        <f t="shared" si="3"/>
        <v>0</v>
      </c>
      <c r="H31" s="10">
        <f t="shared" si="3"/>
        <v>0</v>
      </c>
      <c r="I31" s="10">
        <f t="shared" si="3"/>
        <v>0</v>
      </c>
      <c r="J31" s="10">
        <f t="shared" si="3"/>
        <v>0</v>
      </c>
      <c r="K31" s="10">
        <f t="shared" si="3"/>
        <v>0</v>
      </c>
      <c r="L31" s="10">
        <f t="shared" si="3"/>
        <v>0</v>
      </c>
      <c r="M31" s="10">
        <f t="shared" si="3"/>
        <v>0</v>
      </c>
      <c r="N31" s="10">
        <f t="shared" si="3"/>
        <v>0</v>
      </c>
      <c r="O31" s="10">
        <f t="shared" si="3"/>
        <v>0</v>
      </c>
      <c r="P31" s="10">
        <f t="shared" si="3"/>
        <v>0</v>
      </c>
      <c r="Q31" s="10">
        <f t="shared" si="3"/>
        <v>0</v>
      </c>
      <c r="R31" s="10">
        <f t="shared" si="3"/>
        <v>0</v>
      </c>
      <c r="S31" s="10">
        <f t="shared" si="3"/>
        <v>0</v>
      </c>
      <c r="T31" s="10">
        <f t="shared" si="3"/>
        <v>0</v>
      </c>
      <c r="U31" s="10">
        <f t="shared" si="3"/>
        <v>0</v>
      </c>
    </row>
    <row r="32" spans="1:31" ht="31.8" thickBot="1" x14ac:dyDescent="0.35">
      <c r="A32" s="4" t="s">
        <v>113</v>
      </c>
      <c r="B32" s="27"/>
      <c r="C32" s="8"/>
      <c r="D32" s="8"/>
      <c r="E32" s="8"/>
      <c r="F32" s="8"/>
      <c r="G32" s="8"/>
      <c r="H32" s="8"/>
      <c r="I32" s="8"/>
      <c r="J32" s="8"/>
      <c r="K32" s="8"/>
      <c r="L32" s="8"/>
      <c r="M32" s="8"/>
      <c r="N32" s="8"/>
      <c r="O32" s="8"/>
      <c r="P32" s="8"/>
      <c r="Q32" s="8"/>
      <c r="R32" s="8"/>
      <c r="S32" s="8"/>
      <c r="T32" s="8"/>
      <c r="U32" s="8"/>
    </row>
    <row r="33" spans="1:21" ht="16.2" thickBot="1" x14ac:dyDescent="0.35">
      <c r="A33" s="23" t="str">
        <f>Pienemumi!A28</f>
        <v>5.1. Materiālu izmaksas</v>
      </c>
      <c r="B33" s="27">
        <f>SUM(C33:U33)</f>
        <v>0</v>
      </c>
      <c r="C33" s="93"/>
      <c r="D33" s="93"/>
      <c r="E33" s="93"/>
      <c r="F33" s="93"/>
      <c r="G33" s="93"/>
      <c r="H33" s="93"/>
      <c r="I33" s="93"/>
      <c r="J33" s="93"/>
      <c r="K33" s="93"/>
      <c r="L33" s="93"/>
      <c r="M33" s="93"/>
      <c r="N33" s="93"/>
      <c r="O33" s="93"/>
      <c r="P33" s="93"/>
      <c r="Q33" s="93"/>
      <c r="R33" s="93"/>
      <c r="S33" s="93"/>
      <c r="T33" s="93"/>
      <c r="U33" s="93"/>
    </row>
    <row r="34" spans="1:21" ht="16.2" thickBot="1" x14ac:dyDescent="0.35">
      <c r="A34" s="23" t="str">
        <f>Pienemumi!A29</f>
        <v>5.2. Zinātniskās literatūras izmaksas</v>
      </c>
      <c r="B34" s="27">
        <f>SUM(C34:U34)</f>
        <v>0</v>
      </c>
      <c r="C34" s="93"/>
      <c r="D34" s="93"/>
      <c r="E34" s="93"/>
      <c r="F34" s="93"/>
      <c r="G34" s="93"/>
      <c r="H34" s="93"/>
      <c r="I34" s="93"/>
      <c r="J34" s="93"/>
      <c r="K34" s="93"/>
      <c r="L34" s="93"/>
      <c r="M34" s="93"/>
      <c r="N34" s="93"/>
      <c r="O34" s="93"/>
      <c r="P34" s="93"/>
      <c r="Q34" s="93"/>
      <c r="R34" s="93"/>
      <c r="S34" s="93"/>
      <c r="T34" s="93"/>
      <c r="U34" s="93"/>
    </row>
    <row r="35" spans="1:21" ht="16.2" thickBot="1" x14ac:dyDescent="0.35">
      <c r="A35" s="23" t="str">
        <f>Pienemumi!A30</f>
        <v>5.3. Mazvērtīgā inventāra izmaksas</v>
      </c>
      <c r="B35" s="27">
        <f>SUM(C35:U35)</f>
        <v>0</v>
      </c>
      <c r="C35" s="93"/>
      <c r="D35" s="93"/>
      <c r="E35" s="93"/>
      <c r="F35" s="93"/>
      <c r="G35" s="93"/>
      <c r="H35" s="93"/>
      <c r="I35" s="93"/>
      <c r="J35" s="93"/>
      <c r="K35" s="93"/>
      <c r="L35" s="93"/>
      <c r="M35" s="93"/>
      <c r="N35" s="93"/>
      <c r="O35" s="93"/>
      <c r="P35" s="93"/>
      <c r="Q35" s="93"/>
      <c r="R35" s="93"/>
      <c r="S35" s="93"/>
      <c r="T35" s="93"/>
      <c r="U35" s="93"/>
    </row>
    <row r="36" spans="1:21" s="19" customFormat="1" ht="16.8" thickBot="1" x14ac:dyDescent="0.4">
      <c r="A36" s="28" t="s">
        <v>114</v>
      </c>
      <c r="B36" s="27">
        <f>SUM(C36:U36)</f>
        <v>0</v>
      </c>
      <c r="C36" s="10">
        <f t="shared" ref="C36:U36" si="4">SUM(C32:C35)</f>
        <v>0</v>
      </c>
      <c r="D36" s="10">
        <f t="shared" si="4"/>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10">
        <f t="shared" si="4"/>
        <v>0</v>
      </c>
      <c r="P36" s="10">
        <f t="shared" si="4"/>
        <v>0</v>
      </c>
      <c r="Q36" s="10">
        <f t="shared" si="4"/>
        <v>0</v>
      </c>
      <c r="R36" s="10">
        <f t="shared" si="4"/>
        <v>0</v>
      </c>
      <c r="S36" s="10">
        <f t="shared" si="4"/>
        <v>0</v>
      </c>
      <c r="T36" s="10">
        <f t="shared" si="4"/>
        <v>0</v>
      </c>
      <c r="U36" s="10">
        <f t="shared" si="4"/>
        <v>0</v>
      </c>
    </row>
    <row r="37" spans="1:21" ht="31.8" thickBot="1" x14ac:dyDescent="0.35">
      <c r="A37" s="3" t="s">
        <v>115</v>
      </c>
      <c r="B37" s="27"/>
      <c r="C37" s="8"/>
      <c r="D37" s="8"/>
      <c r="E37" s="8"/>
      <c r="F37" s="8"/>
      <c r="G37" s="8"/>
      <c r="H37" s="8"/>
      <c r="I37" s="8"/>
      <c r="J37" s="8"/>
      <c r="K37" s="8"/>
      <c r="L37" s="8"/>
      <c r="M37" s="8"/>
      <c r="N37" s="8"/>
      <c r="O37" s="8"/>
      <c r="P37" s="8"/>
      <c r="Q37" s="8"/>
      <c r="R37" s="8"/>
      <c r="S37" s="8"/>
      <c r="T37" s="8"/>
      <c r="U37" s="8"/>
    </row>
    <row r="38" spans="1:21" ht="16.2" thickBot="1" x14ac:dyDescent="0.35">
      <c r="A38" s="3" t="str">
        <f>Pienemumi!A32</f>
        <v>6.1. Telpu amortizācijas izmaksas</v>
      </c>
      <c r="B38" s="27">
        <f>SUM(C38:U38)</f>
        <v>0</v>
      </c>
      <c r="C38" s="9"/>
      <c r="D38" s="9"/>
      <c r="E38" s="9"/>
      <c r="F38" s="9"/>
      <c r="G38" s="9"/>
      <c r="H38" s="9"/>
      <c r="I38" s="9"/>
      <c r="J38" s="9"/>
      <c r="K38" s="9"/>
      <c r="L38" s="9"/>
      <c r="M38" s="9"/>
      <c r="N38" s="9"/>
      <c r="O38" s="9"/>
      <c r="P38" s="9"/>
      <c r="Q38" s="9"/>
      <c r="R38" s="9"/>
      <c r="S38" s="9"/>
      <c r="T38" s="9"/>
      <c r="U38" s="9"/>
    </row>
    <row r="39" spans="1:21" ht="16.2" thickBot="1" x14ac:dyDescent="0.35">
      <c r="A39" s="3" t="str">
        <f>Pienemumi!A33</f>
        <v>6.2. Instrumentu amortizācijas izmaksas</v>
      </c>
      <c r="B39" s="27">
        <f>SUM(C39:U39)</f>
        <v>0</v>
      </c>
      <c r="C39" s="9"/>
      <c r="D39" s="9"/>
      <c r="E39" s="9"/>
      <c r="F39" s="9"/>
      <c r="G39" s="9"/>
      <c r="H39" s="9"/>
      <c r="I39" s="9"/>
      <c r="J39" s="9"/>
      <c r="K39" s="9"/>
      <c r="L39" s="9"/>
      <c r="M39" s="9"/>
      <c r="N39" s="9"/>
      <c r="O39" s="9"/>
      <c r="P39" s="9"/>
      <c r="Q39" s="9"/>
      <c r="R39" s="9"/>
      <c r="S39" s="9"/>
      <c r="T39" s="9"/>
      <c r="U39" s="9"/>
    </row>
    <row r="40" spans="1:21" ht="16.2" thickBot="1" x14ac:dyDescent="0.35">
      <c r="A40" s="3" t="str">
        <f>Pienemumi!A34</f>
        <v>6.3. Iekārtu amortizācijas izmaksas</v>
      </c>
      <c r="B40" s="27">
        <f>SUM(C40:U40)</f>
        <v>0</v>
      </c>
      <c r="C40" s="9"/>
      <c r="D40" s="9"/>
      <c r="E40" s="9"/>
      <c r="F40" s="9"/>
      <c r="G40" s="9"/>
      <c r="H40" s="9"/>
      <c r="I40" s="9"/>
      <c r="J40" s="9"/>
      <c r="K40" s="9"/>
      <c r="L40" s="9"/>
      <c r="M40" s="9"/>
      <c r="N40" s="9"/>
      <c r="O40" s="9"/>
      <c r="P40" s="9"/>
      <c r="Q40" s="9"/>
      <c r="R40" s="9"/>
      <c r="S40" s="9"/>
      <c r="T40" s="9"/>
      <c r="U40" s="9"/>
    </row>
    <row r="41" spans="1:21" ht="16.2" thickBot="1" x14ac:dyDescent="0.35">
      <c r="A41" s="3" t="str">
        <f>Pienemumi!A35</f>
        <v>6.4. Aprīkojuma amortizācijas izmaksas</v>
      </c>
      <c r="B41" s="27">
        <f>SUM(C41:U41)</f>
        <v>0</v>
      </c>
      <c r="C41" s="9"/>
      <c r="D41" s="9"/>
      <c r="E41" s="9"/>
      <c r="F41" s="9"/>
      <c r="G41" s="9"/>
      <c r="H41" s="9"/>
      <c r="I41" s="9"/>
      <c r="J41" s="9"/>
      <c r="K41" s="9"/>
      <c r="L41" s="9"/>
      <c r="M41" s="9"/>
      <c r="N41" s="9"/>
      <c r="O41" s="9"/>
      <c r="P41" s="9"/>
      <c r="Q41" s="9"/>
      <c r="R41" s="9"/>
      <c r="S41" s="9"/>
      <c r="T41" s="9"/>
      <c r="U41" s="9"/>
    </row>
    <row r="42" spans="1:21" ht="16.2" thickBot="1" x14ac:dyDescent="0.35">
      <c r="A42" s="3" t="str">
        <f>Pienemumi!A36</f>
        <v>6.5. Patentu un licenču amortizācijas izmaksas</v>
      </c>
      <c r="B42" s="27">
        <f>SUM(C42:U42)</f>
        <v>0</v>
      </c>
      <c r="C42" s="9"/>
      <c r="D42" s="9"/>
      <c r="E42" s="9"/>
      <c r="F42" s="9"/>
      <c r="G42" s="9"/>
      <c r="H42" s="9"/>
      <c r="I42" s="9"/>
      <c r="J42" s="9"/>
      <c r="K42" s="9"/>
      <c r="L42" s="9"/>
      <c r="M42" s="9"/>
      <c r="N42" s="9"/>
      <c r="O42" s="9"/>
      <c r="P42" s="9"/>
      <c r="Q42" s="9"/>
      <c r="R42" s="9"/>
      <c r="S42" s="9"/>
      <c r="T42" s="9"/>
      <c r="U42" s="9"/>
    </row>
    <row r="43" spans="1:21" s="19" customFormat="1" ht="16.8" thickBot="1" x14ac:dyDescent="0.4">
      <c r="A43" s="28" t="s">
        <v>116</v>
      </c>
      <c r="B43" s="27">
        <f>SUM(C43:U43)</f>
        <v>0</v>
      </c>
      <c r="C43" s="27">
        <f t="shared" ref="C43:U43" si="5">SUM(C37:C42)</f>
        <v>0</v>
      </c>
      <c r="D43" s="27">
        <f t="shared" si="5"/>
        <v>0</v>
      </c>
      <c r="E43" s="27">
        <f t="shared" si="5"/>
        <v>0</v>
      </c>
      <c r="F43" s="27">
        <f t="shared" si="5"/>
        <v>0</v>
      </c>
      <c r="G43" s="27">
        <f t="shared" si="5"/>
        <v>0</v>
      </c>
      <c r="H43" s="27">
        <f t="shared" si="5"/>
        <v>0</v>
      </c>
      <c r="I43" s="27">
        <f t="shared" si="5"/>
        <v>0</v>
      </c>
      <c r="J43" s="27">
        <f t="shared" si="5"/>
        <v>0</v>
      </c>
      <c r="K43" s="27">
        <f t="shared" si="5"/>
        <v>0</v>
      </c>
      <c r="L43" s="27">
        <f t="shared" si="5"/>
        <v>0</v>
      </c>
      <c r="M43" s="27">
        <f t="shared" si="5"/>
        <v>0</v>
      </c>
      <c r="N43" s="27">
        <f t="shared" si="5"/>
        <v>0</v>
      </c>
      <c r="O43" s="27">
        <f t="shared" si="5"/>
        <v>0</v>
      </c>
      <c r="P43" s="27">
        <f t="shared" si="5"/>
        <v>0</v>
      </c>
      <c r="Q43" s="27">
        <f t="shared" si="5"/>
        <v>0</v>
      </c>
      <c r="R43" s="27">
        <f t="shared" si="5"/>
        <v>0</v>
      </c>
      <c r="S43" s="27">
        <f t="shared" si="5"/>
        <v>0</v>
      </c>
      <c r="T43" s="27">
        <f t="shared" si="5"/>
        <v>0</v>
      </c>
      <c r="U43" s="27">
        <f t="shared" si="5"/>
        <v>0</v>
      </c>
    </row>
    <row r="44" spans="1:21"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c r="C44" s="27"/>
      <c r="D44" s="27"/>
      <c r="E44" s="27"/>
      <c r="F44" s="27"/>
      <c r="G44" s="27"/>
      <c r="H44" s="27"/>
      <c r="I44" s="27"/>
      <c r="J44" s="27"/>
      <c r="K44" s="27"/>
      <c r="L44" s="27"/>
      <c r="M44" s="27"/>
      <c r="N44" s="27"/>
      <c r="O44" s="27"/>
      <c r="P44" s="27"/>
      <c r="Q44" s="27"/>
      <c r="R44" s="27"/>
      <c r="S44" s="27"/>
      <c r="T44" s="27"/>
      <c r="U44" s="27"/>
    </row>
    <row r="45" spans="1:21" s="19" customFormat="1" ht="16.2" thickBot="1" x14ac:dyDescent="0.35">
      <c r="A45" s="3" t="str">
        <f>Pienemumi!A38</f>
        <v xml:space="preserve">7.1. </v>
      </c>
      <c r="B45" s="27">
        <f>SUM(C45:U45)</f>
        <v>0</v>
      </c>
      <c r="C45" s="92"/>
      <c r="D45" s="92"/>
      <c r="E45" s="92"/>
      <c r="F45" s="92"/>
      <c r="G45" s="92"/>
      <c r="H45" s="92"/>
      <c r="I45" s="92"/>
      <c r="J45" s="92"/>
      <c r="K45" s="92"/>
      <c r="L45" s="92"/>
      <c r="M45" s="92"/>
      <c r="N45" s="92"/>
      <c r="O45" s="92"/>
      <c r="P45" s="92"/>
      <c r="Q45" s="92"/>
      <c r="R45" s="92"/>
      <c r="S45" s="92"/>
      <c r="T45" s="92"/>
      <c r="U45" s="92"/>
    </row>
    <row r="46" spans="1:21" s="19" customFormat="1" ht="16.2" thickBot="1" x14ac:dyDescent="0.35">
      <c r="A46" s="3" t="str">
        <f>Pienemumi!A39</f>
        <v xml:space="preserve">7.2. </v>
      </c>
      <c r="B46" s="27">
        <f>SUM(C46:U46)</f>
        <v>0</v>
      </c>
      <c r="C46" s="92"/>
      <c r="D46" s="92"/>
      <c r="E46" s="92"/>
      <c r="F46" s="92"/>
      <c r="G46" s="92"/>
      <c r="H46" s="92"/>
      <c r="I46" s="92"/>
      <c r="J46" s="92"/>
      <c r="K46" s="92"/>
      <c r="L46" s="92"/>
      <c r="M46" s="92"/>
      <c r="N46" s="92"/>
      <c r="O46" s="92"/>
      <c r="P46" s="92"/>
      <c r="Q46" s="92"/>
      <c r="R46" s="92"/>
      <c r="S46" s="92"/>
      <c r="T46" s="92"/>
      <c r="U46" s="92"/>
    </row>
    <row r="47" spans="1:21" s="19" customFormat="1" ht="16.8" thickBot="1" x14ac:dyDescent="0.4">
      <c r="A47" s="28" t="s">
        <v>117</v>
      </c>
      <c r="B47" s="27">
        <f>SUM(C47:U47)</f>
        <v>0</v>
      </c>
      <c r="C47" s="27">
        <f t="shared" ref="C47:U47" si="6">SUM(C45:C46)</f>
        <v>0</v>
      </c>
      <c r="D47" s="27">
        <f t="shared" si="6"/>
        <v>0</v>
      </c>
      <c r="E47" s="27">
        <f t="shared" si="6"/>
        <v>0</v>
      </c>
      <c r="F47" s="27">
        <f t="shared" si="6"/>
        <v>0</v>
      </c>
      <c r="G47" s="27">
        <f t="shared" si="6"/>
        <v>0</v>
      </c>
      <c r="H47" s="27">
        <f t="shared" si="6"/>
        <v>0</v>
      </c>
      <c r="I47" s="27">
        <f t="shared" si="6"/>
        <v>0</v>
      </c>
      <c r="J47" s="27">
        <f t="shared" si="6"/>
        <v>0</v>
      </c>
      <c r="K47" s="27">
        <f t="shared" si="6"/>
        <v>0</v>
      </c>
      <c r="L47" s="27">
        <f t="shared" si="6"/>
        <v>0</v>
      </c>
      <c r="M47" s="27">
        <f t="shared" si="6"/>
        <v>0</v>
      </c>
      <c r="N47" s="27">
        <f t="shared" si="6"/>
        <v>0</v>
      </c>
      <c r="O47" s="27">
        <f t="shared" si="6"/>
        <v>0</v>
      </c>
      <c r="P47" s="27">
        <f t="shared" si="6"/>
        <v>0</v>
      </c>
      <c r="Q47" s="27">
        <f t="shared" si="6"/>
        <v>0</v>
      </c>
      <c r="R47" s="27">
        <f t="shared" si="6"/>
        <v>0</v>
      </c>
      <c r="S47" s="27">
        <f t="shared" si="6"/>
        <v>0</v>
      </c>
      <c r="T47" s="27">
        <f t="shared" si="6"/>
        <v>0</v>
      </c>
      <c r="U47" s="27">
        <f t="shared" si="6"/>
        <v>0</v>
      </c>
    </row>
    <row r="48" spans="1:21" s="19" customFormat="1" ht="16.8" thickBot="1" x14ac:dyDescent="0.4">
      <c r="A48" s="30" t="s">
        <v>118</v>
      </c>
      <c r="B48" s="27">
        <f>SUM(C48:U48)</f>
        <v>0</v>
      </c>
      <c r="C48" s="10">
        <f t="shared" ref="C48:U48" si="7">C43+C36+C31+C27+C21+C17+C47</f>
        <v>0</v>
      </c>
      <c r="D48" s="10">
        <f t="shared" si="7"/>
        <v>0</v>
      </c>
      <c r="E48" s="10">
        <f t="shared" si="7"/>
        <v>0</v>
      </c>
      <c r="F48" s="10">
        <f t="shared" si="7"/>
        <v>0</v>
      </c>
      <c r="G48" s="10">
        <f t="shared" si="7"/>
        <v>0</v>
      </c>
      <c r="H48" s="10">
        <f t="shared" si="7"/>
        <v>0</v>
      </c>
      <c r="I48" s="10">
        <f t="shared" si="7"/>
        <v>0</v>
      </c>
      <c r="J48" s="10">
        <f t="shared" si="7"/>
        <v>0</v>
      </c>
      <c r="K48" s="10">
        <f t="shared" si="7"/>
        <v>0</v>
      </c>
      <c r="L48" s="10">
        <f t="shared" si="7"/>
        <v>0</v>
      </c>
      <c r="M48" s="10">
        <f t="shared" si="7"/>
        <v>0</v>
      </c>
      <c r="N48" s="10">
        <f t="shared" si="7"/>
        <v>0</v>
      </c>
      <c r="O48" s="10">
        <f t="shared" si="7"/>
        <v>0</v>
      </c>
      <c r="P48" s="10">
        <f t="shared" si="7"/>
        <v>0</v>
      </c>
      <c r="Q48" s="10">
        <f t="shared" si="7"/>
        <v>0</v>
      </c>
      <c r="R48" s="10">
        <f t="shared" si="7"/>
        <v>0</v>
      </c>
      <c r="S48" s="10">
        <f t="shared" si="7"/>
        <v>0</v>
      </c>
      <c r="T48" s="10">
        <f t="shared" si="7"/>
        <v>0</v>
      </c>
      <c r="U48" s="10">
        <f t="shared" si="7"/>
        <v>0</v>
      </c>
    </row>
    <row r="49" spans="1:31" ht="16.2" thickBot="1" x14ac:dyDescent="0.35">
      <c r="A49" s="5"/>
      <c r="B49" s="27">
        <f>SUM(C49:U49)</f>
        <v>0</v>
      </c>
      <c r="C49" s="27"/>
      <c r="D49" s="27"/>
      <c r="E49" s="27"/>
      <c r="F49" s="27"/>
      <c r="G49" s="27"/>
      <c r="H49" s="27"/>
      <c r="I49" s="27"/>
      <c r="J49" s="27"/>
      <c r="K49" s="27"/>
      <c r="L49" s="27"/>
      <c r="M49" s="27"/>
      <c r="N49" s="27"/>
      <c r="O49" s="27"/>
      <c r="P49" s="27"/>
      <c r="Q49" s="27"/>
      <c r="R49" s="27"/>
      <c r="S49" s="27"/>
      <c r="T49" s="27"/>
      <c r="U49" s="27"/>
    </row>
    <row r="50" spans="1:31" s="19" customFormat="1" ht="16.2" thickBot="1" x14ac:dyDescent="0.35">
      <c r="A50" s="3" t="str">
        <f>Pienemumi!A40</f>
        <v>8. Pētniecības projekta vadības izmaksas (valsts atbalsts)</v>
      </c>
      <c r="B50" s="27">
        <f>SUM(C50:U50)</f>
        <v>0</v>
      </c>
      <c r="C50" s="10"/>
      <c r="D50" s="10"/>
      <c r="E50" s="10"/>
      <c r="F50" s="10"/>
      <c r="G50" s="10"/>
      <c r="H50" s="10"/>
      <c r="I50" s="10"/>
      <c r="J50" s="10"/>
      <c r="K50" s="10"/>
      <c r="L50" s="10"/>
      <c r="M50" s="10"/>
      <c r="N50" s="10"/>
      <c r="O50" s="10"/>
      <c r="P50" s="10"/>
      <c r="Q50" s="10"/>
      <c r="R50" s="10"/>
      <c r="S50" s="10"/>
      <c r="T50" s="10"/>
      <c r="U50" s="10"/>
    </row>
    <row r="51" spans="1:31" ht="16.2" thickBot="1" x14ac:dyDescent="0.35">
      <c r="A51" s="3" t="str">
        <f>Pienemumi!A41</f>
        <v>8.1. Personāla izmaksas</v>
      </c>
      <c r="B51" s="27">
        <f>SUM(C51:U51)</f>
        <v>0</v>
      </c>
      <c r="C51" s="93"/>
      <c r="D51" s="93"/>
      <c r="E51" s="93"/>
      <c r="F51" s="93"/>
      <c r="G51" s="93"/>
      <c r="H51" s="93"/>
      <c r="I51" s="93"/>
      <c r="J51" s="93"/>
      <c r="K51" s="93"/>
      <c r="L51" s="93"/>
      <c r="M51" s="93"/>
      <c r="N51" s="93"/>
      <c r="O51" s="93"/>
      <c r="P51" s="93"/>
      <c r="Q51" s="93"/>
      <c r="R51" s="93"/>
      <c r="S51" s="93"/>
      <c r="T51" s="93"/>
      <c r="U51" s="93"/>
    </row>
    <row r="52" spans="1:31" ht="31.8" thickBot="1" x14ac:dyDescent="0.35">
      <c r="A52" s="3" t="str">
        <f>Pienemumi!A42</f>
        <v>8.2. Kancelejas preces, biroja piederumi un biroja aprīkojuma noma vai iegāde</v>
      </c>
      <c r="B52" s="27">
        <f>SUM(C52:U52)</f>
        <v>0</v>
      </c>
      <c r="C52" s="93"/>
      <c r="D52" s="93"/>
      <c r="E52" s="93"/>
      <c r="F52" s="93"/>
      <c r="G52" s="93"/>
      <c r="H52" s="93"/>
      <c r="I52" s="93"/>
      <c r="J52" s="93"/>
      <c r="K52" s="93"/>
      <c r="L52" s="93"/>
      <c r="M52" s="93"/>
      <c r="N52" s="93"/>
      <c r="O52" s="93"/>
      <c r="P52" s="93"/>
      <c r="Q52" s="93"/>
      <c r="R52" s="93"/>
      <c r="S52" s="93"/>
      <c r="T52" s="93"/>
      <c r="U52" s="93"/>
    </row>
    <row r="53" spans="1:31" ht="16.2" thickBot="1" x14ac:dyDescent="0.35">
      <c r="A53" s="3" t="str">
        <f>Pienemumi!A43</f>
        <v>8.3. Apdrošināšanas izmaksas</v>
      </c>
      <c r="B53" s="27">
        <f>SUM(C53:U53)</f>
        <v>0</v>
      </c>
      <c r="C53" s="93"/>
      <c r="D53" s="93"/>
      <c r="E53" s="93"/>
      <c r="F53" s="93"/>
      <c r="G53" s="93"/>
      <c r="H53" s="93"/>
      <c r="I53" s="93"/>
      <c r="J53" s="93"/>
      <c r="K53" s="93"/>
      <c r="L53" s="93"/>
      <c r="M53" s="93"/>
      <c r="N53" s="93"/>
      <c r="O53" s="93"/>
      <c r="P53" s="93"/>
      <c r="Q53" s="93"/>
      <c r="R53" s="93"/>
      <c r="S53" s="93"/>
      <c r="T53" s="93"/>
      <c r="U53" s="93"/>
    </row>
    <row r="54" spans="1:31" ht="16.8" thickBot="1" x14ac:dyDescent="0.4">
      <c r="A54" s="28" t="s">
        <v>119</v>
      </c>
      <c r="B54" s="27">
        <f>SUM(C54:U54)</f>
        <v>0</v>
      </c>
      <c r="C54" s="8">
        <f t="shared" ref="C54:U54" si="8">SUM(C51:C53)</f>
        <v>0</v>
      </c>
      <c r="D54" s="8">
        <f t="shared" si="8"/>
        <v>0</v>
      </c>
      <c r="E54" s="8">
        <f t="shared" si="8"/>
        <v>0</v>
      </c>
      <c r="F54" s="8">
        <f t="shared" si="8"/>
        <v>0</v>
      </c>
      <c r="G54" s="8">
        <f t="shared" si="8"/>
        <v>0</v>
      </c>
      <c r="H54" s="8">
        <f t="shared" si="8"/>
        <v>0</v>
      </c>
      <c r="I54" s="8">
        <f t="shared" si="8"/>
        <v>0</v>
      </c>
      <c r="J54" s="8">
        <f t="shared" si="8"/>
        <v>0</v>
      </c>
      <c r="K54" s="8">
        <f t="shared" si="8"/>
        <v>0</v>
      </c>
      <c r="L54" s="8">
        <f t="shared" si="8"/>
        <v>0</v>
      </c>
      <c r="M54" s="8">
        <f t="shared" si="8"/>
        <v>0</v>
      </c>
      <c r="N54" s="8">
        <f t="shared" si="8"/>
        <v>0</v>
      </c>
      <c r="O54" s="8">
        <f t="shared" si="8"/>
        <v>0</v>
      </c>
      <c r="P54" s="8">
        <f t="shared" si="8"/>
        <v>0</v>
      </c>
      <c r="Q54" s="8">
        <f t="shared" si="8"/>
        <v>0</v>
      </c>
      <c r="R54" s="8">
        <f t="shared" si="8"/>
        <v>0</v>
      </c>
      <c r="S54" s="8">
        <f t="shared" si="8"/>
        <v>0</v>
      </c>
      <c r="T54" s="8">
        <f t="shared" si="8"/>
        <v>0</v>
      </c>
      <c r="U54" s="8">
        <f t="shared" si="8"/>
        <v>0</v>
      </c>
    </row>
    <row r="55" spans="1:31" ht="16.8" thickBot="1" x14ac:dyDescent="0.4">
      <c r="A55" s="30" t="s">
        <v>120</v>
      </c>
      <c r="B55" s="27">
        <f>SUM(C55:U55)</f>
        <v>0</v>
      </c>
      <c r="C55" s="27">
        <f t="shared" ref="C55:U55" si="9">C54+C48</f>
        <v>0</v>
      </c>
      <c r="D55" s="27">
        <f t="shared" si="9"/>
        <v>0</v>
      </c>
      <c r="E55" s="27">
        <f t="shared" si="9"/>
        <v>0</v>
      </c>
      <c r="F55" s="27">
        <f t="shared" si="9"/>
        <v>0</v>
      </c>
      <c r="G55" s="27">
        <f t="shared" si="9"/>
        <v>0</v>
      </c>
      <c r="H55" s="27">
        <f t="shared" si="9"/>
        <v>0</v>
      </c>
      <c r="I55" s="27">
        <f t="shared" si="9"/>
        <v>0</v>
      </c>
      <c r="J55" s="27">
        <f t="shared" si="9"/>
        <v>0</v>
      </c>
      <c r="K55" s="27">
        <f t="shared" si="9"/>
        <v>0</v>
      </c>
      <c r="L55" s="27">
        <f t="shared" si="9"/>
        <v>0</v>
      </c>
      <c r="M55" s="27">
        <f t="shared" si="9"/>
        <v>0</v>
      </c>
      <c r="N55" s="27">
        <f t="shared" si="9"/>
        <v>0</v>
      </c>
      <c r="O55" s="27">
        <f t="shared" si="9"/>
        <v>0</v>
      </c>
      <c r="P55" s="27">
        <f t="shared" si="9"/>
        <v>0</v>
      </c>
      <c r="Q55" s="27">
        <f t="shared" si="9"/>
        <v>0</v>
      </c>
      <c r="R55" s="27">
        <f t="shared" si="9"/>
        <v>0</v>
      </c>
      <c r="S55" s="27">
        <f t="shared" si="9"/>
        <v>0</v>
      </c>
      <c r="T55" s="27">
        <f t="shared" si="9"/>
        <v>0</v>
      </c>
      <c r="U55" s="27">
        <f t="shared" si="9"/>
        <v>0</v>
      </c>
    </row>
    <row r="56" spans="1:31"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row>
    <row r="57" spans="1:31"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row>
    <row r="58" spans="1:31" x14ac:dyDescent="0.3">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row>
    <row r="59" spans="1:31" x14ac:dyDescent="0.3">
      <c r="A59" s="178" t="s">
        <v>125</v>
      </c>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row>
    <row r="60" spans="1:31"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row>
    <row r="61" spans="1:31"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row>
    <row r="62" spans="1:31"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row>
    <row r="63" spans="1:31"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row>
    <row r="64" spans="1:31"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row>
    <row r="65" spans="2:31"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row>
    <row r="66" spans="2:31"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row>
    <row r="67" spans="2:31"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row>
    <row r="68" spans="2:31"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row>
    <row r="69" spans="2:31"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row>
    <row r="70" spans="2:31"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row>
    <row r="71" spans="2:31"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row>
    <row r="72" spans="2:31"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row>
    <row r="73" spans="2:31"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row>
    <row r="74" spans="2:31"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row>
    <row r="75" spans="2:31"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row>
    <row r="76" spans="2:31"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row>
    <row r="77" spans="2:31"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row>
    <row r="78" spans="2:31"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row>
    <row r="79" spans="2:31"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row>
    <row r="80" spans="2:31"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row>
    <row r="81" spans="2:31"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row>
  </sheetData>
  <mergeCells count="6">
    <mergeCell ref="P2:R2"/>
    <mergeCell ref="S2:U2"/>
    <mergeCell ref="D2:F2"/>
    <mergeCell ref="J2:L2"/>
    <mergeCell ref="M2:O2"/>
    <mergeCell ref="G2:I2"/>
  </mergeCells>
  <phoneticPr fontId="37"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E57"/>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activeCell="C14" sqref="C14"/>
    </sheetView>
  </sheetViews>
  <sheetFormatPr defaultRowHeight="14.4" x14ac:dyDescent="0.3"/>
  <cols>
    <col min="1" max="1" width="86.44140625" customWidth="1"/>
    <col min="2" max="2" width="9.44140625" style="24" bestFit="1" customWidth="1"/>
    <col min="3" max="3" width="8.5546875" style="7" customWidth="1"/>
    <col min="4" max="4" width="8.6640625" style="7" customWidth="1"/>
    <col min="5" max="5" width="10" customWidth="1"/>
    <col min="6" max="6" width="9.109375" customWidth="1"/>
  </cols>
  <sheetData>
    <row r="1" spans="1:5" s="50" customFormat="1" ht="17.399999999999999" thickBot="1" x14ac:dyDescent="0.35">
      <c r="A1" s="48" t="s">
        <v>124</v>
      </c>
      <c r="B1" s="49"/>
    </row>
    <row r="2" spans="1:5" ht="34.799999999999997" thickBot="1" x14ac:dyDescent="0.35">
      <c r="A2" s="6" t="s">
        <v>97</v>
      </c>
      <c r="B2" s="25" t="s">
        <v>98</v>
      </c>
      <c r="C2" s="53" t="s">
        <v>126</v>
      </c>
      <c r="D2" s="53" t="s">
        <v>158</v>
      </c>
      <c r="E2" s="36" t="s">
        <v>123</v>
      </c>
    </row>
    <row r="3" spans="1:5" ht="23.4" customHeight="1" thickBot="1" x14ac:dyDescent="0.35">
      <c r="A3" s="1" t="s">
        <v>102</v>
      </c>
      <c r="B3" s="212"/>
      <c r="C3" s="213"/>
      <c r="D3" s="213"/>
    </row>
    <row r="4" spans="1:5" ht="16.2" thickBot="1" x14ac:dyDescent="0.35">
      <c r="A4" s="2" t="s">
        <v>103</v>
      </c>
      <c r="B4" s="27"/>
      <c r="C4" s="8"/>
      <c r="D4" s="8"/>
    </row>
    <row r="5" spans="1:5" ht="32.4" thickTop="1" thickBot="1" x14ac:dyDescent="0.35">
      <c r="A5" s="2" t="s">
        <v>104</v>
      </c>
      <c r="B5" s="27"/>
      <c r="C5" s="8"/>
      <c r="D5" s="8"/>
      <c r="E5" s="88"/>
    </row>
    <row r="6" spans="1:5" ht="16.8" thickTop="1" thickBot="1" x14ac:dyDescent="0.35">
      <c r="A6" s="4">
        <f>RP_men!A7</f>
        <v>0</v>
      </c>
      <c r="B6" s="27">
        <f>SUM(C6:D6)</f>
        <v>0</v>
      </c>
      <c r="C6" s="9">
        <f>SUM(RP_men!C7:I7)</f>
        <v>0</v>
      </c>
      <c r="D6" s="9">
        <f>SUM(RP_men!J7:U7)</f>
        <v>0</v>
      </c>
      <c r="E6" s="88">
        <f>B6-RP_men!B7</f>
        <v>0</v>
      </c>
    </row>
    <row r="7" spans="1:5" ht="16.8" thickTop="1" thickBot="1" x14ac:dyDescent="0.35">
      <c r="A7" s="4">
        <f>RP_men!A8</f>
        <v>0</v>
      </c>
      <c r="B7" s="27">
        <f>SUM(C7:D7)</f>
        <v>0</v>
      </c>
      <c r="C7" s="9">
        <f>SUM(RP_men!C8:I8)</f>
        <v>0</v>
      </c>
      <c r="D7" s="9">
        <f>SUM(RP_men!J8:U8)</f>
        <v>0</v>
      </c>
      <c r="E7" s="88">
        <f>B7-RP_men!B8</f>
        <v>0</v>
      </c>
    </row>
    <row r="8" spans="1:5" ht="16.8" thickTop="1" thickBot="1" x14ac:dyDescent="0.35">
      <c r="A8" s="4">
        <f>RP_men!A9</f>
        <v>0</v>
      </c>
      <c r="B8" s="27">
        <f>SUM(C8:D8)</f>
        <v>0</v>
      </c>
      <c r="C8" s="9">
        <f>SUM(RP_men!C9:I9)</f>
        <v>0</v>
      </c>
      <c r="D8" s="9">
        <f>SUM(RP_men!J9:U9)</f>
        <v>0</v>
      </c>
      <c r="E8" s="88">
        <f>B8-RP_men!B9</f>
        <v>0</v>
      </c>
    </row>
    <row r="9" spans="1:5" ht="16.8" thickTop="1" thickBot="1" x14ac:dyDescent="0.35">
      <c r="A9" s="4">
        <f>RP_men!A10</f>
        <v>0</v>
      </c>
      <c r="B9" s="27">
        <f>SUM(C9:D9)</f>
        <v>0</v>
      </c>
      <c r="C9" s="9">
        <f>SUM(RP_men!C10:I10)</f>
        <v>0</v>
      </c>
      <c r="D9" s="9">
        <f>SUM(RP_men!J10:U10)</f>
        <v>0</v>
      </c>
      <c r="E9" s="88">
        <f>B9-RP_men!B10</f>
        <v>0</v>
      </c>
    </row>
    <row r="10" spans="1:5" ht="16.8" thickTop="1" thickBot="1" x14ac:dyDescent="0.35">
      <c r="A10" s="4">
        <f>RP_men!A11</f>
        <v>0</v>
      </c>
      <c r="B10" s="27">
        <f>SUM(C10:D10)</f>
        <v>0</v>
      </c>
      <c r="C10" s="9">
        <f>SUM(RP_men!C11:I11)</f>
        <v>0</v>
      </c>
      <c r="D10" s="9">
        <f>SUM(RP_men!J11:U11)</f>
        <v>0</v>
      </c>
      <c r="E10" s="88">
        <f>B10-RP_men!B11</f>
        <v>0</v>
      </c>
    </row>
    <row r="11" spans="1:5" ht="48" thickTop="1" thickBot="1" x14ac:dyDescent="0.35">
      <c r="A11" s="4" t="s">
        <v>105</v>
      </c>
      <c r="B11" s="27"/>
      <c r="C11" s="9"/>
      <c r="D11" s="9"/>
      <c r="E11" s="88"/>
    </row>
    <row r="12" spans="1:5" s="38" customFormat="1" ht="16.8" thickTop="1" thickBot="1" x14ac:dyDescent="0.35">
      <c r="A12" s="3" t="str">
        <f>RP_men!A13</f>
        <v>1.2.1. Ceļa / transporta izdevumi</v>
      </c>
      <c r="B12" s="27">
        <f>SUM(C12:D12)</f>
        <v>0</v>
      </c>
      <c r="C12" s="9">
        <f>SUM(RP_men!C13:I13)</f>
        <v>0</v>
      </c>
      <c r="D12" s="9">
        <f>SUM(RP_men!J13:U13)</f>
        <v>0</v>
      </c>
      <c r="E12" s="88">
        <f>B12-RP_men!B13</f>
        <v>0</v>
      </c>
    </row>
    <row r="13" spans="1:5" ht="16.8" thickTop="1" thickBot="1" x14ac:dyDescent="0.35">
      <c r="A13" s="3" t="str">
        <f>RP_men!A14</f>
        <v>1.2.2. Dienas nauda</v>
      </c>
      <c r="B13" s="27">
        <f>SUM(C13:D13)</f>
        <v>0</v>
      </c>
      <c r="C13" s="9">
        <f>SUM(RP_men!C14:I14)</f>
        <v>0</v>
      </c>
      <c r="D13" s="9">
        <f>SUM(RP_men!J14:U14)</f>
        <v>0</v>
      </c>
      <c r="E13" s="88">
        <f>B13-RP_men!B14</f>
        <v>0</v>
      </c>
    </row>
    <row r="14" spans="1:5" ht="16.8" thickTop="1" thickBot="1" x14ac:dyDescent="0.35">
      <c r="A14" s="3" t="str">
        <f>RP_men!A15</f>
        <v>1.2.3. Viesnīcas (naktsmītnes) izdevumi, ieskaitot brokastis</v>
      </c>
      <c r="B14" s="27">
        <f>SUM(C14:D14)</f>
        <v>0</v>
      </c>
      <c r="C14" s="9">
        <f>SUM(RP_men!C15:I15)</f>
        <v>0</v>
      </c>
      <c r="D14" s="9">
        <f>SUM(RP_men!J15:U15)</f>
        <v>0</v>
      </c>
      <c r="E14" s="88">
        <f>B14-RP_men!B15</f>
        <v>0</v>
      </c>
    </row>
    <row r="15" spans="1:5" ht="16.8" thickTop="1" thickBot="1" x14ac:dyDescent="0.35">
      <c r="A15" s="3" t="str">
        <f>RP_men!A16</f>
        <v>1.2.4. Bagāžas pārvadāšanas izdevumi</v>
      </c>
      <c r="B15" s="27">
        <f>SUM(C15:D15)</f>
        <v>0</v>
      </c>
      <c r="C15" s="9">
        <f>SUM(RP_men!C16:I16)</f>
        <v>0</v>
      </c>
      <c r="D15" s="9">
        <f>SUM(RP_men!J16:U16)</f>
        <v>0</v>
      </c>
      <c r="E15" s="88">
        <f>B15-RP_men!B16</f>
        <v>0</v>
      </c>
    </row>
    <row r="16" spans="1:5" s="19" customFormat="1" ht="17.399999999999999" thickTop="1" thickBot="1" x14ac:dyDescent="0.4">
      <c r="A16" s="29" t="s">
        <v>106</v>
      </c>
      <c r="B16" s="27">
        <f>SUM(C16:D16)</f>
        <v>0</v>
      </c>
      <c r="C16" s="52">
        <f t="shared" ref="C16:D16" si="0">SUM(C6:C15)</f>
        <v>0</v>
      </c>
      <c r="D16" s="52">
        <f t="shared" si="0"/>
        <v>0</v>
      </c>
      <c r="E16" s="88">
        <f>B16-RP_men!B17</f>
        <v>0</v>
      </c>
    </row>
    <row r="17" spans="1:5" ht="16.8" thickTop="1" thickBot="1" x14ac:dyDescent="0.35">
      <c r="A17" s="4" t="s">
        <v>107</v>
      </c>
      <c r="B17" s="27"/>
      <c r="C17" s="9"/>
      <c r="D17" s="9"/>
      <c r="E17" s="88"/>
    </row>
    <row r="18" spans="1:5" ht="16.8" thickTop="1" thickBot="1" x14ac:dyDescent="0.35">
      <c r="A18" s="4" t="str">
        <f>RP_men!A19</f>
        <v>2.1. Komunālo pakalpojumu izmaksas</v>
      </c>
      <c r="B18" s="27">
        <f>SUM(C18:D18)</f>
        <v>0</v>
      </c>
      <c r="C18" s="9">
        <f>SUM(RP_men!C19:I19)</f>
        <v>0</v>
      </c>
      <c r="D18" s="9">
        <f>SUM(RP_men!J19:U19)</f>
        <v>0</v>
      </c>
      <c r="E18" s="88">
        <f>B18-RP_men!B19</f>
        <v>0</v>
      </c>
    </row>
    <row r="19" spans="1:5" ht="16.8" thickTop="1" thickBot="1" x14ac:dyDescent="0.35">
      <c r="A19" s="4" t="str">
        <f>RP_men!A20</f>
        <v>2.2. Sakaru pakalpojumu izmaksas</v>
      </c>
      <c r="B19" s="27">
        <f>SUM(C19:D19)</f>
        <v>0</v>
      </c>
      <c r="C19" s="9">
        <f>SUM(RP_men!C20:I20)</f>
        <v>0</v>
      </c>
      <c r="D19" s="9">
        <f>SUM(RP_men!J20:U20)</f>
        <v>0</v>
      </c>
      <c r="E19" s="88">
        <f>B19-RP_men!B20</f>
        <v>0</v>
      </c>
    </row>
    <row r="20" spans="1:5" s="19" customFormat="1" ht="17.399999999999999" thickTop="1" thickBot="1" x14ac:dyDescent="0.4">
      <c r="A20" s="29" t="s">
        <v>108</v>
      </c>
      <c r="B20" s="27">
        <f>SUM(C20:D20)</f>
        <v>0</v>
      </c>
      <c r="C20" s="52">
        <f t="shared" ref="C20:D20" si="1">SUM(C18:C19)</f>
        <v>0</v>
      </c>
      <c r="D20" s="52">
        <f t="shared" si="1"/>
        <v>0</v>
      </c>
      <c r="E20" s="88">
        <f>B20-RP_men!B21</f>
        <v>0</v>
      </c>
    </row>
    <row r="21" spans="1:5" ht="16.8" thickTop="1" thickBot="1" x14ac:dyDescent="0.35">
      <c r="A21" s="2" t="s">
        <v>109</v>
      </c>
      <c r="B21" s="27"/>
      <c r="C21" s="9"/>
      <c r="D21" s="9"/>
      <c r="E21" s="88"/>
    </row>
    <row r="22" spans="1:5" ht="16.8" thickTop="1" thickBot="1" x14ac:dyDescent="0.35">
      <c r="A22" s="2" t="str">
        <f>RP_men!A23</f>
        <v>3.1. Telpu nomas izmaksas</v>
      </c>
      <c r="B22" s="27">
        <f>SUM(C22:D22)</f>
        <v>0</v>
      </c>
      <c r="C22" s="9">
        <f>SUM(RP_men!C23:I23)</f>
        <v>0</v>
      </c>
      <c r="D22" s="9">
        <f>SUM(RP_men!J23:U23)</f>
        <v>0</v>
      </c>
      <c r="E22" s="88">
        <f>B22-RP_men!B23</f>
        <v>0</v>
      </c>
    </row>
    <row r="23" spans="1:5" ht="16.8" thickTop="1" thickBot="1" x14ac:dyDescent="0.35">
      <c r="A23" s="2" t="str">
        <f>RP_men!A24</f>
        <v>3.2. Instrumentu nomas izmaksas</v>
      </c>
      <c r="B23" s="27">
        <f>SUM(C23:D23)</f>
        <v>0</v>
      </c>
      <c r="C23" s="9">
        <f>SUM(RP_men!C24:I24)</f>
        <v>0</v>
      </c>
      <c r="D23" s="9">
        <f>SUM(RP_men!J24:U24)</f>
        <v>0</v>
      </c>
      <c r="E23" s="88">
        <f>B23-RP_men!B24</f>
        <v>0</v>
      </c>
    </row>
    <row r="24" spans="1:5" ht="16.8" thickTop="1" thickBot="1" x14ac:dyDescent="0.35">
      <c r="A24" s="2" t="str">
        <f>RP_men!A25</f>
        <v>3.3. Iekārtu nomas izmaksas</v>
      </c>
      <c r="B24" s="27">
        <f>SUM(C24:D24)</f>
        <v>0</v>
      </c>
      <c r="C24" s="9">
        <f>SUM(RP_men!C25:I25)</f>
        <v>0</v>
      </c>
      <c r="D24" s="9">
        <f>SUM(RP_men!J25:U25)</f>
        <v>0</v>
      </c>
      <c r="E24" s="88">
        <f>B24-RP_men!B25</f>
        <v>0</v>
      </c>
    </row>
    <row r="25" spans="1:5" ht="16.8" thickTop="1" thickBot="1" x14ac:dyDescent="0.35">
      <c r="A25" s="2" t="str">
        <f>RP_men!A26</f>
        <v>3.4. Aprīkojuma nomas izmaksas</v>
      </c>
      <c r="B25" s="27">
        <f>SUM(C25:D25)</f>
        <v>0</v>
      </c>
      <c r="C25" s="9">
        <f>SUM(RP_men!C26:I26)</f>
        <v>0</v>
      </c>
      <c r="D25" s="9">
        <f>SUM(RP_men!J26:U26)</f>
        <v>0</v>
      </c>
      <c r="E25" s="88">
        <f>B25-RP_men!B26</f>
        <v>0</v>
      </c>
    </row>
    <row r="26" spans="1:5" s="19" customFormat="1" ht="17.399999999999999" thickTop="1" thickBot="1" x14ac:dyDescent="0.4">
      <c r="A26" s="29" t="s">
        <v>110</v>
      </c>
      <c r="B26" s="27">
        <f>SUM(C26:D26)</f>
        <v>0</v>
      </c>
      <c r="C26" s="52">
        <f t="shared" ref="C26:D26" si="2">SUM(C22:C25)</f>
        <v>0</v>
      </c>
      <c r="D26" s="52">
        <f t="shared" si="2"/>
        <v>0</v>
      </c>
      <c r="E26" s="88">
        <f>B26-RP_men!B27</f>
        <v>0</v>
      </c>
    </row>
    <row r="27" spans="1:5" ht="16.8" thickTop="1" thickBot="1" x14ac:dyDescent="0.35">
      <c r="A27" s="2" t="s">
        <v>111</v>
      </c>
      <c r="B27" s="27"/>
      <c r="C27" s="9"/>
      <c r="D27" s="9"/>
      <c r="E27" s="88"/>
    </row>
    <row r="28" spans="1:5" ht="16.8" thickTop="1" thickBot="1" x14ac:dyDescent="0.35">
      <c r="A28" s="3" t="str">
        <f>RP_men!A29</f>
        <v>4.1. Konferences dalības maksa</v>
      </c>
      <c r="B28" s="27">
        <f>SUM(C28:D28)</f>
        <v>0</v>
      </c>
      <c r="C28" s="9">
        <f>SUM(RP_men!C29:I29)</f>
        <v>0</v>
      </c>
      <c r="D28" s="9">
        <f>SUM(RP_men!J29:U29)</f>
        <v>0</v>
      </c>
      <c r="E28" s="88">
        <f>B28-RP_men!B29</f>
        <v>0</v>
      </c>
    </row>
    <row r="29" spans="1:5" ht="16.8" thickTop="1" thickBot="1" x14ac:dyDescent="0.35">
      <c r="A29" s="3" t="str">
        <f>RP_men!A30</f>
        <v>4.2. Ārpakalpojums</v>
      </c>
      <c r="B29" s="27">
        <f>SUM(C29:D29)</f>
        <v>0</v>
      </c>
      <c r="C29" s="9">
        <f>SUM(RP_men!C30:I30)</f>
        <v>0</v>
      </c>
      <c r="D29" s="9">
        <f>SUM(RP_men!J30:U30)</f>
        <v>0</v>
      </c>
      <c r="E29" s="88">
        <f>B29-RP_men!B30</f>
        <v>0</v>
      </c>
    </row>
    <row r="30" spans="1:5" s="19" customFormat="1" ht="17.399999999999999" thickTop="1" thickBot="1" x14ac:dyDescent="0.4">
      <c r="A30" s="28" t="s">
        <v>112</v>
      </c>
      <c r="B30" s="27">
        <f>SUM(C30:D30)</f>
        <v>0</v>
      </c>
      <c r="C30" s="52">
        <f t="shared" ref="C30:D30" si="3">SUM(C28:C29)</f>
        <v>0</v>
      </c>
      <c r="D30" s="52">
        <f t="shared" si="3"/>
        <v>0</v>
      </c>
      <c r="E30" s="88">
        <f>B30-RP_men!B31</f>
        <v>0</v>
      </c>
    </row>
    <row r="31" spans="1:5" ht="32.4" thickTop="1" thickBot="1" x14ac:dyDescent="0.35">
      <c r="A31" s="4" t="s">
        <v>113</v>
      </c>
      <c r="B31" s="27"/>
      <c r="C31" s="9"/>
      <c r="D31" s="9"/>
      <c r="E31" s="88"/>
    </row>
    <row r="32" spans="1:5" ht="16.8" thickTop="1" thickBot="1" x14ac:dyDescent="0.35">
      <c r="A32" s="23" t="str">
        <f>RP_men!A33</f>
        <v>5.1. Materiālu izmaksas</v>
      </c>
      <c r="B32" s="27">
        <f>SUM(C32:D32)</f>
        <v>0</v>
      </c>
      <c r="C32" s="9">
        <f>SUM(RP_men!C33:I33)</f>
        <v>0</v>
      </c>
      <c r="D32" s="9">
        <f>SUM(RP_men!J33:U33)</f>
        <v>0</v>
      </c>
      <c r="E32" s="88">
        <f>B32-RP_men!B33</f>
        <v>0</v>
      </c>
    </row>
    <row r="33" spans="1:5" ht="16.8" thickTop="1" thickBot="1" x14ac:dyDescent="0.35">
      <c r="A33" s="23" t="str">
        <f>RP_men!A34</f>
        <v>5.2. Zinātniskās literatūras izmaksas</v>
      </c>
      <c r="B33" s="27">
        <f>SUM(C33:D33)</f>
        <v>0</v>
      </c>
      <c r="C33" s="9">
        <f>SUM(RP_men!C34:I34)</f>
        <v>0</v>
      </c>
      <c r="D33" s="9">
        <f>SUM(RP_men!J34:U34)</f>
        <v>0</v>
      </c>
      <c r="E33" s="88">
        <f>B33-RP_men!B34</f>
        <v>0</v>
      </c>
    </row>
    <row r="34" spans="1:5" ht="16.8" thickTop="1" thickBot="1" x14ac:dyDescent="0.35">
      <c r="A34" s="23" t="str">
        <f>RP_men!A35</f>
        <v>5.3. Mazvērtīgā inventāra izmaksas</v>
      </c>
      <c r="B34" s="27">
        <f>SUM(C34:D34)</f>
        <v>0</v>
      </c>
      <c r="C34" s="9">
        <f>SUM(RP_men!C35:I35)</f>
        <v>0</v>
      </c>
      <c r="D34" s="9">
        <f>SUM(RP_men!J35:U35)</f>
        <v>0</v>
      </c>
      <c r="E34" s="88">
        <f>B34-RP_men!B35</f>
        <v>0</v>
      </c>
    </row>
    <row r="35" spans="1:5" s="19" customFormat="1" ht="17.399999999999999" thickTop="1" thickBot="1" x14ac:dyDescent="0.4">
      <c r="A35" s="28" t="s">
        <v>114</v>
      </c>
      <c r="B35" s="27">
        <f>SUM(C35:D35)</f>
        <v>0</v>
      </c>
      <c r="C35" s="52">
        <f t="shared" ref="C35:D35" si="4">SUM(C32:C34)</f>
        <v>0</v>
      </c>
      <c r="D35" s="52">
        <f t="shared" si="4"/>
        <v>0</v>
      </c>
      <c r="E35" s="88">
        <f>B35-RP_men!B36</f>
        <v>0</v>
      </c>
    </row>
    <row r="36" spans="1:5" ht="32.4" thickTop="1" thickBot="1" x14ac:dyDescent="0.35">
      <c r="A36" s="3" t="s">
        <v>115</v>
      </c>
      <c r="B36" s="27"/>
      <c r="C36" s="9"/>
      <c r="D36" s="9"/>
      <c r="E36" s="88"/>
    </row>
    <row r="37" spans="1:5" ht="16.8" thickTop="1" thickBot="1" x14ac:dyDescent="0.35">
      <c r="A37" s="3" t="str">
        <f>RP_men!A38</f>
        <v>6.1. Telpu amortizācijas izmaksas</v>
      </c>
      <c r="B37" s="27">
        <f t="shared" ref="B37:B42" si="5">SUM(C37:D37)</f>
        <v>0</v>
      </c>
      <c r="C37" s="9">
        <f>SUM(RP_men!C38:I38)</f>
        <v>0</v>
      </c>
      <c r="D37" s="9">
        <f>SUM(RP_men!J38:U38)</f>
        <v>0</v>
      </c>
      <c r="E37" s="88">
        <f>B37-RP_men!B38</f>
        <v>0</v>
      </c>
    </row>
    <row r="38" spans="1:5" ht="16.8" thickTop="1" thickBot="1" x14ac:dyDescent="0.35">
      <c r="A38" s="3" t="str">
        <f>RP_men!A39</f>
        <v>6.2. Instrumentu amortizācijas izmaksas</v>
      </c>
      <c r="B38" s="27">
        <f t="shared" si="5"/>
        <v>0</v>
      </c>
      <c r="C38" s="9">
        <f>SUM(RP_men!C39:I39)</f>
        <v>0</v>
      </c>
      <c r="D38" s="9">
        <f>SUM(RP_men!J39:U39)</f>
        <v>0</v>
      </c>
      <c r="E38" s="88">
        <f>B38-RP_men!B39</f>
        <v>0</v>
      </c>
    </row>
    <row r="39" spans="1:5" ht="16.8" thickTop="1" thickBot="1" x14ac:dyDescent="0.35">
      <c r="A39" s="3" t="str">
        <f>RP_men!A40</f>
        <v>6.3. Iekārtu amortizācijas izmaksas</v>
      </c>
      <c r="B39" s="27">
        <f t="shared" si="5"/>
        <v>0</v>
      </c>
      <c r="C39" s="9">
        <f>SUM(RP_men!C40:I40)</f>
        <v>0</v>
      </c>
      <c r="D39" s="9">
        <f>SUM(RP_men!J40:U40)</f>
        <v>0</v>
      </c>
      <c r="E39" s="88">
        <f>B39-RP_men!B40</f>
        <v>0</v>
      </c>
    </row>
    <row r="40" spans="1:5" ht="16.8" thickTop="1" thickBot="1" x14ac:dyDescent="0.35">
      <c r="A40" s="3" t="str">
        <f>RP_men!A41</f>
        <v>6.4. Aprīkojuma amortizācijas izmaksas</v>
      </c>
      <c r="B40" s="27">
        <f t="shared" si="5"/>
        <v>0</v>
      </c>
      <c r="C40" s="9">
        <f>SUM(RP_men!C41:I41)</f>
        <v>0</v>
      </c>
      <c r="D40" s="9">
        <f>SUM(RP_men!J41:U41)</f>
        <v>0</v>
      </c>
      <c r="E40" s="88">
        <f>B40-RP_men!B41</f>
        <v>0</v>
      </c>
    </row>
    <row r="41" spans="1:5" ht="16.8" thickTop="1" thickBot="1" x14ac:dyDescent="0.35">
      <c r="A41" s="3" t="str">
        <f>RP_men!A42</f>
        <v>6.5. Patentu un licenču amortizācijas izmaksas</v>
      </c>
      <c r="B41" s="27">
        <f t="shared" si="5"/>
        <v>0</v>
      </c>
      <c r="C41" s="9">
        <f>SUM(RP_men!C42:I42)</f>
        <v>0</v>
      </c>
      <c r="D41" s="9">
        <f>SUM(RP_men!J42:U42)</f>
        <v>0</v>
      </c>
      <c r="E41" s="88">
        <f>B41-RP_men!B42</f>
        <v>0</v>
      </c>
    </row>
    <row r="42" spans="1:5" s="19" customFormat="1" ht="17.399999999999999" thickTop="1" thickBot="1" x14ac:dyDescent="0.4">
      <c r="A42" s="28" t="s">
        <v>116</v>
      </c>
      <c r="B42" s="27">
        <f t="shared" si="5"/>
        <v>0</v>
      </c>
      <c r="C42" s="52">
        <f t="shared" ref="C42:D42" si="6">SUM(C37:C41)</f>
        <v>0</v>
      </c>
      <c r="D42" s="52">
        <f t="shared" si="6"/>
        <v>0</v>
      </c>
      <c r="E42" s="88">
        <f>B42-RP_men!B43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9"/>
      <c r="E43" s="88"/>
    </row>
    <row r="44" spans="1:5" s="19" customFormat="1" ht="16.8" thickTop="1" thickBot="1" x14ac:dyDescent="0.35">
      <c r="A44" s="3" t="str">
        <f>RP_men!A45</f>
        <v xml:space="preserve">7.1. </v>
      </c>
      <c r="B44" s="27">
        <f>SUM(C44:D44)</f>
        <v>0</v>
      </c>
      <c r="C44" s="9">
        <f>SUM(RP_men!C45:I45)</f>
        <v>0</v>
      </c>
      <c r="D44" s="9">
        <f>SUM(RP_men!J45:U45)</f>
        <v>0</v>
      </c>
      <c r="E44" s="88">
        <f>B44-RP_men!B45</f>
        <v>0</v>
      </c>
    </row>
    <row r="45" spans="1:5" s="19" customFormat="1" ht="16.8" thickTop="1" thickBot="1" x14ac:dyDescent="0.35">
      <c r="A45" s="3" t="str">
        <f>RP_men!A46</f>
        <v xml:space="preserve">7.2. </v>
      </c>
      <c r="B45" s="27">
        <f>SUM(C45:D45)</f>
        <v>0</v>
      </c>
      <c r="C45" s="9">
        <f>SUM(RP_men!C46:I46)</f>
        <v>0</v>
      </c>
      <c r="D45" s="9">
        <f>SUM(RP_men!J46:U46)</f>
        <v>0</v>
      </c>
      <c r="E45" s="88">
        <f>B45-RP_men!B46</f>
        <v>0</v>
      </c>
    </row>
    <row r="46" spans="1:5" s="19" customFormat="1" ht="17.399999999999999" thickTop="1" thickBot="1" x14ac:dyDescent="0.4">
      <c r="A46" s="28" t="s">
        <v>117</v>
      </c>
      <c r="B46" s="27">
        <f>SUM(C46:D46)</f>
        <v>0</v>
      </c>
      <c r="C46" s="52">
        <f t="shared" ref="C46:D46" si="7">SUM(C44:C45)</f>
        <v>0</v>
      </c>
      <c r="D46" s="52">
        <f t="shared" si="7"/>
        <v>0</v>
      </c>
      <c r="E46" s="88">
        <f>B46-RP_men!B47</f>
        <v>0</v>
      </c>
    </row>
    <row r="47" spans="1:5" s="19" customFormat="1" ht="17.399999999999999" thickTop="1" thickBot="1" x14ac:dyDescent="0.4">
      <c r="A47" s="30" t="s">
        <v>118</v>
      </c>
      <c r="B47" s="27">
        <f>SUM(C47:D47)</f>
        <v>0</v>
      </c>
      <c r="C47" s="52">
        <f t="shared" ref="C47:D47" si="8">SUM(C16+C20+C26+C30+C35+C42+C46)</f>
        <v>0</v>
      </c>
      <c r="D47" s="52">
        <f t="shared" si="8"/>
        <v>0</v>
      </c>
      <c r="E47" s="88">
        <f>B47-RP_men!B48</f>
        <v>0</v>
      </c>
    </row>
    <row r="48" spans="1:5" ht="16.8" thickTop="1" thickBot="1" x14ac:dyDescent="0.35">
      <c r="A48" s="5"/>
      <c r="B48" s="27"/>
      <c r="C48" s="9"/>
      <c r="D48" s="9"/>
      <c r="E48" s="88"/>
    </row>
    <row r="49" spans="1:5" s="19" customFormat="1" ht="16.8" thickTop="1" thickBot="1" x14ac:dyDescent="0.35">
      <c r="A49" s="3" t="str">
        <f>RP_men!A50</f>
        <v>8. Pētniecības projekta vadības izmaksas (valsts atbalsts)</v>
      </c>
      <c r="B49" s="27"/>
      <c r="C49" s="9"/>
      <c r="D49" s="9"/>
      <c r="E49" s="88"/>
    </row>
    <row r="50" spans="1:5" ht="16.8" thickTop="1" thickBot="1" x14ac:dyDescent="0.35">
      <c r="A50" s="3" t="str">
        <f>RP_men!A51</f>
        <v>8.1. Personāla izmaksas</v>
      </c>
      <c r="B50" s="27">
        <f>SUM(C50:D50)</f>
        <v>0</v>
      </c>
      <c r="C50" s="9">
        <f>SUM(RP_men!C51:I51)</f>
        <v>0</v>
      </c>
      <c r="D50" s="9">
        <f>SUM(RP_men!J51:U51)</f>
        <v>0</v>
      </c>
      <c r="E50" s="88">
        <f>B50-RP_men!B51</f>
        <v>0</v>
      </c>
    </row>
    <row r="51" spans="1:5" ht="16.8" thickTop="1" thickBot="1" x14ac:dyDescent="0.35">
      <c r="A51" s="3" t="str">
        <f>RP_men!A52</f>
        <v>8.2. Kancelejas preces, biroja piederumi un biroja aprīkojuma noma vai iegāde</v>
      </c>
      <c r="B51" s="27">
        <f>SUM(C51:D51)</f>
        <v>0</v>
      </c>
      <c r="C51" s="9">
        <f>SUM(RP_men!C52:I52)</f>
        <v>0</v>
      </c>
      <c r="D51" s="9">
        <f>SUM(RP_men!J52:U52)</f>
        <v>0</v>
      </c>
      <c r="E51" s="88">
        <f>B51-RP_men!B52</f>
        <v>0</v>
      </c>
    </row>
    <row r="52" spans="1:5" ht="16.8" thickTop="1" thickBot="1" x14ac:dyDescent="0.35">
      <c r="A52" s="3" t="str">
        <f>RP_men!A53</f>
        <v>8.3. Apdrošināšanas izmaksas</v>
      </c>
      <c r="B52" s="27">
        <f>SUM(C52:D52)</f>
        <v>0</v>
      </c>
      <c r="C52" s="9">
        <f>SUM(RP_men!C53:I53)</f>
        <v>0</v>
      </c>
      <c r="D52" s="9">
        <f>SUM(RP_men!J53:U53)</f>
        <v>0</v>
      </c>
      <c r="E52" s="88">
        <f>B52-RP_men!B53</f>
        <v>0</v>
      </c>
    </row>
    <row r="53" spans="1:5" s="19" customFormat="1" ht="17.399999999999999" thickTop="1" thickBot="1" x14ac:dyDescent="0.4">
      <c r="A53" s="28" t="str">
        <f>RP_men!A54</f>
        <v>Kopā (8.)</v>
      </c>
      <c r="B53" s="27">
        <f>SUM(C53:D53)</f>
        <v>0</v>
      </c>
      <c r="C53" s="52">
        <f t="shared" ref="C53:D53" si="9">SUM(C50:C52)</f>
        <v>0</v>
      </c>
      <c r="D53" s="52">
        <f t="shared" si="9"/>
        <v>0</v>
      </c>
      <c r="E53" s="88">
        <f>B53-RP_men!B54</f>
        <v>0</v>
      </c>
    </row>
    <row r="54" spans="1:5" s="19" customFormat="1" ht="16.8" thickTop="1" thickBot="1" x14ac:dyDescent="0.35">
      <c r="A54" s="31" t="str">
        <f>RP_men!A55</f>
        <v>Kopējās izmaksas</v>
      </c>
      <c r="B54" s="27">
        <f>SUM(C54:D54)</f>
        <v>0</v>
      </c>
      <c r="C54" s="52">
        <f t="shared" ref="C54:D54" si="10">C53+C47</f>
        <v>0</v>
      </c>
      <c r="D54" s="52">
        <f t="shared" si="10"/>
        <v>0</v>
      </c>
      <c r="E54" s="88">
        <f>B54-RP_men!B55</f>
        <v>0</v>
      </c>
    </row>
    <row r="55" spans="1:5" s="32" customFormat="1" ht="16.8" hidden="1" thickTop="1" thickBot="1" x14ac:dyDescent="0.35">
      <c r="A55" s="31">
        <f>RP_men!A77</f>
        <v>0</v>
      </c>
      <c r="B55" s="35" t="s">
        <v>123</v>
      </c>
      <c r="C55" s="33"/>
      <c r="D55" s="34" t="e">
        <f>#REF!-SUM(RP_men!#REF!)</f>
        <v>#REF!</v>
      </c>
      <c r="E55" s="88" t="e">
        <f>B55-RP_men!B46</f>
        <v>#VALUE!</v>
      </c>
    </row>
    <row r="56" spans="1:5" ht="15.6" thickTop="1" thickBot="1" x14ac:dyDescent="0.35">
      <c r="B56" s="88">
        <f>B54-RP_men!B55</f>
        <v>0</v>
      </c>
    </row>
    <row r="57" spans="1:5" ht="15" thickTop="1" x14ac:dyDescent="0.3"/>
  </sheetData>
  <mergeCells count="1">
    <mergeCell ref="B3:D3"/>
  </mergeCells>
  <conditionalFormatting sqref="B55:D55 F55:XFD55">
    <cfRule type="cellIs" dxfId="7" priority="8" operator="notEqual">
      <formula>0</formula>
    </cfRule>
  </conditionalFormatting>
  <conditionalFormatting sqref="E2:E55">
    <cfRule type="cellIs" dxfId="6"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81"/>
  <sheetViews>
    <sheetView zoomScaleNormal="100" workbookViewId="0">
      <pane xSplit="2" ySplit="4" topLeftCell="F5" activePane="bottomRight" state="frozen"/>
      <selection pane="topRight" activeCell="C1" sqref="C1"/>
      <selection pane="bottomLeft" activeCell="A5" sqref="A5"/>
      <selection pane="bottomRight" activeCell="C1" sqref="C1:E1048576"/>
    </sheetView>
  </sheetViews>
  <sheetFormatPr defaultRowHeight="14.4" x14ac:dyDescent="0.3"/>
  <cols>
    <col min="1" max="1" width="69" customWidth="1"/>
    <col min="2" max="2" width="9.33203125" style="24" bestFit="1" customWidth="1"/>
    <col min="3" max="8" width="7.33203125" customWidth="1"/>
    <col min="9" max="21" width="7.109375" customWidth="1"/>
  </cols>
  <sheetData>
    <row r="1" spans="1:32" ht="17.399999999999999" thickBot="1" x14ac:dyDescent="0.35">
      <c r="A1" s="11" t="s">
        <v>127</v>
      </c>
    </row>
    <row r="2" spans="1:32" ht="48.75" customHeight="1" thickBot="1" x14ac:dyDescent="0.35">
      <c r="A2" s="6" t="s">
        <v>97</v>
      </c>
      <c r="B2" s="25" t="s">
        <v>98</v>
      </c>
      <c r="C2" s="53"/>
      <c r="D2" s="202" t="s">
        <v>100</v>
      </c>
      <c r="E2" s="203"/>
      <c r="F2" s="204"/>
      <c r="G2" s="202" t="s">
        <v>101</v>
      </c>
      <c r="H2" s="203"/>
      <c r="I2" s="204"/>
      <c r="J2" s="202" t="s">
        <v>155</v>
      </c>
      <c r="K2" s="203"/>
      <c r="L2" s="204"/>
      <c r="M2" s="202" t="s">
        <v>159</v>
      </c>
      <c r="N2" s="203"/>
      <c r="O2" s="203"/>
      <c r="P2" s="202" t="s">
        <v>166</v>
      </c>
      <c r="Q2" s="203"/>
      <c r="R2" s="204"/>
      <c r="S2" s="202" t="s">
        <v>163</v>
      </c>
      <c r="T2" s="203"/>
      <c r="U2" s="204"/>
    </row>
    <row r="3" spans="1:32" s="22" customFormat="1" ht="15" thickBot="1" x14ac:dyDescent="0.35">
      <c r="A3" s="20"/>
      <c r="B3" s="26"/>
      <c r="C3" s="21">
        <f>Stundas!B1</f>
        <v>46174</v>
      </c>
      <c r="D3" s="21">
        <f>Stundas!C1</f>
        <v>46204</v>
      </c>
      <c r="E3" s="21">
        <f>Stundas!D1</f>
        <v>46235</v>
      </c>
      <c r="F3" s="21">
        <f>Stundas!E1</f>
        <v>46266</v>
      </c>
      <c r="G3" s="21">
        <f>Stundas!F1</f>
        <v>46296</v>
      </c>
      <c r="H3" s="21">
        <f>Stundas!G1</f>
        <v>46327</v>
      </c>
      <c r="I3" s="21">
        <f>Stundas!H1</f>
        <v>46357</v>
      </c>
      <c r="J3" s="148">
        <f>Stundas!I1</f>
        <v>46388</v>
      </c>
      <c r="K3" s="148">
        <f>Stundas!J1</f>
        <v>46419</v>
      </c>
      <c r="L3" s="148">
        <f>Stundas!K1</f>
        <v>46447</v>
      </c>
      <c r="M3" s="148">
        <f>Stundas!L1</f>
        <v>46478</v>
      </c>
      <c r="N3" s="148">
        <f>Stundas!M1</f>
        <v>46508</v>
      </c>
      <c r="O3" s="148">
        <f>Stundas!N1</f>
        <v>46539</v>
      </c>
      <c r="P3" s="148">
        <f>Stundas!O1</f>
        <v>46569</v>
      </c>
      <c r="Q3" s="148">
        <f>Stundas!P1</f>
        <v>46600</v>
      </c>
      <c r="R3" s="148">
        <f>Stundas!Q1</f>
        <v>46631</v>
      </c>
      <c r="S3" s="148">
        <f>Stundas!R1</f>
        <v>46661</v>
      </c>
      <c r="T3" s="148">
        <f>Stundas!S1</f>
        <v>46692</v>
      </c>
      <c r="U3" s="148">
        <f>Stundas!T1</f>
        <v>46722</v>
      </c>
    </row>
    <row r="4" spans="1:32" ht="15" thickBot="1" x14ac:dyDescent="0.35">
      <c r="A4" s="1" t="s">
        <v>102</v>
      </c>
      <c r="B4" s="8"/>
      <c r="C4" s="8"/>
      <c r="D4" s="8"/>
      <c r="E4" s="8"/>
      <c r="F4" s="8"/>
      <c r="G4" s="8"/>
      <c r="H4" s="8"/>
      <c r="I4" s="183"/>
      <c r="J4" s="179"/>
      <c r="K4" s="179"/>
      <c r="L4" s="179"/>
      <c r="M4" s="179"/>
      <c r="N4" s="179"/>
      <c r="O4" s="179"/>
      <c r="P4" s="179"/>
      <c r="Q4" s="179"/>
      <c r="R4" s="179"/>
      <c r="S4" s="179"/>
      <c r="T4" s="179"/>
      <c r="U4" s="179"/>
    </row>
    <row r="5" spans="1:32" ht="16.2" thickBot="1" x14ac:dyDescent="0.35">
      <c r="A5" s="2" t="s">
        <v>103</v>
      </c>
      <c r="B5" s="27"/>
      <c r="C5" s="8"/>
      <c r="D5" s="8"/>
      <c r="E5" s="8"/>
      <c r="F5" s="8"/>
      <c r="G5" s="8"/>
      <c r="H5" s="8"/>
      <c r="I5" s="8"/>
      <c r="J5" s="8"/>
      <c r="K5" s="8"/>
      <c r="L5" s="8"/>
      <c r="M5" s="8"/>
      <c r="N5" s="8"/>
      <c r="O5" s="8"/>
      <c r="P5" s="8"/>
      <c r="Q5" s="8"/>
      <c r="R5" s="8"/>
      <c r="S5" s="8"/>
      <c r="T5" s="8"/>
      <c r="U5" s="8"/>
    </row>
    <row r="6" spans="1:32" ht="47.4" thickBot="1" x14ac:dyDescent="0.35">
      <c r="A6" s="4" t="s">
        <v>104</v>
      </c>
      <c r="B6" s="27"/>
      <c r="C6" s="9"/>
      <c r="D6" s="9"/>
      <c r="E6" s="9"/>
      <c r="F6" s="9"/>
      <c r="G6" s="9"/>
      <c r="H6" s="9"/>
      <c r="I6" s="9"/>
      <c r="J6" s="9"/>
      <c r="K6" s="9"/>
      <c r="L6" s="9"/>
      <c r="M6" s="9"/>
      <c r="N6" s="9"/>
      <c r="O6" s="9"/>
      <c r="P6" s="9"/>
      <c r="Q6" s="9"/>
      <c r="R6" s="9"/>
      <c r="S6" s="9"/>
      <c r="T6" s="9"/>
      <c r="U6" s="9"/>
    </row>
    <row r="7" spans="1:32" ht="16.8" thickTop="1" thickBot="1" x14ac:dyDescent="0.35">
      <c r="A7" s="3">
        <f>Pienemumi!A6</f>
        <v>0</v>
      </c>
      <c r="B7" s="27">
        <f>SUM(C7:U7)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Pienemumi!$D6*Stundas!N16</f>
        <v>0</v>
      </c>
      <c r="P7" s="9">
        <f>Pienemumi!$D6*Stundas!O16</f>
        <v>0</v>
      </c>
      <c r="Q7" s="9">
        <f>Pienemumi!$D6*Stundas!P16</f>
        <v>0</v>
      </c>
      <c r="R7" s="9">
        <f>Pienemumi!$D6*Stundas!Q16</f>
        <v>0</v>
      </c>
      <c r="S7" s="9">
        <f>Pienemumi!$D6*Stundas!R16</f>
        <v>0</v>
      </c>
      <c r="T7" s="9">
        <f>Pienemumi!$D6*Stundas!S16</f>
        <v>0</v>
      </c>
      <c r="U7" s="9">
        <f>Pienemumi!$D6*Stundas!T16</f>
        <v>0</v>
      </c>
      <c r="V7" s="88">
        <f>B7-Stundas!U16*Pienemumi!D6</f>
        <v>0</v>
      </c>
    </row>
    <row r="8" spans="1:32" ht="16.8" thickTop="1" thickBot="1" x14ac:dyDescent="0.35">
      <c r="A8" s="3">
        <f>Pienemumi!A7</f>
        <v>0</v>
      </c>
      <c r="B8" s="27">
        <f>SUM(C8:U8)</f>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Pienemumi!$D7*Stundas!N17</f>
        <v>0</v>
      </c>
      <c r="P8" s="9">
        <f>Pienemumi!$D7*Stundas!O17</f>
        <v>0</v>
      </c>
      <c r="Q8" s="9">
        <f>Pienemumi!$D7*Stundas!P17</f>
        <v>0</v>
      </c>
      <c r="R8" s="9">
        <f>Pienemumi!$D7*Stundas!Q17</f>
        <v>0</v>
      </c>
      <c r="S8" s="9">
        <f>Pienemumi!$D7*Stundas!R17</f>
        <v>0</v>
      </c>
      <c r="T8" s="9">
        <f>Pienemumi!$D7*Stundas!S17</f>
        <v>0</v>
      </c>
      <c r="U8" s="9">
        <f>Pienemumi!$D7*Stundas!T17</f>
        <v>0</v>
      </c>
      <c r="V8" s="88">
        <f>B8-Stundas!U17*Pienemumi!D7</f>
        <v>0</v>
      </c>
    </row>
    <row r="9" spans="1:32" ht="16.8" thickTop="1" thickBot="1" x14ac:dyDescent="0.35">
      <c r="A9" s="3">
        <f>Pienemumi!A8</f>
        <v>0</v>
      </c>
      <c r="B9" s="27">
        <f>SUM(C9:U9)</f>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Pienemumi!$D8*Stundas!N18</f>
        <v>0</v>
      </c>
      <c r="P9" s="9">
        <f>Pienemumi!$D8*Stundas!O18</f>
        <v>0</v>
      </c>
      <c r="Q9" s="9">
        <f>Pienemumi!$D8*Stundas!P18</f>
        <v>0</v>
      </c>
      <c r="R9" s="9">
        <f>Pienemumi!$D8*Stundas!Q18</f>
        <v>0</v>
      </c>
      <c r="S9" s="9">
        <f>Pienemumi!$D8*Stundas!R18</f>
        <v>0</v>
      </c>
      <c r="T9" s="9">
        <f>Pienemumi!$D8*Stundas!S18</f>
        <v>0</v>
      </c>
      <c r="U9" s="9">
        <f>Pienemumi!$D8*Stundas!T18</f>
        <v>0</v>
      </c>
      <c r="V9" s="88">
        <f>B9-Stundas!U18*Pienemumi!D8</f>
        <v>0</v>
      </c>
    </row>
    <row r="10" spans="1:32" ht="16.8" thickTop="1" thickBot="1" x14ac:dyDescent="0.35">
      <c r="A10" s="3">
        <f>Pienemumi!A9</f>
        <v>0</v>
      </c>
      <c r="B10" s="27">
        <f>SUM(C10:U10)</f>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Pienemumi!$D9*Stundas!N19</f>
        <v>0</v>
      </c>
      <c r="P10" s="9">
        <f>Pienemumi!$D9*Stundas!O19</f>
        <v>0</v>
      </c>
      <c r="Q10" s="9">
        <f>Pienemumi!$D9*Stundas!P19</f>
        <v>0</v>
      </c>
      <c r="R10" s="9">
        <f>Pienemumi!$D9*Stundas!Q19</f>
        <v>0</v>
      </c>
      <c r="S10" s="9">
        <f>Pienemumi!$D9*Stundas!R19</f>
        <v>0</v>
      </c>
      <c r="T10" s="9">
        <f>Pienemumi!$D9*Stundas!S19</f>
        <v>0</v>
      </c>
      <c r="U10" s="9">
        <f>Pienemumi!$D9*Stundas!T19</f>
        <v>0</v>
      </c>
      <c r="V10" s="88">
        <f>B10-Stundas!U19*Pienemumi!D9</f>
        <v>0</v>
      </c>
    </row>
    <row r="11" spans="1:32" ht="16.8" thickTop="1" thickBot="1" x14ac:dyDescent="0.35">
      <c r="A11" s="3">
        <f>Pienemumi!A10</f>
        <v>0</v>
      </c>
      <c r="B11" s="27">
        <f>SUM(C11:U11)</f>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Pienemumi!$D10*Stundas!N20</f>
        <v>0</v>
      </c>
      <c r="P11" s="9">
        <f>Pienemumi!$D10*Stundas!O20</f>
        <v>0</v>
      </c>
      <c r="Q11" s="9">
        <f>Pienemumi!$D10*Stundas!P20</f>
        <v>0</v>
      </c>
      <c r="R11" s="9">
        <f>Pienemumi!$D10*Stundas!Q20</f>
        <v>0</v>
      </c>
      <c r="S11" s="9">
        <f>Pienemumi!$D10*Stundas!R20</f>
        <v>0</v>
      </c>
      <c r="T11" s="9">
        <f>Pienemumi!$D10*Stundas!S20</f>
        <v>0</v>
      </c>
      <c r="U11" s="9">
        <f>Pienemumi!$D10*Stundas!T20</f>
        <v>0</v>
      </c>
      <c r="V11" s="88">
        <f>B11-Stundas!U20*Pienemumi!D10</f>
        <v>0</v>
      </c>
    </row>
    <row r="12" spans="1:32" ht="47.4" thickBot="1" x14ac:dyDescent="0.35">
      <c r="A12" s="4" t="s">
        <v>105</v>
      </c>
      <c r="B12" s="27"/>
      <c r="C12" s="8"/>
      <c r="D12" s="8"/>
      <c r="E12" s="8"/>
      <c r="F12" s="8"/>
      <c r="G12" s="8"/>
      <c r="H12" s="8"/>
      <c r="I12" s="8"/>
      <c r="J12" s="8"/>
      <c r="K12" s="8"/>
      <c r="L12" s="8"/>
      <c r="M12" s="8"/>
      <c r="N12" s="8"/>
      <c r="O12" s="8"/>
      <c r="P12" s="8"/>
      <c r="Q12" s="8"/>
      <c r="R12" s="8"/>
      <c r="S12" s="8"/>
      <c r="T12" s="8"/>
      <c r="U12" s="8"/>
    </row>
    <row r="13" spans="1:32" s="38" customFormat="1" ht="16.2" thickBot="1" x14ac:dyDescent="0.35">
      <c r="A13" s="3" t="str">
        <f>Pienemumi!A12</f>
        <v>1.2.1. Ceļa / transporta izdevumi</v>
      </c>
      <c r="B13" s="27">
        <f>SUM(C13:U13)</f>
        <v>0</v>
      </c>
      <c r="C13" s="9"/>
      <c r="D13" s="9"/>
      <c r="E13" s="9"/>
      <c r="F13" s="9"/>
      <c r="G13" s="9"/>
      <c r="H13" s="9"/>
      <c r="I13" s="9"/>
      <c r="J13" s="9"/>
      <c r="K13" s="9"/>
      <c r="L13" s="9"/>
      <c r="M13" s="9"/>
      <c r="N13" s="9"/>
      <c r="O13" s="9"/>
      <c r="P13" s="9"/>
      <c r="Q13" s="9"/>
      <c r="R13" s="9"/>
      <c r="S13" s="9"/>
      <c r="T13" s="9"/>
      <c r="U13" s="9"/>
      <c r="V13" s="90"/>
      <c r="W13" s="50"/>
      <c r="X13" s="50"/>
      <c r="Y13" s="50"/>
      <c r="Z13" s="50"/>
      <c r="AA13" s="50"/>
      <c r="AB13" s="50"/>
      <c r="AC13" s="50"/>
      <c r="AD13" s="50"/>
      <c r="AE13" s="50"/>
      <c r="AF13" s="50"/>
    </row>
    <row r="14" spans="1:32" s="38" customFormat="1" ht="16.2" thickBot="1" x14ac:dyDescent="0.35">
      <c r="A14" s="3" t="str">
        <f>Pienemumi!A13</f>
        <v>1.2.2. Dienas nauda</v>
      </c>
      <c r="B14" s="27">
        <f>SUM(C14:U14)</f>
        <v>0</v>
      </c>
      <c r="C14" s="9"/>
      <c r="D14" s="9"/>
      <c r="E14" s="9"/>
      <c r="F14" s="9"/>
      <c r="G14" s="9"/>
      <c r="H14" s="9"/>
      <c r="I14" s="9"/>
      <c r="J14" s="9"/>
      <c r="K14" s="9"/>
      <c r="L14" s="9"/>
      <c r="M14" s="9"/>
      <c r="N14" s="9"/>
      <c r="O14" s="9"/>
      <c r="P14" s="9"/>
      <c r="Q14" s="9"/>
      <c r="R14" s="9"/>
      <c r="S14" s="9"/>
      <c r="T14" s="9"/>
      <c r="U14" s="9"/>
      <c r="V14" s="90"/>
      <c r="W14" s="50"/>
      <c r="X14" s="50"/>
      <c r="Y14" s="50"/>
      <c r="Z14" s="50"/>
      <c r="AA14" s="50"/>
      <c r="AB14" s="50"/>
      <c r="AC14" s="50"/>
      <c r="AD14" s="50"/>
      <c r="AE14" s="50"/>
      <c r="AF14" s="50"/>
    </row>
    <row r="15" spans="1:32" s="38" customFormat="1" ht="16.2" thickBot="1" x14ac:dyDescent="0.35">
      <c r="A15" s="3" t="str">
        <f>Pienemumi!A14</f>
        <v>1.2.3. Viesnīcas (naktsmītnes) izdevumi, ieskaitot brokastis</v>
      </c>
      <c r="B15" s="27">
        <f>SUM(C15:U15)</f>
        <v>0</v>
      </c>
      <c r="C15" s="9"/>
      <c r="D15" s="9"/>
      <c r="E15" s="9"/>
      <c r="F15" s="9"/>
      <c r="G15" s="9"/>
      <c r="H15" s="9"/>
      <c r="I15" s="9"/>
      <c r="J15" s="9"/>
      <c r="K15" s="9"/>
      <c r="L15" s="9"/>
      <c r="M15" s="9"/>
      <c r="N15" s="9"/>
      <c r="O15" s="9"/>
      <c r="P15" s="9"/>
      <c r="Q15" s="9"/>
      <c r="R15" s="9"/>
      <c r="S15" s="9"/>
      <c r="T15" s="9"/>
      <c r="U15" s="9"/>
      <c r="V15" s="90"/>
      <c r="W15" s="50"/>
      <c r="X15" s="50"/>
      <c r="Y15" s="50"/>
      <c r="Z15" s="50"/>
      <c r="AA15" s="50"/>
      <c r="AB15" s="50"/>
      <c r="AC15" s="50"/>
      <c r="AD15" s="50"/>
      <c r="AE15" s="50"/>
      <c r="AF15" s="50"/>
    </row>
    <row r="16" spans="1:32" s="38" customFormat="1" ht="16.2" thickBot="1" x14ac:dyDescent="0.35">
      <c r="A16" s="3" t="str">
        <f>Pienemumi!A15</f>
        <v>1.2.4. Bagāžas pārvadāšanas izdevumi</v>
      </c>
      <c r="B16" s="27">
        <f>SUM(C16:U16)</f>
        <v>0</v>
      </c>
      <c r="C16" s="9"/>
      <c r="D16" s="9"/>
      <c r="E16" s="9"/>
      <c r="F16" s="9"/>
      <c r="G16" s="9"/>
      <c r="H16" s="9"/>
      <c r="I16" s="9"/>
      <c r="J16" s="9"/>
      <c r="K16" s="9"/>
      <c r="L16" s="9"/>
      <c r="M16" s="9"/>
      <c r="N16" s="9"/>
      <c r="O16" s="9"/>
      <c r="P16" s="9"/>
      <c r="Q16" s="9"/>
      <c r="R16" s="9"/>
      <c r="S16" s="9"/>
      <c r="T16" s="9"/>
      <c r="U16" s="9"/>
      <c r="V16" s="90"/>
      <c r="W16" s="50"/>
      <c r="X16" s="50"/>
      <c r="Y16" s="50"/>
      <c r="Z16" s="50"/>
      <c r="AA16" s="50"/>
      <c r="AB16" s="50"/>
      <c r="AC16" s="50"/>
      <c r="AD16" s="50"/>
      <c r="AE16" s="50"/>
      <c r="AF16" s="50"/>
    </row>
    <row r="17" spans="1:32" s="19" customFormat="1" ht="16.8" thickBot="1" x14ac:dyDescent="0.4">
      <c r="A17" s="29" t="s">
        <v>106</v>
      </c>
      <c r="B17" s="27">
        <f>SUM(C17:U17)</f>
        <v>0</v>
      </c>
      <c r="C17" s="10">
        <f t="shared" ref="C17:U17" si="0">SUM(C5:C16)</f>
        <v>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49"/>
      <c r="W17" s="49"/>
      <c r="X17" s="49"/>
      <c r="Y17" s="49"/>
      <c r="Z17" s="49"/>
      <c r="AA17" s="49"/>
      <c r="AB17" s="49"/>
      <c r="AC17" s="49"/>
      <c r="AD17" s="49"/>
      <c r="AE17" s="49"/>
      <c r="AF17" s="49"/>
    </row>
    <row r="18" spans="1:32" ht="16.2" thickBot="1" x14ac:dyDescent="0.35">
      <c r="A18" s="4" t="s">
        <v>107</v>
      </c>
      <c r="B18" s="27"/>
      <c r="C18" s="8"/>
      <c r="D18" s="8"/>
      <c r="E18" s="8"/>
      <c r="F18" s="8"/>
      <c r="G18" s="8"/>
      <c r="H18" s="8"/>
      <c r="I18" s="8"/>
      <c r="J18" s="8"/>
      <c r="K18" s="8"/>
      <c r="L18" s="8"/>
      <c r="M18" s="8"/>
      <c r="N18" s="8"/>
      <c r="O18" s="8"/>
      <c r="P18" s="8"/>
      <c r="Q18" s="8"/>
      <c r="R18" s="8"/>
      <c r="S18" s="8"/>
      <c r="T18" s="8"/>
      <c r="U18" s="8"/>
      <c r="V18" s="50"/>
      <c r="W18" s="50"/>
      <c r="X18" s="50"/>
      <c r="Y18" s="50"/>
      <c r="Z18" s="50"/>
      <c r="AA18" s="50"/>
      <c r="AB18" s="50"/>
      <c r="AC18" s="50"/>
      <c r="AD18" s="50"/>
      <c r="AE18" s="50"/>
      <c r="AF18" s="50"/>
    </row>
    <row r="19" spans="1:32" ht="16.2" thickBot="1" x14ac:dyDescent="0.35">
      <c r="A19" s="4" t="str">
        <f>Pienemumi!A17</f>
        <v>2.1. Komunālo pakalpojumu izmaksas</v>
      </c>
      <c r="B19" s="27">
        <f>SUM(C19:U19)</f>
        <v>0</v>
      </c>
      <c r="C19" s="9">
        <f>Stundas!B$31*Pienemumi!$D17</f>
        <v>0</v>
      </c>
      <c r="D19" s="9">
        <f>Stundas!C$31*Pienemumi!$D17</f>
        <v>0</v>
      </c>
      <c r="E19" s="9">
        <f>Stundas!D$31*Pienemumi!$D17</f>
        <v>0</v>
      </c>
      <c r="F19" s="9">
        <f>Stundas!E$31*Pienemumi!$D17</f>
        <v>0</v>
      </c>
      <c r="G19" s="9">
        <f>Stundas!F$31*Pienemumi!$D17</f>
        <v>0</v>
      </c>
      <c r="H19" s="9">
        <f>Stundas!G$31*Pienemumi!$D17</f>
        <v>0</v>
      </c>
      <c r="I19" s="9">
        <f>Stundas!H$31*Pienemumi!$D17</f>
        <v>0</v>
      </c>
      <c r="J19" s="9">
        <f>Stundas!I$31*Pienemumi!$D17</f>
        <v>0</v>
      </c>
      <c r="K19" s="9">
        <f>Stundas!J$31*Pienemumi!$D17</f>
        <v>0</v>
      </c>
      <c r="L19" s="9">
        <f>Stundas!K$31*Pienemumi!$D17</f>
        <v>0</v>
      </c>
      <c r="M19" s="9">
        <f>Stundas!L$31*Pienemumi!$D17</f>
        <v>0</v>
      </c>
      <c r="N19" s="9">
        <f>Stundas!M$31*Pienemumi!$D17</f>
        <v>0</v>
      </c>
      <c r="O19" s="9">
        <f>Stundas!N$31*Pienemumi!$D17</f>
        <v>0</v>
      </c>
      <c r="P19" s="9">
        <f>Stundas!O$31*Pienemumi!$D17</f>
        <v>0</v>
      </c>
      <c r="Q19" s="9">
        <f>Stundas!P$31*Pienemumi!$D17</f>
        <v>0</v>
      </c>
      <c r="R19" s="9">
        <f>Stundas!Q$31*Pienemumi!$D17</f>
        <v>0</v>
      </c>
      <c r="S19" s="9">
        <f>Stundas!R$31*Pienemumi!$D17</f>
        <v>0</v>
      </c>
      <c r="T19" s="9">
        <f>Stundas!S$31*Pienemumi!$D17</f>
        <v>0</v>
      </c>
      <c r="U19" s="9">
        <f>Stundas!T$31*Pienemumi!$D17</f>
        <v>0</v>
      </c>
      <c r="V19" s="50"/>
      <c r="W19" s="50"/>
      <c r="X19" s="50"/>
      <c r="Y19" s="50"/>
      <c r="Z19" s="50"/>
      <c r="AA19" s="50"/>
      <c r="AB19" s="50"/>
      <c r="AC19" s="50"/>
      <c r="AD19" s="50"/>
      <c r="AE19" s="50"/>
      <c r="AF19" s="50"/>
    </row>
    <row r="20" spans="1:32" ht="16.2" thickBot="1" x14ac:dyDescent="0.35">
      <c r="A20" s="4" t="str">
        <f>Pienemumi!A18</f>
        <v>2.2. Sakaru pakalpojumu izmaksas</v>
      </c>
      <c r="B20" s="27">
        <f>SUM(C20:U20)</f>
        <v>0</v>
      </c>
      <c r="C20" s="9">
        <f>Stundas!B$31*Pienemumi!$D18</f>
        <v>0</v>
      </c>
      <c r="D20" s="9">
        <f>Stundas!C$31*Pienemumi!$D18</f>
        <v>0</v>
      </c>
      <c r="E20" s="9">
        <f>Stundas!D$31*Pienemumi!$D18</f>
        <v>0</v>
      </c>
      <c r="F20" s="9">
        <f>Stundas!E$31*Pienemumi!$D18</f>
        <v>0</v>
      </c>
      <c r="G20" s="9">
        <f>Stundas!F$31*Pienemumi!$D18</f>
        <v>0</v>
      </c>
      <c r="H20" s="9">
        <f>Stundas!G$31*Pienemumi!$D18</f>
        <v>0</v>
      </c>
      <c r="I20" s="9">
        <f>Stundas!H$31*Pienemumi!$D18</f>
        <v>0</v>
      </c>
      <c r="J20" s="9">
        <f>Stundas!I$31*Pienemumi!$D18</f>
        <v>0</v>
      </c>
      <c r="K20" s="9">
        <f>Stundas!J$31*Pienemumi!$D18</f>
        <v>0</v>
      </c>
      <c r="L20" s="9">
        <f>Stundas!K$31*Pienemumi!$D18</f>
        <v>0</v>
      </c>
      <c r="M20" s="9">
        <f>Stundas!L$31*Pienemumi!$D18</f>
        <v>0</v>
      </c>
      <c r="N20" s="9">
        <f>Stundas!M$31*Pienemumi!$D18</f>
        <v>0</v>
      </c>
      <c r="O20" s="9">
        <f>Stundas!N$31*Pienemumi!$D18</f>
        <v>0</v>
      </c>
      <c r="P20" s="9">
        <f>Stundas!O$31*Pienemumi!$D18</f>
        <v>0</v>
      </c>
      <c r="Q20" s="9">
        <f>Stundas!P$31*Pienemumi!$D18</f>
        <v>0</v>
      </c>
      <c r="R20" s="9">
        <f>Stundas!Q$31*Pienemumi!$D18</f>
        <v>0</v>
      </c>
      <c r="S20" s="9">
        <f>Stundas!R$31*Pienemumi!$D18</f>
        <v>0</v>
      </c>
      <c r="T20" s="9">
        <f>Stundas!S$31*Pienemumi!$D18</f>
        <v>0</v>
      </c>
      <c r="U20" s="9">
        <f>Stundas!T$31*Pienemumi!$D18</f>
        <v>0</v>
      </c>
      <c r="V20" s="50"/>
      <c r="W20" s="50"/>
      <c r="X20" s="50"/>
      <c r="Y20" s="50"/>
      <c r="Z20" s="50"/>
      <c r="AA20" s="50"/>
      <c r="AB20" s="50"/>
      <c r="AC20" s="50"/>
      <c r="AD20" s="50"/>
      <c r="AE20" s="50"/>
      <c r="AF20" s="50"/>
    </row>
    <row r="21" spans="1:32" s="19" customFormat="1" ht="16.8" thickBot="1" x14ac:dyDescent="0.4">
      <c r="A21" s="29" t="s">
        <v>108</v>
      </c>
      <c r="B21" s="27">
        <f>SUM(C21:U21)</f>
        <v>0</v>
      </c>
      <c r="C21" s="10">
        <f t="shared" ref="C21:U21" si="1">SUM(C18:C20)</f>
        <v>0</v>
      </c>
      <c r="D21" s="10">
        <f t="shared" si="1"/>
        <v>0</v>
      </c>
      <c r="E21" s="10">
        <f t="shared" si="1"/>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1"/>
        <v>0</v>
      </c>
      <c r="T21" s="10">
        <f t="shared" si="1"/>
        <v>0</v>
      </c>
      <c r="U21" s="10">
        <f t="shared" si="1"/>
        <v>0</v>
      </c>
      <c r="V21" s="49"/>
      <c r="W21" s="49"/>
      <c r="X21" s="49"/>
      <c r="Y21" s="49"/>
      <c r="Z21" s="49"/>
      <c r="AA21" s="49"/>
      <c r="AB21" s="49"/>
      <c r="AC21" s="49"/>
      <c r="AD21" s="49"/>
      <c r="AE21" s="49"/>
      <c r="AF21" s="49"/>
    </row>
    <row r="22" spans="1:32" ht="16.2" thickBot="1" x14ac:dyDescent="0.35">
      <c r="A22" s="2" t="s">
        <v>109</v>
      </c>
      <c r="B22" s="27"/>
      <c r="C22" s="8"/>
      <c r="D22" s="8"/>
      <c r="E22" s="8"/>
      <c r="F22" s="8"/>
      <c r="G22" s="8"/>
      <c r="H22" s="8"/>
      <c r="I22" s="8"/>
      <c r="J22" s="8"/>
      <c r="K22" s="8"/>
      <c r="L22" s="8"/>
      <c r="M22" s="8"/>
      <c r="N22" s="8"/>
      <c r="O22" s="8"/>
      <c r="P22" s="8"/>
      <c r="Q22" s="8"/>
      <c r="R22" s="8"/>
      <c r="S22" s="8"/>
      <c r="T22" s="8"/>
      <c r="U22" s="8"/>
      <c r="V22" s="50"/>
      <c r="W22" s="50"/>
      <c r="X22" s="50"/>
      <c r="Y22" s="50"/>
      <c r="Z22" s="50"/>
      <c r="AA22" s="50"/>
      <c r="AB22" s="50"/>
      <c r="AC22" s="50"/>
      <c r="AD22" s="50"/>
      <c r="AE22" s="50"/>
      <c r="AF22" s="50"/>
    </row>
    <row r="23" spans="1:32" ht="16.2" thickBot="1" x14ac:dyDescent="0.35">
      <c r="A23" s="2" t="str">
        <f>Pienemumi!A20</f>
        <v>3.1. Telpu nomas izmaksas</v>
      </c>
      <c r="B23" s="27">
        <f>SUM(C23:U23)</f>
        <v>0</v>
      </c>
      <c r="C23" s="9"/>
      <c r="D23" s="9"/>
      <c r="E23" s="9"/>
      <c r="F23" s="9"/>
      <c r="G23" s="9"/>
      <c r="H23" s="9"/>
      <c r="I23" s="9"/>
      <c r="J23" s="9"/>
      <c r="K23" s="9"/>
      <c r="L23" s="9"/>
      <c r="M23" s="9"/>
      <c r="N23" s="9"/>
      <c r="O23" s="9"/>
      <c r="P23" s="9"/>
      <c r="Q23" s="9"/>
      <c r="R23" s="9"/>
      <c r="S23" s="9"/>
      <c r="T23" s="9"/>
      <c r="U23" s="9"/>
      <c r="V23" s="89"/>
      <c r="W23" s="89"/>
      <c r="X23" s="89"/>
      <c r="Y23" s="89"/>
      <c r="Z23" s="89"/>
      <c r="AA23" s="89"/>
      <c r="AB23" s="50"/>
      <c r="AC23" s="50"/>
      <c r="AD23" s="50"/>
      <c r="AE23" s="50"/>
      <c r="AF23" s="50"/>
    </row>
    <row r="24" spans="1:32" s="38" customFormat="1" ht="16.2" thickBot="1" x14ac:dyDescent="0.35">
      <c r="A24" s="2" t="str">
        <f>Pienemumi!A21</f>
        <v>3.2. Instrumentu nomas izmaksas</v>
      </c>
      <c r="B24" s="27">
        <f>SUM(C24:U24)</f>
        <v>0</v>
      </c>
      <c r="C24" s="9"/>
      <c r="D24" s="9"/>
      <c r="E24" s="9"/>
      <c r="F24" s="9"/>
      <c r="G24" s="9"/>
      <c r="H24" s="9"/>
      <c r="I24" s="9"/>
      <c r="J24" s="9"/>
      <c r="K24" s="9"/>
      <c r="L24" s="9"/>
      <c r="M24" s="9"/>
      <c r="N24" s="9"/>
      <c r="O24" s="9"/>
      <c r="P24" s="9"/>
      <c r="Q24" s="9"/>
      <c r="R24" s="9"/>
      <c r="S24" s="9"/>
      <c r="T24" s="9"/>
      <c r="U24" s="9"/>
      <c r="V24" s="89"/>
      <c r="W24" s="89"/>
      <c r="X24" s="89"/>
      <c r="Y24" s="89"/>
      <c r="Z24" s="89"/>
      <c r="AA24" s="89"/>
      <c r="AB24" s="50"/>
      <c r="AC24" s="50"/>
      <c r="AD24" s="50"/>
      <c r="AE24" s="50"/>
      <c r="AF24" s="50"/>
    </row>
    <row r="25" spans="1:32" s="38" customFormat="1" ht="16.2" thickBot="1" x14ac:dyDescent="0.35">
      <c r="A25" s="2" t="str">
        <f>Pienemumi!A22</f>
        <v>3.3. Iekārtu nomas izmaksas</v>
      </c>
      <c r="B25" s="27">
        <f>SUM(C25:U25)</f>
        <v>0</v>
      </c>
      <c r="C25" s="9"/>
      <c r="D25" s="9"/>
      <c r="E25" s="9"/>
      <c r="F25" s="9"/>
      <c r="G25" s="9"/>
      <c r="H25" s="9"/>
      <c r="I25" s="9"/>
      <c r="J25" s="9"/>
      <c r="K25" s="9"/>
      <c r="L25" s="9"/>
      <c r="M25" s="9"/>
      <c r="N25" s="9"/>
      <c r="O25" s="9"/>
      <c r="P25" s="9"/>
      <c r="Q25" s="9"/>
      <c r="R25" s="9"/>
      <c r="S25" s="9"/>
      <c r="T25" s="9"/>
      <c r="U25" s="9"/>
      <c r="V25" s="89"/>
      <c r="W25" s="89"/>
      <c r="X25" s="89"/>
      <c r="Y25" s="89"/>
      <c r="Z25" s="89"/>
      <c r="AA25" s="89"/>
      <c r="AB25" s="50"/>
      <c r="AC25" s="50"/>
      <c r="AD25" s="50"/>
      <c r="AE25" s="50"/>
      <c r="AF25" s="50"/>
    </row>
    <row r="26" spans="1:32" s="38" customFormat="1" ht="16.2" thickBot="1" x14ac:dyDescent="0.35">
      <c r="A26" s="2" t="str">
        <f>Pienemumi!A23</f>
        <v>3.4. Aprīkojuma nomas izmaksas</v>
      </c>
      <c r="B26" s="27">
        <f>SUM(C26:U26)</f>
        <v>0</v>
      </c>
      <c r="C26" s="9"/>
      <c r="D26" s="9"/>
      <c r="E26" s="9"/>
      <c r="F26" s="9"/>
      <c r="G26" s="9"/>
      <c r="H26" s="9"/>
      <c r="I26" s="9"/>
      <c r="J26" s="9"/>
      <c r="K26" s="9"/>
      <c r="L26" s="9"/>
      <c r="M26" s="9"/>
      <c r="N26" s="9"/>
      <c r="O26" s="9"/>
      <c r="P26" s="9"/>
      <c r="Q26" s="9"/>
      <c r="R26" s="9"/>
      <c r="S26" s="9"/>
      <c r="T26" s="9"/>
      <c r="U26" s="9"/>
      <c r="V26" s="89"/>
      <c r="W26" s="89"/>
      <c r="X26" s="89"/>
      <c r="Y26" s="89"/>
      <c r="Z26" s="89"/>
      <c r="AA26" s="89"/>
      <c r="AB26" s="50"/>
      <c r="AC26" s="50"/>
      <c r="AD26" s="50"/>
      <c r="AE26" s="50"/>
      <c r="AF26" s="50"/>
    </row>
    <row r="27" spans="1:32" s="19" customFormat="1" ht="16.8" thickBot="1" x14ac:dyDescent="0.4">
      <c r="A27" s="29" t="s">
        <v>110</v>
      </c>
      <c r="B27" s="27">
        <f>SUM(C27:U27)</f>
        <v>0</v>
      </c>
      <c r="C27" s="10">
        <f t="shared" ref="C27:U27" si="2">SUM(C22:C26)</f>
        <v>0</v>
      </c>
      <c r="D27" s="10">
        <f t="shared" si="2"/>
        <v>0</v>
      </c>
      <c r="E27" s="10">
        <f t="shared" si="2"/>
        <v>0</v>
      </c>
      <c r="F27" s="10">
        <f t="shared" si="2"/>
        <v>0</v>
      </c>
      <c r="G27" s="10">
        <f t="shared" si="2"/>
        <v>0</v>
      </c>
      <c r="H27" s="10">
        <f t="shared" si="2"/>
        <v>0</v>
      </c>
      <c r="I27" s="10">
        <f t="shared" si="2"/>
        <v>0</v>
      </c>
      <c r="J27" s="10">
        <f t="shared" si="2"/>
        <v>0</v>
      </c>
      <c r="K27" s="10">
        <f t="shared" si="2"/>
        <v>0</v>
      </c>
      <c r="L27" s="10">
        <f t="shared" si="2"/>
        <v>0</v>
      </c>
      <c r="M27" s="10">
        <f t="shared" si="2"/>
        <v>0</v>
      </c>
      <c r="N27" s="10">
        <f t="shared" si="2"/>
        <v>0</v>
      </c>
      <c r="O27" s="10">
        <f t="shared" si="2"/>
        <v>0</v>
      </c>
      <c r="P27" s="10">
        <f t="shared" si="2"/>
        <v>0</v>
      </c>
      <c r="Q27" s="10">
        <f t="shared" si="2"/>
        <v>0</v>
      </c>
      <c r="R27" s="10">
        <f t="shared" si="2"/>
        <v>0</v>
      </c>
      <c r="S27" s="10">
        <f t="shared" si="2"/>
        <v>0</v>
      </c>
      <c r="T27" s="10">
        <f t="shared" si="2"/>
        <v>0</v>
      </c>
      <c r="U27" s="10">
        <f t="shared" si="2"/>
        <v>0</v>
      </c>
      <c r="V27" s="49"/>
      <c r="W27" s="49"/>
      <c r="X27" s="49"/>
      <c r="Y27" s="49"/>
      <c r="Z27" s="49"/>
      <c r="AA27" s="49"/>
      <c r="AB27" s="49"/>
      <c r="AC27" s="49"/>
      <c r="AD27" s="49"/>
      <c r="AE27" s="49"/>
      <c r="AF27" s="49"/>
    </row>
    <row r="28" spans="1:32" ht="31.8" thickBot="1" x14ac:dyDescent="0.35">
      <c r="A28" s="2" t="s">
        <v>111</v>
      </c>
      <c r="B28" s="27"/>
      <c r="C28" s="8"/>
      <c r="D28" s="8"/>
      <c r="E28" s="8"/>
      <c r="F28" s="8"/>
      <c r="G28" s="8"/>
      <c r="H28" s="8"/>
      <c r="I28" s="8"/>
      <c r="J28" s="8"/>
      <c r="K28" s="8"/>
      <c r="L28" s="8"/>
      <c r="M28" s="8"/>
      <c r="N28" s="8"/>
      <c r="O28" s="8"/>
      <c r="P28" s="8"/>
      <c r="Q28" s="8"/>
      <c r="R28" s="8"/>
      <c r="S28" s="8"/>
      <c r="T28" s="8"/>
      <c r="U28" s="8"/>
      <c r="AE28" s="50"/>
      <c r="AF28" s="50"/>
    </row>
    <row r="29" spans="1:32" ht="16.2" thickBot="1" x14ac:dyDescent="0.35">
      <c r="A29" s="3" t="str">
        <f>Pienemumi!A25</f>
        <v>4.1. Konferences dalības maksa</v>
      </c>
      <c r="B29" s="27">
        <f>SUM(C29:U29)</f>
        <v>0</v>
      </c>
      <c r="C29" s="9"/>
      <c r="D29" s="9"/>
      <c r="E29" s="9"/>
      <c r="F29" s="9"/>
      <c r="G29" s="9"/>
      <c r="H29" s="9"/>
      <c r="I29" s="9"/>
      <c r="J29" s="9"/>
      <c r="K29" s="9"/>
      <c r="L29" s="9"/>
      <c r="M29" s="9"/>
      <c r="N29" s="9"/>
      <c r="O29" s="9"/>
      <c r="P29" s="9"/>
      <c r="Q29" s="9"/>
      <c r="R29" s="9"/>
      <c r="S29" s="9"/>
      <c r="T29" s="9"/>
      <c r="U29" s="9"/>
      <c r="AE29" s="50"/>
      <c r="AF29" s="50"/>
    </row>
    <row r="30" spans="1:32" ht="16.2" thickBot="1" x14ac:dyDescent="0.35">
      <c r="A30" s="3" t="str">
        <f>Pienemumi!A26</f>
        <v>4.2. Ārpakalpojums</v>
      </c>
      <c r="B30" s="27">
        <f>SUM(C30:U30)</f>
        <v>0</v>
      </c>
      <c r="C30" s="9"/>
      <c r="D30" s="9"/>
      <c r="E30" s="9"/>
      <c r="F30" s="9"/>
      <c r="G30" s="9"/>
      <c r="H30" s="9"/>
      <c r="I30" s="9"/>
      <c r="J30" s="9"/>
      <c r="K30" s="9"/>
      <c r="L30" s="9"/>
      <c r="M30" s="9"/>
      <c r="N30" s="9"/>
      <c r="O30" s="9"/>
      <c r="P30" s="9"/>
      <c r="Q30" s="9"/>
      <c r="R30" s="9"/>
      <c r="S30" s="9"/>
      <c r="T30" s="9"/>
      <c r="U30" s="9"/>
      <c r="AE30" s="50"/>
      <c r="AF30" s="50"/>
    </row>
    <row r="31" spans="1:32" s="19" customFormat="1" ht="16.8" thickBot="1" x14ac:dyDescent="0.4">
      <c r="A31" s="28" t="s">
        <v>112</v>
      </c>
      <c r="B31" s="27">
        <f>SUM(C31:U31)</f>
        <v>0</v>
      </c>
      <c r="C31" s="10">
        <f t="shared" ref="C31:U31" si="3">SUM(C28:C30)</f>
        <v>0</v>
      </c>
      <c r="D31" s="10">
        <f t="shared" si="3"/>
        <v>0</v>
      </c>
      <c r="E31" s="10">
        <f t="shared" si="3"/>
        <v>0</v>
      </c>
      <c r="F31" s="10">
        <f t="shared" si="3"/>
        <v>0</v>
      </c>
      <c r="G31" s="10">
        <f t="shared" si="3"/>
        <v>0</v>
      </c>
      <c r="H31" s="10">
        <f t="shared" si="3"/>
        <v>0</v>
      </c>
      <c r="I31" s="10">
        <f t="shared" si="3"/>
        <v>0</v>
      </c>
      <c r="J31" s="10">
        <f t="shared" si="3"/>
        <v>0</v>
      </c>
      <c r="K31" s="10">
        <f t="shared" si="3"/>
        <v>0</v>
      </c>
      <c r="L31" s="10">
        <f t="shared" si="3"/>
        <v>0</v>
      </c>
      <c r="M31" s="10">
        <f t="shared" si="3"/>
        <v>0</v>
      </c>
      <c r="N31" s="10">
        <f t="shared" si="3"/>
        <v>0</v>
      </c>
      <c r="O31" s="10">
        <f t="shared" si="3"/>
        <v>0</v>
      </c>
      <c r="P31" s="10">
        <f t="shared" si="3"/>
        <v>0</v>
      </c>
      <c r="Q31" s="10">
        <f t="shared" si="3"/>
        <v>0</v>
      </c>
      <c r="R31" s="10">
        <f t="shared" si="3"/>
        <v>0</v>
      </c>
      <c r="S31" s="10">
        <f t="shared" si="3"/>
        <v>0</v>
      </c>
      <c r="T31" s="10">
        <f t="shared" si="3"/>
        <v>0</v>
      </c>
      <c r="U31" s="10">
        <f t="shared" si="3"/>
        <v>0</v>
      </c>
      <c r="AE31" s="49"/>
      <c r="AF31" s="49"/>
    </row>
    <row r="32" spans="1:32" ht="31.8" thickBot="1" x14ac:dyDescent="0.35">
      <c r="A32" s="4" t="s">
        <v>113</v>
      </c>
      <c r="B32" s="27"/>
      <c r="C32" s="8"/>
      <c r="D32" s="8"/>
      <c r="E32" s="8"/>
      <c r="F32" s="8"/>
      <c r="G32" s="8"/>
      <c r="H32" s="8"/>
      <c r="I32" s="8"/>
      <c r="J32" s="8"/>
      <c r="K32" s="8"/>
      <c r="L32" s="8"/>
      <c r="M32" s="8"/>
      <c r="N32" s="8"/>
      <c r="O32" s="8"/>
      <c r="P32" s="8"/>
      <c r="Q32" s="8"/>
      <c r="R32" s="8"/>
      <c r="S32" s="8"/>
      <c r="T32" s="8"/>
      <c r="U32" s="8"/>
      <c r="AE32" s="50"/>
      <c r="AF32" s="50"/>
    </row>
    <row r="33" spans="1:32" ht="16.2" thickBot="1" x14ac:dyDescent="0.35">
      <c r="A33" s="23" t="str">
        <f>Pienemumi!A28</f>
        <v>5.1. Materiālu izmaksas</v>
      </c>
      <c r="B33" s="27">
        <f>SUM(C33:U33)</f>
        <v>0</v>
      </c>
      <c r="C33" s="93"/>
      <c r="D33" s="93"/>
      <c r="E33" s="93"/>
      <c r="F33" s="93"/>
      <c r="G33" s="93"/>
      <c r="H33" s="93"/>
      <c r="I33" s="93"/>
      <c r="J33" s="93"/>
      <c r="K33" s="93"/>
      <c r="L33" s="93"/>
      <c r="M33" s="93"/>
      <c r="N33" s="93"/>
      <c r="O33" s="93"/>
      <c r="P33" s="93"/>
      <c r="Q33" s="93"/>
      <c r="R33" s="93"/>
      <c r="S33" s="93"/>
      <c r="T33" s="93"/>
      <c r="U33" s="93"/>
      <c r="AE33" s="50"/>
      <c r="AF33" s="50"/>
    </row>
    <row r="34" spans="1:32" ht="16.2" thickBot="1" x14ac:dyDescent="0.35">
      <c r="A34" s="23" t="str">
        <f>Pienemumi!A29</f>
        <v>5.2. Zinātniskās literatūras izmaksas</v>
      </c>
      <c r="B34" s="27">
        <f>SUM(C34:U34)</f>
        <v>0</v>
      </c>
      <c r="C34" s="93"/>
      <c r="D34" s="93"/>
      <c r="E34" s="93"/>
      <c r="F34" s="93"/>
      <c r="G34" s="93"/>
      <c r="H34" s="93"/>
      <c r="I34" s="93"/>
      <c r="J34" s="93"/>
      <c r="K34" s="93"/>
      <c r="L34" s="93"/>
      <c r="M34" s="93"/>
      <c r="N34" s="93"/>
      <c r="O34" s="93"/>
      <c r="P34" s="93"/>
      <c r="Q34" s="93"/>
      <c r="R34" s="93"/>
      <c r="S34" s="93"/>
      <c r="T34" s="93"/>
      <c r="U34" s="93"/>
      <c r="AE34" s="50"/>
      <c r="AF34" s="50"/>
    </row>
    <row r="35" spans="1:32" ht="16.2" thickBot="1" x14ac:dyDescent="0.35">
      <c r="A35" s="23" t="str">
        <f>Pienemumi!A30</f>
        <v>5.3. Mazvērtīgā inventāra izmaksas</v>
      </c>
      <c r="B35" s="27">
        <f>SUM(C35:U35)</f>
        <v>0</v>
      </c>
      <c r="C35" s="93"/>
      <c r="D35" s="93"/>
      <c r="E35" s="93"/>
      <c r="F35" s="93"/>
      <c r="G35" s="93"/>
      <c r="H35" s="93"/>
      <c r="I35" s="93"/>
      <c r="J35" s="93"/>
      <c r="K35" s="93"/>
      <c r="L35" s="93"/>
      <c r="M35" s="93"/>
      <c r="N35" s="93"/>
      <c r="O35" s="93"/>
      <c r="P35" s="93"/>
      <c r="Q35" s="93"/>
      <c r="R35" s="93"/>
      <c r="S35" s="93"/>
      <c r="T35" s="93"/>
      <c r="U35" s="93"/>
      <c r="AE35" s="50"/>
      <c r="AF35" s="50"/>
    </row>
    <row r="36" spans="1:32" s="19" customFormat="1" ht="16.8" thickBot="1" x14ac:dyDescent="0.4">
      <c r="A36" s="28" t="s">
        <v>114</v>
      </c>
      <c r="B36" s="27">
        <f>SUM(C36:U36)</f>
        <v>0</v>
      </c>
      <c r="C36" s="10">
        <f t="shared" ref="C36:U36" si="4">SUM(C32:C35)</f>
        <v>0</v>
      </c>
      <c r="D36" s="10">
        <f t="shared" si="4"/>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10">
        <f t="shared" si="4"/>
        <v>0</v>
      </c>
      <c r="P36" s="10">
        <f t="shared" si="4"/>
        <v>0</v>
      </c>
      <c r="Q36" s="10">
        <f t="shared" si="4"/>
        <v>0</v>
      </c>
      <c r="R36" s="10">
        <f t="shared" si="4"/>
        <v>0</v>
      </c>
      <c r="S36" s="10">
        <f t="shared" si="4"/>
        <v>0</v>
      </c>
      <c r="T36" s="10">
        <f t="shared" si="4"/>
        <v>0</v>
      </c>
      <c r="U36" s="10">
        <f t="shared" si="4"/>
        <v>0</v>
      </c>
      <c r="AE36" s="49"/>
      <c r="AF36" s="49"/>
    </row>
    <row r="37" spans="1:32" ht="31.8" thickBot="1" x14ac:dyDescent="0.35">
      <c r="A37" s="3" t="s">
        <v>115</v>
      </c>
      <c r="B37" s="27"/>
      <c r="C37" s="8"/>
      <c r="D37" s="8"/>
      <c r="E37" s="8"/>
      <c r="F37" s="8"/>
      <c r="G37" s="8"/>
      <c r="H37" s="8"/>
      <c r="I37" s="8"/>
      <c r="J37" s="8"/>
      <c r="K37" s="8"/>
      <c r="L37" s="8"/>
      <c r="M37" s="8"/>
      <c r="N37" s="8"/>
      <c r="O37" s="8"/>
      <c r="P37" s="8"/>
      <c r="Q37" s="8"/>
      <c r="R37" s="8"/>
      <c r="S37" s="8"/>
      <c r="T37" s="8"/>
      <c r="U37" s="8"/>
      <c r="AE37" s="50"/>
      <c r="AF37" s="50"/>
    </row>
    <row r="38" spans="1:32" ht="16.2" thickBot="1" x14ac:dyDescent="0.35">
      <c r="A38" s="3" t="str">
        <f>Pienemumi!A32</f>
        <v>6.1. Telpu amortizācijas izmaksas</v>
      </c>
      <c r="B38" s="27">
        <f>SUM(C38:U38)</f>
        <v>0</v>
      </c>
      <c r="C38" s="9"/>
      <c r="D38" s="9"/>
      <c r="E38" s="9"/>
      <c r="F38" s="9"/>
      <c r="G38" s="9"/>
      <c r="H38" s="9"/>
      <c r="I38" s="9"/>
      <c r="J38" s="9"/>
      <c r="K38" s="9"/>
      <c r="L38" s="9"/>
      <c r="M38" s="9"/>
      <c r="N38" s="9"/>
      <c r="O38" s="9"/>
      <c r="P38" s="9"/>
      <c r="Q38" s="9"/>
      <c r="R38" s="9"/>
      <c r="S38" s="9"/>
      <c r="T38" s="9"/>
      <c r="U38" s="9"/>
      <c r="AE38" s="50"/>
      <c r="AF38" s="50"/>
    </row>
    <row r="39" spans="1:32" ht="16.2" thickBot="1" x14ac:dyDescent="0.35">
      <c r="A39" s="3" t="str">
        <f>Pienemumi!A33</f>
        <v>6.2. Instrumentu amortizācijas izmaksas</v>
      </c>
      <c r="B39" s="27">
        <f>SUM(C39:U39)</f>
        <v>0</v>
      </c>
      <c r="C39" s="9"/>
      <c r="D39" s="9"/>
      <c r="E39" s="9"/>
      <c r="F39" s="9"/>
      <c r="G39" s="9"/>
      <c r="H39" s="9"/>
      <c r="I39" s="9"/>
      <c r="J39" s="9"/>
      <c r="K39" s="9"/>
      <c r="L39" s="9"/>
      <c r="M39" s="9"/>
      <c r="N39" s="9"/>
      <c r="O39" s="9"/>
      <c r="P39" s="9"/>
      <c r="Q39" s="9"/>
      <c r="R39" s="9"/>
      <c r="S39" s="9"/>
      <c r="T39" s="9"/>
      <c r="U39" s="9"/>
      <c r="AE39" s="50"/>
      <c r="AF39" s="50"/>
    </row>
    <row r="40" spans="1:32" ht="16.2" thickBot="1" x14ac:dyDescent="0.35">
      <c r="A40" s="3" t="str">
        <f>Pienemumi!A34</f>
        <v>6.3. Iekārtu amortizācijas izmaksas</v>
      </c>
      <c r="B40" s="27">
        <f>SUM(C40:U40)</f>
        <v>0</v>
      </c>
      <c r="C40" s="9"/>
      <c r="D40" s="9"/>
      <c r="E40" s="9"/>
      <c r="F40" s="9"/>
      <c r="G40" s="9"/>
      <c r="H40" s="9"/>
      <c r="I40" s="9"/>
      <c r="J40" s="9"/>
      <c r="K40" s="9"/>
      <c r="L40" s="9"/>
      <c r="M40" s="9"/>
      <c r="N40" s="9"/>
      <c r="O40" s="9"/>
      <c r="P40" s="9"/>
      <c r="Q40" s="9"/>
      <c r="R40" s="9"/>
      <c r="S40" s="9"/>
      <c r="T40" s="9"/>
      <c r="U40" s="9"/>
      <c r="AE40" s="50"/>
      <c r="AF40" s="50"/>
    </row>
    <row r="41" spans="1:32" ht="16.2" thickBot="1" x14ac:dyDescent="0.35">
      <c r="A41" s="3" t="str">
        <f>Pienemumi!A35</f>
        <v>6.4. Aprīkojuma amortizācijas izmaksas</v>
      </c>
      <c r="B41" s="27">
        <f>SUM(C41:U41)</f>
        <v>0</v>
      </c>
      <c r="C41" s="9"/>
      <c r="D41" s="9"/>
      <c r="E41" s="9"/>
      <c r="F41" s="9"/>
      <c r="G41" s="9"/>
      <c r="H41" s="9"/>
      <c r="I41" s="9"/>
      <c r="J41" s="9"/>
      <c r="K41" s="9"/>
      <c r="L41" s="9"/>
      <c r="M41" s="9"/>
      <c r="N41" s="9"/>
      <c r="O41" s="9"/>
      <c r="P41" s="9"/>
      <c r="Q41" s="9"/>
      <c r="R41" s="9"/>
      <c r="S41" s="9"/>
      <c r="T41" s="9"/>
      <c r="U41" s="9"/>
      <c r="AE41" s="50"/>
      <c r="AF41" s="50"/>
    </row>
    <row r="42" spans="1:32" ht="16.2" thickBot="1" x14ac:dyDescent="0.35">
      <c r="A42" s="3" t="str">
        <f>Pienemumi!A36</f>
        <v>6.5. Patentu un licenču amortizācijas izmaksas</v>
      </c>
      <c r="B42" s="27">
        <f>SUM(C42:U42)</f>
        <v>0</v>
      </c>
      <c r="C42" s="9"/>
      <c r="D42" s="9"/>
      <c r="E42" s="9"/>
      <c r="F42" s="9"/>
      <c r="G42" s="9"/>
      <c r="H42" s="9"/>
      <c r="I42" s="9"/>
      <c r="J42" s="9"/>
      <c r="K42" s="9"/>
      <c r="L42" s="9"/>
      <c r="M42" s="9"/>
      <c r="N42" s="9"/>
      <c r="O42" s="9"/>
      <c r="P42" s="9"/>
      <c r="Q42" s="9"/>
      <c r="R42" s="9"/>
      <c r="S42" s="9"/>
      <c r="T42" s="9"/>
      <c r="U42" s="9"/>
      <c r="AE42" s="50"/>
      <c r="AF42" s="50"/>
    </row>
    <row r="43" spans="1:32" s="19" customFormat="1" ht="16.8" thickBot="1" x14ac:dyDescent="0.4">
      <c r="A43" s="28" t="s">
        <v>116</v>
      </c>
      <c r="B43" s="27">
        <f>SUM(C43:U43)</f>
        <v>0</v>
      </c>
      <c r="C43" s="27">
        <f t="shared" ref="C43:U43" si="5">SUM(C37:C42)</f>
        <v>0</v>
      </c>
      <c r="D43" s="27">
        <f t="shared" si="5"/>
        <v>0</v>
      </c>
      <c r="E43" s="27">
        <f t="shared" si="5"/>
        <v>0</v>
      </c>
      <c r="F43" s="27">
        <f t="shared" si="5"/>
        <v>0</v>
      </c>
      <c r="G43" s="27">
        <f t="shared" si="5"/>
        <v>0</v>
      </c>
      <c r="H43" s="27">
        <f t="shared" si="5"/>
        <v>0</v>
      </c>
      <c r="I43" s="27">
        <f t="shared" si="5"/>
        <v>0</v>
      </c>
      <c r="J43" s="27">
        <f t="shared" si="5"/>
        <v>0</v>
      </c>
      <c r="K43" s="27">
        <f t="shared" si="5"/>
        <v>0</v>
      </c>
      <c r="L43" s="27">
        <f t="shared" si="5"/>
        <v>0</v>
      </c>
      <c r="M43" s="27">
        <f t="shared" si="5"/>
        <v>0</v>
      </c>
      <c r="N43" s="27">
        <f t="shared" si="5"/>
        <v>0</v>
      </c>
      <c r="O43" s="27">
        <f t="shared" si="5"/>
        <v>0</v>
      </c>
      <c r="P43" s="27">
        <f t="shared" si="5"/>
        <v>0</v>
      </c>
      <c r="Q43" s="27">
        <f t="shared" si="5"/>
        <v>0</v>
      </c>
      <c r="R43" s="27">
        <f t="shared" si="5"/>
        <v>0</v>
      </c>
      <c r="S43" s="27">
        <f t="shared" si="5"/>
        <v>0</v>
      </c>
      <c r="T43" s="27">
        <f t="shared" si="5"/>
        <v>0</v>
      </c>
      <c r="U43" s="27">
        <f t="shared" si="5"/>
        <v>0</v>
      </c>
      <c r="AE43" s="49"/>
      <c r="AF43" s="49"/>
    </row>
    <row r="44" spans="1:32"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c r="C44" s="27"/>
      <c r="D44" s="27"/>
      <c r="E44" s="27"/>
      <c r="F44" s="27"/>
      <c r="G44" s="27"/>
      <c r="H44" s="27"/>
      <c r="I44" s="27"/>
      <c r="J44" s="27"/>
      <c r="K44" s="27"/>
      <c r="L44" s="27"/>
      <c r="M44" s="27"/>
      <c r="N44" s="27"/>
      <c r="O44" s="27"/>
      <c r="P44" s="27"/>
      <c r="Q44" s="27"/>
      <c r="R44" s="27"/>
      <c r="S44" s="27"/>
      <c r="T44" s="27"/>
      <c r="U44" s="27"/>
      <c r="AE44" s="49"/>
      <c r="AF44" s="49"/>
    </row>
    <row r="45" spans="1:32" s="19" customFormat="1" ht="16.2" thickBot="1" x14ac:dyDescent="0.35">
      <c r="A45" s="3" t="str">
        <f>Pienemumi!A38</f>
        <v xml:space="preserve">7.1. </v>
      </c>
      <c r="B45" s="27">
        <f>SUM(C45:U45)</f>
        <v>0</v>
      </c>
      <c r="C45" s="92"/>
      <c r="D45" s="92"/>
      <c r="E45" s="92"/>
      <c r="F45" s="92"/>
      <c r="G45" s="92"/>
      <c r="H45" s="92"/>
      <c r="I45" s="92"/>
      <c r="J45" s="92"/>
      <c r="K45" s="92"/>
      <c r="L45" s="92"/>
      <c r="M45" s="92"/>
      <c r="N45" s="92"/>
      <c r="O45" s="92"/>
      <c r="P45" s="92"/>
      <c r="Q45" s="92"/>
      <c r="R45" s="92"/>
      <c r="S45" s="92"/>
      <c r="T45" s="92"/>
      <c r="U45" s="92"/>
      <c r="AE45" s="49"/>
      <c r="AF45" s="49"/>
    </row>
    <row r="46" spans="1:32" s="19" customFormat="1" ht="16.2" thickBot="1" x14ac:dyDescent="0.35">
      <c r="A46" s="3" t="str">
        <f>Pienemumi!A39</f>
        <v xml:space="preserve">7.2. </v>
      </c>
      <c r="B46" s="27">
        <f>SUM(C46:U46)</f>
        <v>0</v>
      </c>
      <c r="C46" s="92"/>
      <c r="D46" s="92"/>
      <c r="E46" s="92"/>
      <c r="F46" s="92"/>
      <c r="G46" s="92"/>
      <c r="H46" s="92"/>
      <c r="I46" s="92"/>
      <c r="J46" s="92"/>
      <c r="K46" s="92"/>
      <c r="L46" s="92"/>
      <c r="M46" s="92"/>
      <c r="N46" s="92"/>
      <c r="O46" s="92"/>
      <c r="P46" s="92"/>
      <c r="Q46" s="92"/>
      <c r="R46" s="92"/>
      <c r="S46" s="92"/>
      <c r="T46" s="92"/>
      <c r="U46" s="92"/>
      <c r="AE46" s="49"/>
      <c r="AF46" s="49"/>
    </row>
    <row r="47" spans="1:32" s="19" customFormat="1" ht="16.8" thickBot="1" x14ac:dyDescent="0.4">
      <c r="A47" s="28" t="s">
        <v>117</v>
      </c>
      <c r="B47" s="27">
        <f>SUM(C47:U47)</f>
        <v>0</v>
      </c>
      <c r="C47" s="27">
        <f t="shared" ref="C47:U47" si="6">SUM(C45:C46)</f>
        <v>0</v>
      </c>
      <c r="D47" s="27">
        <f t="shared" si="6"/>
        <v>0</v>
      </c>
      <c r="E47" s="27">
        <f t="shared" si="6"/>
        <v>0</v>
      </c>
      <c r="F47" s="27">
        <f t="shared" si="6"/>
        <v>0</v>
      </c>
      <c r="G47" s="27">
        <f t="shared" si="6"/>
        <v>0</v>
      </c>
      <c r="H47" s="27">
        <f t="shared" si="6"/>
        <v>0</v>
      </c>
      <c r="I47" s="27">
        <f t="shared" si="6"/>
        <v>0</v>
      </c>
      <c r="J47" s="27">
        <f t="shared" si="6"/>
        <v>0</v>
      </c>
      <c r="K47" s="27">
        <f t="shared" si="6"/>
        <v>0</v>
      </c>
      <c r="L47" s="27">
        <f t="shared" si="6"/>
        <v>0</v>
      </c>
      <c r="M47" s="27">
        <f t="shared" si="6"/>
        <v>0</v>
      </c>
      <c r="N47" s="27">
        <f t="shared" si="6"/>
        <v>0</v>
      </c>
      <c r="O47" s="27">
        <f t="shared" si="6"/>
        <v>0</v>
      </c>
      <c r="P47" s="27">
        <f t="shared" si="6"/>
        <v>0</v>
      </c>
      <c r="Q47" s="27">
        <f t="shared" si="6"/>
        <v>0</v>
      </c>
      <c r="R47" s="27">
        <f t="shared" si="6"/>
        <v>0</v>
      </c>
      <c r="S47" s="27">
        <f t="shared" si="6"/>
        <v>0</v>
      </c>
      <c r="T47" s="27">
        <f t="shared" si="6"/>
        <v>0</v>
      </c>
      <c r="U47" s="27">
        <f t="shared" si="6"/>
        <v>0</v>
      </c>
      <c r="AE47" s="49"/>
      <c r="AF47" s="49"/>
    </row>
    <row r="48" spans="1:32" s="19" customFormat="1" ht="16.8" thickBot="1" x14ac:dyDescent="0.4">
      <c r="A48" s="30" t="s">
        <v>118</v>
      </c>
      <c r="B48" s="27">
        <f>SUM(C48:U48)</f>
        <v>0</v>
      </c>
      <c r="C48" s="10">
        <f t="shared" ref="C48:U48" si="7">C43+C36+C31+C27+C21+C17+C47</f>
        <v>0</v>
      </c>
      <c r="D48" s="10">
        <f t="shared" si="7"/>
        <v>0</v>
      </c>
      <c r="E48" s="10">
        <f t="shared" si="7"/>
        <v>0</v>
      </c>
      <c r="F48" s="10">
        <f t="shared" si="7"/>
        <v>0</v>
      </c>
      <c r="G48" s="10">
        <f t="shared" si="7"/>
        <v>0</v>
      </c>
      <c r="H48" s="10">
        <f t="shared" si="7"/>
        <v>0</v>
      </c>
      <c r="I48" s="10">
        <f t="shared" si="7"/>
        <v>0</v>
      </c>
      <c r="J48" s="10">
        <f t="shared" si="7"/>
        <v>0</v>
      </c>
      <c r="K48" s="10">
        <f t="shared" si="7"/>
        <v>0</v>
      </c>
      <c r="L48" s="10">
        <f t="shared" si="7"/>
        <v>0</v>
      </c>
      <c r="M48" s="10">
        <f t="shared" si="7"/>
        <v>0</v>
      </c>
      <c r="N48" s="10">
        <f t="shared" si="7"/>
        <v>0</v>
      </c>
      <c r="O48" s="10">
        <f t="shared" si="7"/>
        <v>0</v>
      </c>
      <c r="P48" s="10">
        <f t="shared" si="7"/>
        <v>0</v>
      </c>
      <c r="Q48" s="10">
        <f t="shared" si="7"/>
        <v>0</v>
      </c>
      <c r="R48" s="10">
        <f t="shared" si="7"/>
        <v>0</v>
      </c>
      <c r="S48" s="10">
        <f t="shared" si="7"/>
        <v>0</v>
      </c>
      <c r="T48" s="10">
        <f t="shared" si="7"/>
        <v>0</v>
      </c>
      <c r="U48" s="10">
        <f t="shared" si="7"/>
        <v>0</v>
      </c>
      <c r="AE48" s="49"/>
      <c r="AF48" s="49"/>
    </row>
    <row r="49" spans="1:32" ht="16.2" thickBot="1" x14ac:dyDescent="0.35">
      <c r="A49" s="5"/>
      <c r="B49" s="27"/>
      <c r="C49" s="27"/>
      <c r="D49" s="27"/>
      <c r="E49" s="27"/>
      <c r="F49" s="27"/>
      <c r="G49" s="27"/>
      <c r="H49" s="27"/>
      <c r="I49" s="27"/>
      <c r="J49" s="27"/>
      <c r="K49" s="27"/>
      <c r="L49" s="27"/>
      <c r="M49" s="27"/>
      <c r="N49" s="27"/>
      <c r="O49" s="27"/>
      <c r="P49" s="27"/>
      <c r="Q49" s="27"/>
      <c r="R49" s="27"/>
      <c r="S49" s="27"/>
      <c r="T49" s="27"/>
      <c r="U49" s="27"/>
      <c r="AE49" s="50"/>
      <c r="AF49" s="50"/>
    </row>
    <row r="50" spans="1:32" s="19" customFormat="1" ht="16.2" thickBot="1" x14ac:dyDescent="0.35">
      <c r="A50" s="3" t="str">
        <f>Pienemumi!A40</f>
        <v>8. Pētniecības projekta vadības izmaksas (valsts atbalsts)</v>
      </c>
      <c r="B50" s="27">
        <f>SUM(C50:U50)</f>
        <v>0</v>
      </c>
      <c r="C50" s="10"/>
      <c r="D50" s="10"/>
      <c r="E50" s="10"/>
      <c r="F50" s="10"/>
      <c r="G50" s="10"/>
      <c r="H50" s="10"/>
      <c r="I50" s="10"/>
      <c r="J50" s="10"/>
      <c r="K50" s="10"/>
      <c r="L50" s="10"/>
      <c r="M50" s="10"/>
      <c r="N50" s="10"/>
      <c r="O50" s="10"/>
      <c r="P50" s="10"/>
      <c r="Q50" s="10"/>
      <c r="R50" s="10"/>
      <c r="S50" s="10"/>
      <c r="T50" s="10"/>
      <c r="U50" s="10"/>
      <c r="AE50" s="49"/>
      <c r="AF50" s="49"/>
    </row>
    <row r="51" spans="1:32" ht="16.2" thickBot="1" x14ac:dyDescent="0.35">
      <c r="A51" s="3" t="str">
        <f>Pienemumi!A41</f>
        <v>8.1. Personāla izmaksas</v>
      </c>
      <c r="B51" s="27">
        <f>SUM(C51:U51)</f>
        <v>0</v>
      </c>
      <c r="C51" s="93"/>
      <c r="D51" s="93"/>
      <c r="E51" s="93"/>
      <c r="F51" s="93"/>
      <c r="G51" s="93"/>
      <c r="H51" s="93"/>
      <c r="I51" s="93"/>
      <c r="J51" s="93"/>
      <c r="K51" s="93"/>
      <c r="L51" s="93"/>
      <c r="M51" s="93"/>
      <c r="N51" s="93"/>
      <c r="O51" s="93"/>
      <c r="P51" s="93"/>
      <c r="Q51" s="93"/>
      <c r="R51" s="93"/>
      <c r="S51" s="93"/>
      <c r="T51" s="93"/>
      <c r="U51" s="93"/>
      <c r="AE51" s="50"/>
      <c r="AF51" s="50"/>
    </row>
    <row r="52" spans="1:32" ht="31.8" thickBot="1" x14ac:dyDescent="0.35">
      <c r="A52" s="3" t="str">
        <f>Pienemumi!A42</f>
        <v>8.2. Kancelejas preces, biroja piederumi un biroja aprīkojuma noma vai iegāde</v>
      </c>
      <c r="B52" s="27">
        <f>SUM(C52:U52)</f>
        <v>0</v>
      </c>
      <c r="C52" s="93"/>
      <c r="D52" s="93"/>
      <c r="E52" s="93"/>
      <c r="F52" s="93"/>
      <c r="G52" s="93"/>
      <c r="H52" s="93"/>
      <c r="I52" s="93"/>
      <c r="J52" s="93"/>
      <c r="K52" s="93"/>
      <c r="L52" s="93"/>
      <c r="M52" s="93"/>
      <c r="N52" s="93"/>
      <c r="O52" s="93"/>
      <c r="P52" s="93"/>
      <c r="Q52" s="93"/>
      <c r="R52" s="93"/>
      <c r="S52" s="93"/>
      <c r="T52" s="93"/>
      <c r="U52" s="93"/>
      <c r="AE52" s="50"/>
      <c r="AF52" s="50"/>
    </row>
    <row r="53" spans="1:32" ht="16.2" thickBot="1" x14ac:dyDescent="0.35">
      <c r="A53" s="3" t="str">
        <f>Pienemumi!A43</f>
        <v>8.3. Apdrošināšanas izmaksas</v>
      </c>
      <c r="B53" s="27">
        <f>SUM(C53:U53)</f>
        <v>0</v>
      </c>
      <c r="C53" s="93"/>
      <c r="D53" s="93"/>
      <c r="E53" s="93"/>
      <c r="F53" s="93"/>
      <c r="G53" s="93"/>
      <c r="H53" s="93"/>
      <c r="I53" s="93"/>
      <c r="J53" s="93"/>
      <c r="K53" s="93"/>
      <c r="L53" s="93"/>
      <c r="M53" s="93"/>
      <c r="N53" s="93"/>
      <c r="O53" s="93"/>
      <c r="P53" s="93"/>
      <c r="Q53" s="93"/>
      <c r="R53" s="93"/>
      <c r="S53" s="93"/>
      <c r="T53" s="93"/>
      <c r="U53" s="93"/>
      <c r="AE53" s="50"/>
      <c r="AF53" s="50"/>
    </row>
    <row r="54" spans="1:32" ht="16.8" thickBot="1" x14ac:dyDescent="0.4">
      <c r="A54" s="28" t="s">
        <v>119</v>
      </c>
      <c r="B54" s="27">
        <f>SUM(C54:U54)</f>
        <v>0</v>
      </c>
      <c r="C54" s="8">
        <f t="shared" ref="C54:U54" si="8">SUM(C51:C53)</f>
        <v>0</v>
      </c>
      <c r="D54" s="8">
        <f t="shared" si="8"/>
        <v>0</v>
      </c>
      <c r="E54" s="8">
        <f t="shared" si="8"/>
        <v>0</v>
      </c>
      <c r="F54" s="8">
        <f t="shared" si="8"/>
        <v>0</v>
      </c>
      <c r="G54" s="8">
        <f t="shared" si="8"/>
        <v>0</v>
      </c>
      <c r="H54" s="8">
        <f t="shared" si="8"/>
        <v>0</v>
      </c>
      <c r="I54" s="8">
        <f t="shared" si="8"/>
        <v>0</v>
      </c>
      <c r="J54" s="8">
        <f t="shared" si="8"/>
        <v>0</v>
      </c>
      <c r="K54" s="8">
        <f t="shared" si="8"/>
        <v>0</v>
      </c>
      <c r="L54" s="8">
        <f t="shared" si="8"/>
        <v>0</v>
      </c>
      <c r="M54" s="8">
        <f t="shared" si="8"/>
        <v>0</v>
      </c>
      <c r="N54" s="8">
        <f t="shared" si="8"/>
        <v>0</v>
      </c>
      <c r="O54" s="8">
        <f t="shared" si="8"/>
        <v>0</v>
      </c>
      <c r="P54" s="8">
        <f t="shared" si="8"/>
        <v>0</v>
      </c>
      <c r="Q54" s="8">
        <f t="shared" si="8"/>
        <v>0</v>
      </c>
      <c r="R54" s="8">
        <f t="shared" si="8"/>
        <v>0</v>
      </c>
      <c r="S54" s="8">
        <f t="shared" si="8"/>
        <v>0</v>
      </c>
      <c r="T54" s="8">
        <f t="shared" si="8"/>
        <v>0</v>
      </c>
      <c r="U54" s="8">
        <f t="shared" si="8"/>
        <v>0</v>
      </c>
      <c r="AE54" s="50"/>
      <c r="AF54" s="50"/>
    </row>
    <row r="55" spans="1:32" ht="16.8" thickBot="1" x14ac:dyDescent="0.4">
      <c r="A55" s="30" t="s">
        <v>120</v>
      </c>
      <c r="B55" s="27">
        <f>SUM(C55:O55)</f>
        <v>0</v>
      </c>
      <c r="C55" s="27">
        <f t="shared" ref="C55:U55" si="9">C54+C48</f>
        <v>0</v>
      </c>
      <c r="D55" s="27">
        <f t="shared" si="9"/>
        <v>0</v>
      </c>
      <c r="E55" s="27">
        <f t="shared" si="9"/>
        <v>0</v>
      </c>
      <c r="F55" s="27">
        <f t="shared" si="9"/>
        <v>0</v>
      </c>
      <c r="G55" s="27">
        <f t="shared" si="9"/>
        <v>0</v>
      </c>
      <c r="H55" s="27">
        <f t="shared" si="9"/>
        <v>0</v>
      </c>
      <c r="I55" s="27">
        <f t="shared" si="9"/>
        <v>0</v>
      </c>
      <c r="J55" s="27">
        <f t="shared" si="9"/>
        <v>0</v>
      </c>
      <c r="K55" s="27">
        <f t="shared" si="9"/>
        <v>0</v>
      </c>
      <c r="L55" s="27">
        <f t="shared" si="9"/>
        <v>0</v>
      </c>
      <c r="M55" s="27">
        <f t="shared" si="9"/>
        <v>0</v>
      </c>
      <c r="N55" s="27">
        <f t="shared" si="9"/>
        <v>0</v>
      </c>
      <c r="O55" s="27">
        <f t="shared" si="9"/>
        <v>0</v>
      </c>
      <c r="P55" s="27">
        <f t="shared" si="9"/>
        <v>0</v>
      </c>
      <c r="Q55" s="27">
        <f t="shared" si="9"/>
        <v>0</v>
      </c>
      <c r="R55" s="27">
        <f t="shared" si="9"/>
        <v>0</v>
      </c>
      <c r="S55" s="27">
        <f t="shared" si="9"/>
        <v>0</v>
      </c>
      <c r="T55" s="27">
        <f t="shared" si="9"/>
        <v>0</v>
      </c>
      <c r="U55" s="27">
        <f t="shared" si="9"/>
        <v>0</v>
      </c>
      <c r="AE55" s="50"/>
      <c r="AF55" s="50"/>
    </row>
    <row r="56" spans="1:32"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row>
    <row r="57" spans="1:32"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row>
    <row r="58" spans="1:32" x14ac:dyDescent="0.3">
      <c r="A58" s="178" t="s">
        <v>125</v>
      </c>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2" x14ac:dyDescent="0.3">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row>
    <row r="60" spans="1:32"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row>
    <row r="61" spans="1:32"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row>
    <row r="62" spans="1:32"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row>
    <row r="63" spans="1:32"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row>
    <row r="64" spans="1:32"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row>
    <row r="65" spans="2:32"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row>
    <row r="66" spans="2:32"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row>
    <row r="67" spans="2:32"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row>
    <row r="68" spans="2:32"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row>
    <row r="69" spans="2:32"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row>
    <row r="70" spans="2:32"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row>
    <row r="71" spans="2:32"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row>
    <row r="72" spans="2:32"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row>
    <row r="73" spans="2:32"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row>
    <row r="74" spans="2:32"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row>
    <row r="75" spans="2:32"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row>
    <row r="76" spans="2:32"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row>
    <row r="77" spans="2:32"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row>
    <row r="78" spans="2:32"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row>
    <row r="79" spans="2:32"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row>
    <row r="80" spans="2:32"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row>
    <row r="81" spans="2:32"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row>
  </sheetData>
  <mergeCells count="6">
    <mergeCell ref="P2:R2"/>
    <mergeCell ref="S2:U2"/>
    <mergeCell ref="J2:L2"/>
    <mergeCell ref="M2:O2"/>
    <mergeCell ref="D2:F2"/>
    <mergeCell ref="G2:I2"/>
  </mergeCells>
  <phoneticPr fontId="37" type="noConversion"/>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22a4df-683f-4a64-947a-edde3641725c">
      <Terms xmlns="http://schemas.microsoft.com/office/infopath/2007/PartnerControls"/>
    </lcf76f155ced4ddcb4097134ff3c332f>
    <TaxCatchAll xmlns="8b777f72-a649-42f3-9614-d0c0af3291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21884EAF55E5A4D8CC6588A55F65F76" ma:contentTypeVersion="16" ma:contentTypeDescription="Izveidot jaunu dokumentu." ma:contentTypeScope="" ma:versionID="984bbfa4ab85758f86d25f15e6281c21">
  <xsd:schema xmlns:xsd="http://www.w3.org/2001/XMLSchema" xmlns:xs="http://www.w3.org/2001/XMLSchema" xmlns:p="http://schemas.microsoft.com/office/2006/metadata/properties" xmlns:ns2="c822a4df-683f-4a64-947a-edde3641725c" xmlns:ns3="8b777f72-a649-42f3-9614-d0c0af32916b" targetNamespace="http://schemas.microsoft.com/office/2006/metadata/properties" ma:root="true" ma:fieldsID="bb2d6c1bca2b81ea0f6173b564d3f93d" ns2:_="" ns3:_="">
    <xsd:import namespace="c822a4df-683f-4a64-947a-edde3641725c"/>
    <xsd:import namespace="8b777f72-a649-42f3-9614-d0c0af3291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a4df-683f-4a64-947a-edde36417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777f72-a649-42f3-9614-d0c0af32916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e43b7a4d-edbf-4a2d-8492-73bc7fa22eee}" ma:internalName="TaxCatchAll" ma:showField="CatchAllData" ma:web="8b777f72-a649-42f3-9614-d0c0af329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ACE98-7811-4656-A591-F2E7CCCDAC1C}">
  <ds:schemaRefs>
    <ds:schemaRef ds:uri="http://schemas.microsoft.com/sharepoint/v3/contenttype/forms"/>
  </ds:schemaRefs>
</ds:datastoreItem>
</file>

<file path=customXml/itemProps2.xml><?xml version="1.0" encoding="utf-8"?>
<ds:datastoreItem xmlns:ds="http://schemas.openxmlformats.org/officeDocument/2006/customXml" ds:itemID="{CFBA180E-5E8B-4543-8F40-EDAA6665FE53}">
  <ds:schemaRefs>
    <ds:schemaRef ds:uri="http://schemas.microsoft.com/office/2006/metadata/properties"/>
    <ds:schemaRef ds:uri="http://schemas.microsoft.com/office/infopath/2007/PartnerControls"/>
    <ds:schemaRef ds:uri="c822a4df-683f-4a64-947a-edde3641725c"/>
    <ds:schemaRef ds:uri="8b777f72-a649-42f3-9614-d0c0af32916b"/>
  </ds:schemaRefs>
</ds:datastoreItem>
</file>

<file path=customXml/itemProps3.xml><?xml version="1.0" encoding="utf-8"?>
<ds:datastoreItem xmlns:ds="http://schemas.openxmlformats.org/officeDocument/2006/customXml" ds:itemID="{85BC24A0-31F3-4B2F-8711-928B14E5C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2a4df-683f-4a64-947a-edde3641725c"/>
    <ds:schemaRef ds:uri="8b777f72-a649-42f3-9614-d0c0af3291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13</vt:i4>
      </vt:variant>
      <vt:variant>
        <vt:lpstr>Diapazoni ar nosaukumiem</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Kopsavilkums</vt:lpstr>
      <vt:lpstr>Sadarbības partnera budžets</vt:lpstr>
      <vt:lpstr>EI_gadi!Drukas_apgabals</vt:lpstr>
      <vt:lpstr>EI_men!Drukas_apgabals</vt:lpstr>
      <vt:lpstr>Grants!Drukas_apgabals</vt:lpstr>
      <vt:lpstr>Kopsavilkums!Drukas_apgabals</vt:lpstr>
      <vt:lpstr>'Pētījuma īstenotāja budžets'!Drukas_apgabals</vt:lpstr>
      <vt:lpstr>Pienemumi!Drukas_apgabals</vt:lpstr>
      <vt:lpstr>RP_gadi!Drukas_apgabals</vt:lpstr>
      <vt:lpstr>RP_men!Drukas_apgabals</vt:lpstr>
      <vt:lpstr>'Sadarbības partnera budžets'!Drukas_apgabals</vt:lpstr>
      <vt:lpstr>Stundas!Drukas_apgabals</vt:lpstr>
      <vt:lpstr>TEP_gadi!Drukas_apgabals</vt:lpstr>
      <vt:lpstr>TEP_men!Drukas_apgabals</vt:lpstr>
      <vt:lpstr>EI</vt:lpstr>
      <vt:lpstr>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Baiba</dc:creator>
  <cp:keywords/>
  <dc:description/>
  <cp:lastModifiedBy>Dace Saukuma</cp:lastModifiedBy>
  <cp:revision/>
  <dcterms:created xsi:type="dcterms:W3CDTF">2012-10-16T12:13:19Z</dcterms:created>
  <dcterms:modified xsi:type="dcterms:W3CDTF">2026-02-12T07:14:13Z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0x010100321884EAF55E5A4D8CC6588A55F65F76</vt:lpwstr>
  </property>
  <property fmtid="{D5CDD505-2E9C-101B-9397-08002B2CF9AE}" pid="3" name="MediaServiceImageTags">
    <vt:lpwstr/>
  </property>
</Properties>
</file>