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idejukapitals.sharepoint.com/teams/ITKC_2024_2027_zalie/Koplietojamie dokumenti/Istenosana_2024_2027_zalie/Pētniecības projektu atlase/4.uzsaukums/Sagataves/"/>
    </mc:Choice>
  </mc:AlternateContent>
  <xr:revisionPtr revIDLastSave="733" documentId="8_{51A40869-2FF0-41EC-AF23-56A1C4E1E720}" xr6:coauthVersionLast="47" xr6:coauthVersionMax="47" xr10:uidLastSave="{1AF5C245-1D1B-4B20-BF6B-87ECA9B87FE7}"/>
  <bookViews>
    <workbookView xWindow="-110" yWindow="-110" windowWidth="19420" windowHeight="11500" tabRatio="880" firstSheet="3" activeTab="12" xr2:uid="{00000000-000D-0000-FFFF-FFFF00000000}"/>
  </bookViews>
  <sheets>
    <sheet name="Instrukcija" sheetId="20" state="hidden" r:id="rId1"/>
    <sheet name="Stundas" sheetId="7" r:id="rId2"/>
    <sheet name="Grants" sheetId="1" state="hidden" r:id="rId3"/>
    <sheet name="Pienemumi" sheetId="5" r:id="rId4"/>
    <sheet name="TEP_men" sheetId="16" state="hidden" r:id="rId5"/>
    <sheet name="TEP_gadi" sheetId="18" state="hidden" r:id="rId6"/>
    <sheet name="RP_men" sheetId="8" r:id="rId7"/>
    <sheet name="RP_gadi" sheetId="3" r:id="rId8"/>
    <sheet name="EI_men" sheetId="17" r:id="rId9"/>
    <sheet name="EI_gadi" sheetId="19" r:id="rId10"/>
    <sheet name="Pētījuma īstenotāja budžets" sheetId="23" r:id="rId11"/>
    <sheet name="Sadarbības partnera budžets" sheetId="25" r:id="rId12"/>
    <sheet name="Kopsavilkums" sheetId="22" r:id="rId13"/>
  </sheets>
  <definedNames>
    <definedName name="EI">Kopsavilkums!$J$12:$J$17</definedName>
    <definedName name="kurss" localSheetId="9">Pienemumi!#REF!</definedName>
    <definedName name="kurss" localSheetId="8">Pienemumi!#REF!</definedName>
    <definedName name="kurss" localSheetId="11">Pienemumi!#REF!</definedName>
    <definedName name="kurss" localSheetId="5">Pienemumi!#REF!</definedName>
    <definedName name="kurss" localSheetId="4">Pienemumi!#REF!</definedName>
    <definedName name="kurss">Pienemumi!#REF!</definedName>
    <definedName name="_xlnm.Print_Area" localSheetId="9">EI_gadi!$A$1:$E$55</definedName>
    <definedName name="_xlnm.Print_Area" localSheetId="8">EI_men!$A$1:$H$55</definedName>
    <definedName name="_xlnm.Print_Area" localSheetId="2">Grants!$A$1:$E$21</definedName>
    <definedName name="_xlnm.Print_Area" localSheetId="12">Kopsavilkums!$A$1:$M$10</definedName>
    <definedName name="_xlnm.Print_Area" localSheetId="10">'Pētījuma īstenotāja budžets'!$A$1:$L$12</definedName>
    <definedName name="_xlnm.Print_Area" localSheetId="3">Pienemumi!$A$1:$E$43</definedName>
    <definedName name="_xlnm.Print_Area" localSheetId="7">RP_gadi!$A$1:$E$54</definedName>
    <definedName name="_xlnm.Print_Area" localSheetId="6">RP_men!$A$1:$H$55</definedName>
    <definedName name="_xlnm.Print_Area" localSheetId="11">'Sadarbības partnera budžets'!$A$1:$L$13</definedName>
    <definedName name="_xlnm.Print_Area" localSheetId="1">Stundas!$A$1:$AF$31</definedName>
    <definedName name="_xlnm.Print_Area" localSheetId="5">TEP_gadi!$A$1:$D$54</definedName>
    <definedName name="_xlnm.Print_Area" localSheetId="4">TEP_men!$A$1:$H$55</definedName>
    <definedName name="RP">Kopsavilkums!$G$12:$G$17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9" l="1"/>
  <c r="E10" i="23"/>
  <c r="E12" i="23" l="1"/>
  <c r="E4" i="23"/>
  <c r="E12" i="25"/>
  <c r="G3" i="25"/>
  <c r="B6" i="19"/>
  <c r="B8"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7" i="17"/>
  <c r="B12" i="8"/>
  <c r="B18" i="8"/>
  <c r="B6" i="3"/>
  <c r="B8" i="8"/>
  <c r="B9" i="8"/>
  <c r="B10" i="8"/>
  <c r="B11" i="8"/>
  <c r="B7" i="8"/>
  <c r="B31" i="7"/>
  <c r="C31" i="7"/>
  <c r="D31" i="7"/>
  <c r="E31" i="7"/>
  <c r="F31" i="7"/>
  <c r="G31" i="7"/>
  <c r="H31" i="7"/>
  <c r="I31" i="7"/>
  <c r="J31" i="7"/>
  <c r="K31" i="7"/>
  <c r="L31" i="7"/>
  <c r="M31" i="7"/>
  <c r="N31" i="7"/>
  <c r="O31" i="7"/>
  <c r="P31" i="7"/>
  <c r="Q31" i="7"/>
  <c r="K19" i="17" s="1"/>
  <c r="R31" i="7"/>
  <c r="S31" i="7"/>
  <c r="M20" i="17" s="1"/>
  <c r="T31" i="7"/>
  <c r="U31" i="7"/>
  <c r="V31" i="7"/>
  <c r="W31" i="7"/>
  <c r="X31" i="7"/>
  <c r="Y31" i="7"/>
  <c r="Z31" i="7"/>
  <c r="AA31" i="7"/>
  <c r="AB31" i="7"/>
  <c r="AC31" i="7"/>
  <c r="AD31" i="7"/>
  <c r="AE31" i="7"/>
  <c r="B30" i="7"/>
  <c r="C30" i="7"/>
  <c r="D30" i="7"/>
  <c r="E30" i="7"/>
  <c r="F30" i="7"/>
  <c r="G30" i="7"/>
  <c r="H30" i="7"/>
  <c r="I30" i="7"/>
  <c r="J30" i="7"/>
  <c r="K30" i="7"/>
  <c r="L30" i="7"/>
  <c r="M30" i="7"/>
  <c r="N30" i="7"/>
  <c r="O30" i="7"/>
  <c r="P30" i="7"/>
  <c r="Q30" i="7"/>
  <c r="K19" i="8" s="1"/>
  <c r="R30" i="7"/>
  <c r="S30" i="7"/>
  <c r="T30" i="7"/>
  <c r="U30" i="7"/>
  <c r="V30" i="7"/>
  <c r="W30" i="7"/>
  <c r="X30" i="7"/>
  <c r="Y30" i="7"/>
  <c r="Z30" i="7"/>
  <c r="AA30" i="7"/>
  <c r="AB30" i="7"/>
  <c r="AC30" i="7"/>
  <c r="AD30" i="7"/>
  <c r="AE30" i="7"/>
  <c r="B29" i="7"/>
  <c r="C29" i="7"/>
  <c r="D29" i="7"/>
  <c r="E29" i="7"/>
  <c r="F29" i="7"/>
  <c r="G29" i="7"/>
  <c r="H29" i="7"/>
  <c r="I29" i="7"/>
  <c r="J29" i="7"/>
  <c r="K29" i="7"/>
  <c r="L29" i="7"/>
  <c r="M29" i="7"/>
  <c r="N29" i="7"/>
  <c r="O29" i="7"/>
  <c r="P29" i="7"/>
  <c r="Q29" i="7"/>
  <c r="M19" i="16" s="1"/>
  <c r="R29" i="7"/>
  <c r="S29" i="7"/>
  <c r="T29" i="7"/>
  <c r="U29" i="7"/>
  <c r="V29" i="7"/>
  <c r="W29" i="7"/>
  <c r="X29" i="7"/>
  <c r="Y29" i="7"/>
  <c r="Z29" i="7"/>
  <c r="AA29" i="7"/>
  <c r="AB29" i="7"/>
  <c r="AC29" i="7"/>
  <c r="AD29" i="7"/>
  <c r="AE29" i="7"/>
  <c r="AF29" i="7"/>
  <c r="D23" i="19"/>
  <c r="E52" i="19"/>
  <c r="D52" i="19"/>
  <c r="E51" i="19"/>
  <c r="D51" i="19"/>
  <c r="E50" i="19"/>
  <c r="D50" i="19"/>
  <c r="E45" i="19"/>
  <c r="E44" i="19"/>
  <c r="D45" i="19"/>
  <c r="D44" i="19"/>
  <c r="D41" i="19"/>
  <c r="D37" i="19"/>
  <c r="E34" i="19"/>
  <c r="D34" i="19"/>
  <c r="E33" i="19"/>
  <c r="D33" i="19"/>
  <c r="E32" i="19"/>
  <c r="D32" i="19"/>
  <c r="E41" i="19"/>
  <c r="E40" i="19"/>
  <c r="D40" i="19"/>
  <c r="E39" i="19"/>
  <c r="D39" i="19"/>
  <c r="E38" i="19"/>
  <c r="D38" i="19"/>
  <c r="E37" i="19"/>
  <c r="E29" i="19"/>
  <c r="D29" i="19"/>
  <c r="E28" i="19"/>
  <c r="D28" i="19"/>
  <c r="E25" i="19"/>
  <c r="D25" i="19"/>
  <c r="E24" i="19"/>
  <c r="D24" i="19"/>
  <c r="E23" i="19"/>
  <c r="E22" i="19"/>
  <c r="D22" i="19"/>
  <c r="E15" i="19"/>
  <c r="D15" i="19"/>
  <c r="E14" i="19"/>
  <c r="D14" i="19"/>
  <c r="E13" i="19"/>
  <c r="D13" i="19"/>
  <c r="E12" i="19"/>
  <c r="J4" i="22"/>
  <c r="G4" i="22"/>
  <c r="AC8" i="8"/>
  <c r="AD8" i="8"/>
  <c r="AE8" i="8"/>
  <c r="AF8" i="8"/>
  <c r="AC7" i="8"/>
  <c r="AD7" i="8"/>
  <c r="AE7" i="8"/>
  <c r="AF7" i="8"/>
  <c r="AF2" i="7"/>
  <c r="B16" i="8"/>
  <c r="B15" i="8"/>
  <c r="B14" i="8"/>
  <c r="B13" i="8"/>
  <c r="B52" i="8"/>
  <c r="B53" i="8"/>
  <c r="B51" i="8"/>
  <c r="B50" i="8"/>
  <c r="B49" i="8"/>
  <c r="B46" i="8"/>
  <c r="B45" i="8"/>
  <c r="B44" i="8"/>
  <c r="B42" i="8"/>
  <c r="B41" i="8"/>
  <c r="B40" i="8"/>
  <c r="B39" i="8"/>
  <c r="B38" i="8"/>
  <c r="B37" i="8"/>
  <c r="B35" i="8"/>
  <c r="B34" i="8"/>
  <c r="B33" i="8"/>
  <c r="B32" i="8"/>
  <c r="B30" i="8"/>
  <c r="B29" i="8"/>
  <c r="B28" i="8"/>
  <c r="B26" i="8"/>
  <c r="B25" i="8"/>
  <c r="B24" i="8"/>
  <c r="AF23" i="8"/>
  <c r="AF22" i="8"/>
  <c r="AE22" i="8" s="1"/>
  <c r="U54" i="17"/>
  <c r="V54" i="17"/>
  <c r="W54" i="17"/>
  <c r="X54" i="17"/>
  <c r="Y54" i="17"/>
  <c r="Z54" i="17"/>
  <c r="AA54" i="17"/>
  <c r="AB54" i="17"/>
  <c r="AC54" i="17"/>
  <c r="AD54" i="17"/>
  <c r="AE54" i="17"/>
  <c r="AF54" i="17"/>
  <c r="U47" i="17"/>
  <c r="V47" i="17"/>
  <c r="W47" i="17"/>
  <c r="X47" i="17"/>
  <c r="Y47" i="17"/>
  <c r="Z47" i="17"/>
  <c r="AA47" i="17"/>
  <c r="AB47" i="17"/>
  <c r="AC47" i="17"/>
  <c r="AD47" i="17"/>
  <c r="AE47" i="17"/>
  <c r="AF47" i="17"/>
  <c r="U43" i="17"/>
  <c r="V43" i="17"/>
  <c r="W43" i="17"/>
  <c r="X43" i="17"/>
  <c r="Y43" i="17"/>
  <c r="Z43" i="17"/>
  <c r="AA43" i="17"/>
  <c r="AB43" i="17"/>
  <c r="AC43" i="17"/>
  <c r="AD43" i="17"/>
  <c r="AE43" i="17"/>
  <c r="AF43" i="17"/>
  <c r="U36" i="17"/>
  <c r="V36" i="17"/>
  <c r="W36" i="17"/>
  <c r="X36" i="17"/>
  <c r="Y36" i="17"/>
  <c r="Z36" i="17"/>
  <c r="AA36" i="17"/>
  <c r="AB36" i="17"/>
  <c r="AC36" i="17"/>
  <c r="AD36" i="17"/>
  <c r="AE36" i="17"/>
  <c r="AF36" i="17"/>
  <c r="U31" i="17"/>
  <c r="V31" i="17"/>
  <c r="W31" i="17"/>
  <c r="X31" i="17"/>
  <c r="Y31" i="17"/>
  <c r="Z31" i="17"/>
  <c r="AA31" i="17"/>
  <c r="AB31" i="17"/>
  <c r="AC31" i="17"/>
  <c r="AD31" i="17"/>
  <c r="AE31" i="17"/>
  <c r="AF31" i="17"/>
  <c r="U27" i="17"/>
  <c r="V27" i="17"/>
  <c r="W27" i="17"/>
  <c r="X27" i="17"/>
  <c r="Y27" i="17"/>
  <c r="Z27" i="17"/>
  <c r="AA27" i="17"/>
  <c r="AB27" i="17"/>
  <c r="AC27" i="17"/>
  <c r="AD27" i="17"/>
  <c r="AE27" i="17"/>
  <c r="AF27" i="17"/>
  <c r="U21" i="17"/>
  <c r="V21" i="17"/>
  <c r="U19" i="17"/>
  <c r="V19" i="17"/>
  <c r="W19" i="17"/>
  <c r="X19" i="17"/>
  <c r="Y19" i="17"/>
  <c r="Z19" i="17"/>
  <c r="AA19" i="17"/>
  <c r="AB19" i="17"/>
  <c r="AC19" i="17"/>
  <c r="AD19" i="17"/>
  <c r="AE19" i="17"/>
  <c r="AF19" i="17"/>
  <c r="AF21" i="17" s="1"/>
  <c r="U20" i="17"/>
  <c r="V20" i="17"/>
  <c r="W20" i="17"/>
  <c r="X20" i="17"/>
  <c r="Y20" i="17"/>
  <c r="Z20" i="17"/>
  <c r="AA20" i="17"/>
  <c r="AB20" i="17"/>
  <c r="AC20" i="17"/>
  <c r="AD20" i="17"/>
  <c r="AE20" i="17"/>
  <c r="AF20" i="17"/>
  <c r="U11" i="17"/>
  <c r="V11" i="17"/>
  <c r="W11" i="17"/>
  <c r="X11" i="17"/>
  <c r="Y11" i="17"/>
  <c r="Z11" i="17"/>
  <c r="AA11" i="17"/>
  <c r="AB11" i="17"/>
  <c r="AC11" i="17"/>
  <c r="AD11" i="17"/>
  <c r="AE11" i="17"/>
  <c r="AF11" i="17"/>
  <c r="U10" i="17"/>
  <c r="V10" i="17"/>
  <c r="W10" i="17"/>
  <c r="X10" i="17"/>
  <c r="Y10" i="17"/>
  <c r="Z10" i="17"/>
  <c r="AA10" i="17"/>
  <c r="AB10" i="17"/>
  <c r="AC10" i="17"/>
  <c r="AD10" i="17"/>
  <c r="AE10" i="17"/>
  <c r="AF10" i="17"/>
  <c r="U9" i="17"/>
  <c r="V9" i="17"/>
  <c r="W9" i="17"/>
  <c r="X9" i="17"/>
  <c r="Y9" i="17"/>
  <c r="Z9" i="17"/>
  <c r="AA9" i="17"/>
  <c r="AB9" i="17"/>
  <c r="AC9" i="17"/>
  <c r="AD9" i="17"/>
  <c r="AE9" i="17"/>
  <c r="AF9" i="17"/>
  <c r="U8" i="17"/>
  <c r="V8" i="17"/>
  <c r="W8" i="17"/>
  <c r="X8" i="17"/>
  <c r="Y8" i="17"/>
  <c r="Z8" i="17"/>
  <c r="AA8" i="17"/>
  <c r="AB8" i="17"/>
  <c r="AC8" i="17"/>
  <c r="AD8" i="17"/>
  <c r="AE8" i="17"/>
  <c r="AF8" i="17"/>
  <c r="U7" i="17"/>
  <c r="V7" i="17"/>
  <c r="W7" i="17"/>
  <c r="X7" i="17"/>
  <c r="Y7" i="17"/>
  <c r="Z7" i="17"/>
  <c r="AA7" i="17"/>
  <c r="AB7" i="17"/>
  <c r="AC7" i="17"/>
  <c r="AD7" i="17"/>
  <c r="AE7" i="17"/>
  <c r="AF7" i="17"/>
  <c r="E51" i="3"/>
  <c r="E52" i="3"/>
  <c r="E50" i="3"/>
  <c r="D50" i="3"/>
  <c r="E45" i="3"/>
  <c r="E44" i="3"/>
  <c r="D44" i="3"/>
  <c r="E38" i="3"/>
  <c r="E39" i="3"/>
  <c r="E40" i="3"/>
  <c r="E41" i="3"/>
  <c r="E37" i="3"/>
  <c r="D37" i="3"/>
  <c r="E33" i="3"/>
  <c r="E34" i="3"/>
  <c r="E32" i="3"/>
  <c r="E35" i="3" s="1"/>
  <c r="D32" i="3"/>
  <c r="E29" i="3"/>
  <c r="E28" i="3"/>
  <c r="D28" i="3"/>
  <c r="E23" i="3"/>
  <c r="B23" i="3" s="1"/>
  <c r="E24" i="3"/>
  <c r="E25" i="3"/>
  <c r="E13" i="3"/>
  <c r="E14" i="3"/>
  <c r="E15" i="3"/>
  <c r="E12" i="3"/>
  <c r="D12" i="3"/>
  <c r="U54" i="8"/>
  <c r="V54" i="8"/>
  <c r="W54" i="8"/>
  <c r="X54" i="8"/>
  <c r="Y54" i="8"/>
  <c r="Z54" i="8"/>
  <c r="AA54" i="8"/>
  <c r="AB54" i="8"/>
  <c r="AC54" i="8"/>
  <c r="AD54" i="8"/>
  <c r="AE54" i="8"/>
  <c r="AF54" i="8"/>
  <c r="U47" i="8"/>
  <c r="V47" i="8"/>
  <c r="W47" i="8"/>
  <c r="X47" i="8"/>
  <c r="Y47" i="8"/>
  <c r="Z47" i="8"/>
  <c r="AA47" i="8"/>
  <c r="AB47" i="8"/>
  <c r="AC47" i="8"/>
  <c r="AD47" i="8"/>
  <c r="AE47" i="8"/>
  <c r="AF47" i="8"/>
  <c r="U43" i="8"/>
  <c r="V43" i="8"/>
  <c r="W43" i="8"/>
  <c r="X43" i="8"/>
  <c r="Y43" i="8"/>
  <c r="Z43" i="8"/>
  <c r="AA43" i="8"/>
  <c r="AB43" i="8"/>
  <c r="AC43" i="8"/>
  <c r="AD43" i="8"/>
  <c r="AE43" i="8"/>
  <c r="AF43" i="8"/>
  <c r="U36" i="8"/>
  <c r="V36" i="8"/>
  <c r="W36" i="8"/>
  <c r="X36" i="8"/>
  <c r="Y36" i="8"/>
  <c r="Z36" i="8"/>
  <c r="AA36" i="8"/>
  <c r="AB36" i="8"/>
  <c r="AC36" i="8"/>
  <c r="AD36" i="8"/>
  <c r="AE36" i="8"/>
  <c r="AF36" i="8"/>
  <c r="U31" i="8"/>
  <c r="V31" i="8"/>
  <c r="W31" i="8"/>
  <c r="X31" i="8"/>
  <c r="Y31" i="8"/>
  <c r="Z31" i="8"/>
  <c r="AA31" i="8"/>
  <c r="AB31" i="8"/>
  <c r="AC31" i="8"/>
  <c r="AD31" i="8"/>
  <c r="AE31" i="8"/>
  <c r="AF31" i="8"/>
  <c r="U20" i="8"/>
  <c r="V20" i="8"/>
  <c r="W20" i="8"/>
  <c r="X20" i="8"/>
  <c r="Y20" i="8"/>
  <c r="Z20" i="8"/>
  <c r="AA20" i="8"/>
  <c r="AB20" i="8"/>
  <c r="AC20" i="8"/>
  <c r="AD20" i="8"/>
  <c r="AE20" i="8"/>
  <c r="AF20" i="8"/>
  <c r="U19" i="8"/>
  <c r="V19" i="8"/>
  <c r="W19" i="8"/>
  <c r="W21" i="8" s="1"/>
  <c r="X19" i="8"/>
  <c r="X21" i="8" s="1"/>
  <c r="Y19" i="8"/>
  <c r="Y21" i="8" s="1"/>
  <c r="Z19" i="8"/>
  <c r="Z21" i="8" s="1"/>
  <c r="AA19" i="8"/>
  <c r="AB19" i="8"/>
  <c r="AC19" i="8"/>
  <c r="AD19" i="8"/>
  <c r="AE19" i="8"/>
  <c r="AF19" i="8"/>
  <c r="U11" i="8"/>
  <c r="V11" i="8"/>
  <c r="W11" i="8"/>
  <c r="X11" i="8"/>
  <c r="Y11" i="8"/>
  <c r="Z11" i="8"/>
  <c r="AA11" i="8"/>
  <c r="AB11" i="8"/>
  <c r="AC11" i="8"/>
  <c r="AD11" i="8"/>
  <c r="AE11" i="8"/>
  <c r="AF11" i="8"/>
  <c r="U10" i="8"/>
  <c r="V10" i="8"/>
  <c r="W10" i="8"/>
  <c r="X10" i="8"/>
  <c r="Y10" i="8"/>
  <c r="Z10" i="8"/>
  <c r="AA10" i="8"/>
  <c r="AB10" i="8"/>
  <c r="AC10" i="8"/>
  <c r="AD10" i="8"/>
  <c r="AE10" i="8"/>
  <c r="AF10" i="8"/>
  <c r="U9" i="8"/>
  <c r="V9" i="8"/>
  <c r="W9" i="8"/>
  <c r="X9" i="8"/>
  <c r="Y9" i="8"/>
  <c r="Z9" i="8"/>
  <c r="AA9" i="8"/>
  <c r="AB9" i="8"/>
  <c r="AC9" i="8"/>
  <c r="AD9" i="8"/>
  <c r="AE9" i="8"/>
  <c r="AF9" i="8"/>
  <c r="U8" i="8"/>
  <c r="V8" i="8"/>
  <c r="W8" i="8"/>
  <c r="X8" i="8"/>
  <c r="Y8" i="8"/>
  <c r="Z8" i="8"/>
  <c r="AA8" i="8"/>
  <c r="AB8" i="8"/>
  <c r="U7" i="8"/>
  <c r="V7" i="8"/>
  <c r="W7" i="8"/>
  <c r="X7" i="8"/>
  <c r="Y7" i="8"/>
  <c r="Z7" i="8"/>
  <c r="AA7" i="8"/>
  <c r="AB7" i="8"/>
  <c r="AE24" i="7"/>
  <c r="AE25" i="7"/>
  <c r="AE26" i="7"/>
  <c r="AE27" i="7"/>
  <c r="AD24" i="7"/>
  <c r="AD25" i="7"/>
  <c r="AD26" i="7"/>
  <c r="AD27" i="7"/>
  <c r="AC24" i="7"/>
  <c r="AC25" i="7"/>
  <c r="AC26" i="7"/>
  <c r="AC27" i="7"/>
  <c r="AB24" i="7"/>
  <c r="AB25" i="7"/>
  <c r="AB26" i="7"/>
  <c r="AB27" i="7"/>
  <c r="AA24" i="7"/>
  <c r="AA25" i="7"/>
  <c r="AA26" i="7"/>
  <c r="AA27" i="7"/>
  <c r="Z24" i="7"/>
  <c r="Z25" i="7"/>
  <c r="Z26" i="7"/>
  <c r="Z27" i="7"/>
  <c r="Y24" i="7"/>
  <c r="Y25" i="7"/>
  <c r="Y26" i="7"/>
  <c r="Y27" i="7"/>
  <c r="X24" i="7"/>
  <c r="X25" i="7"/>
  <c r="X26" i="7"/>
  <c r="X27" i="7"/>
  <c r="W24" i="7"/>
  <c r="W25" i="7"/>
  <c r="W26" i="7"/>
  <c r="W27" i="7"/>
  <c r="V24" i="7"/>
  <c r="V25" i="7"/>
  <c r="V26" i="7"/>
  <c r="V27" i="7"/>
  <c r="U24" i="7"/>
  <c r="U25" i="7"/>
  <c r="U26" i="7"/>
  <c r="U27" i="7"/>
  <c r="V23" i="7"/>
  <c r="W23" i="7"/>
  <c r="X23" i="7"/>
  <c r="Y23" i="7"/>
  <c r="Z23" i="7"/>
  <c r="AA23" i="7"/>
  <c r="AB23" i="7"/>
  <c r="AC23" i="7"/>
  <c r="AD23" i="7"/>
  <c r="AE23" i="7"/>
  <c r="U23" i="7"/>
  <c r="T24" i="7"/>
  <c r="T25" i="7"/>
  <c r="T26" i="7"/>
  <c r="T27" i="7"/>
  <c r="T23" i="7"/>
  <c r="AF17" i="7"/>
  <c r="AF18" i="7"/>
  <c r="AF19" i="7"/>
  <c r="AF20" i="7"/>
  <c r="AF16" i="7"/>
  <c r="AF31" i="7" s="1"/>
  <c r="AF10" i="7"/>
  <c r="AF11" i="7"/>
  <c r="AF12" i="7"/>
  <c r="AF13" i="7"/>
  <c r="AF9" i="7"/>
  <c r="AF30" i="7" s="1"/>
  <c r="AF3" i="7"/>
  <c r="AF4" i="7"/>
  <c r="AF5" i="7"/>
  <c r="AF6" i="7"/>
  <c r="C54" i="16"/>
  <c r="D54" i="16"/>
  <c r="E54" i="16"/>
  <c r="F54" i="16"/>
  <c r="G54" i="16"/>
  <c r="H54" i="16"/>
  <c r="I54" i="16"/>
  <c r="J54" i="16"/>
  <c r="K54" i="16"/>
  <c r="L54" i="16"/>
  <c r="M54" i="16"/>
  <c r="N54" i="16"/>
  <c r="O54" i="16"/>
  <c r="P54" i="16"/>
  <c r="Q54" i="16"/>
  <c r="R54" i="16"/>
  <c r="S54" i="16"/>
  <c r="T54" i="16"/>
  <c r="C47" i="16"/>
  <c r="D47" i="16"/>
  <c r="E47" i="16"/>
  <c r="F47" i="16"/>
  <c r="G47" i="16"/>
  <c r="H47" i="16"/>
  <c r="I47" i="16"/>
  <c r="J47" i="16"/>
  <c r="K47" i="16"/>
  <c r="L47" i="16"/>
  <c r="M47" i="16"/>
  <c r="N47" i="16"/>
  <c r="O47" i="16"/>
  <c r="P47" i="16"/>
  <c r="Q47" i="16"/>
  <c r="R47" i="16"/>
  <c r="S47" i="16"/>
  <c r="T47" i="16"/>
  <c r="C43" i="16"/>
  <c r="D43" i="16"/>
  <c r="E43" i="16"/>
  <c r="F43" i="16"/>
  <c r="G43" i="16"/>
  <c r="H43" i="16"/>
  <c r="I43" i="16"/>
  <c r="J43" i="16"/>
  <c r="K43" i="16"/>
  <c r="L43" i="16"/>
  <c r="M43" i="16"/>
  <c r="N43" i="16"/>
  <c r="O43" i="16"/>
  <c r="P43" i="16"/>
  <c r="Q43" i="16"/>
  <c r="R43" i="16"/>
  <c r="S43" i="16"/>
  <c r="T43" i="16"/>
  <c r="C36" i="16"/>
  <c r="D36" i="16"/>
  <c r="E36" i="16"/>
  <c r="F36" i="16"/>
  <c r="G36" i="16"/>
  <c r="H36" i="16"/>
  <c r="I36" i="16"/>
  <c r="J36" i="16"/>
  <c r="K36" i="16"/>
  <c r="L36" i="16"/>
  <c r="M36" i="16"/>
  <c r="N36" i="16"/>
  <c r="O36" i="16"/>
  <c r="P36" i="16"/>
  <c r="Q36" i="16"/>
  <c r="R36" i="16"/>
  <c r="S36" i="16"/>
  <c r="T36" i="16"/>
  <c r="C31" i="16"/>
  <c r="D31" i="16"/>
  <c r="E31" i="16"/>
  <c r="F31" i="16"/>
  <c r="G31" i="16"/>
  <c r="H31" i="16"/>
  <c r="I31" i="16"/>
  <c r="J31" i="16"/>
  <c r="K31" i="16"/>
  <c r="L31" i="16"/>
  <c r="M31" i="16"/>
  <c r="N31" i="16"/>
  <c r="O31" i="16"/>
  <c r="P31" i="16"/>
  <c r="Q31" i="16"/>
  <c r="R31" i="16"/>
  <c r="S31" i="16"/>
  <c r="T31" i="16"/>
  <c r="C27" i="16"/>
  <c r="D27" i="16"/>
  <c r="E27" i="16"/>
  <c r="F27" i="16"/>
  <c r="G27" i="16"/>
  <c r="H27" i="16"/>
  <c r="I27" i="16"/>
  <c r="J27" i="16"/>
  <c r="K27" i="16"/>
  <c r="L27" i="16"/>
  <c r="M27" i="16"/>
  <c r="N27" i="16"/>
  <c r="O27" i="16"/>
  <c r="P27" i="16"/>
  <c r="Q27" i="16"/>
  <c r="R27" i="16"/>
  <c r="S27" i="16"/>
  <c r="T27" i="16"/>
  <c r="Q20" i="16"/>
  <c r="R20" i="16"/>
  <c r="S20" i="16"/>
  <c r="T20" i="16"/>
  <c r="Q19" i="16"/>
  <c r="R19" i="16"/>
  <c r="S19" i="16"/>
  <c r="T19" i="16"/>
  <c r="R12" i="16"/>
  <c r="S12" i="16"/>
  <c r="Q12" i="16" s="1"/>
  <c r="O12" i="16" s="1"/>
  <c r="T12" i="16"/>
  <c r="C11" i="16"/>
  <c r="D11" i="16"/>
  <c r="E11" i="16"/>
  <c r="F11" i="16"/>
  <c r="G11" i="16"/>
  <c r="H11" i="16"/>
  <c r="I11" i="16"/>
  <c r="J11" i="16"/>
  <c r="K11" i="16"/>
  <c r="L11" i="16"/>
  <c r="M11" i="16"/>
  <c r="N11" i="16"/>
  <c r="O11" i="16"/>
  <c r="Q11" i="16"/>
  <c r="R11" i="16"/>
  <c r="S11" i="16"/>
  <c r="T11" i="16"/>
  <c r="C10" i="16"/>
  <c r="D10" i="16"/>
  <c r="E10" i="16"/>
  <c r="F10" i="16"/>
  <c r="G10" i="16"/>
  <c r="H10" i="16"/>
  <c r="I10" i="16"/>
  <c r="J10" i="16"/>
  <c r="K10" i="16"/>
  <c r="L10" i="16"/>
  <c r="M10" i="16"/>
  <c r="N10" i="16"/>
  <c r="O10" i="16"/>
  <c r="Q10" i="16"/>
  <c r="R10" i="16"/>
  <c r="S10" i="16"/>
  <c r="T10" i="16"/>
  <c r="C9" i="16"/>
  <c r="D9" i="16"/>
  <c r="E9" i="16"/>
  <c r="F9" i="16"/>
  <c r="G9" i="16"/>
  <c r="H9" i="16"/>
  <c r="I9" i="16"/>
  <c r="J9" i="16"/>
  <c r="K9" i="16"/>
  <c r="L9" i="16"/>
  <c r="M9" i="16"/>
  <c r="N9" i="16"/>
  <c r="O9" i="16"/>
  <c r="Q9" i="16"/>
  <c r="R9" i="16"/>
  <c r="S9" i="16"/>
  <c r="T9" i="16"/>
  <c r="C8" i="16"/>
  <c r="D8" i="16"/>
  <c r="E8" i="16"/>
  <c r="F8" i="16"/>
  <c r="G8" i="16"/>
  <c r="H8" i="16"/>
  <c r="I8" i="16"/>
  <c r="J8" i="16"/>
  <c r="K8" i="16"/>
  <c r="L8" i="16"/>
  <c r="M8" i="16"/>
  <c r="N8" i="16"/>
  <c r="O8" i="16"/>
  <c r="Q8" i="16"/>
  <c r="R8" i="16"/>
  <c r="S8" i="16"/>
  <c r="T8" i="16"/>
  <c r="C7" i="16"/>
  <c r="D7" i="16"/>
  <c r="E7" i="16"/>
  <c r="F7" i="16"/>
  <c r="G7" i="16"/>
  <c r="H7" i="16"/>
  <c r="I7" i="16"/>
  <c r="J7" i="16"/>
  <c r="K7" i="16"/>
  <c r="L7" i="16"/>
  <c r="M7" i="16"/>
  <c r="N7" i="16"/>
  <c r="O7" i="16"/>
  <c r="Q7" i="16"/>
  <c r="R7" i="16"/>
  <c r="S7" i="16"/>
  <c r="T7" i="16"/>
  <c r="C54" i="8"/>
  <c r="B54" i="8" s="1"/>
  <c r="D54" i="8"/>
  <c r="E54" i="8"/>
  <c r="F54" i="8"/>
  <c r="G54" i="8"/>
  <c r="H54" i="8"/>
  <c r="I54" i="8"/>
  <c r="J54" i="8"/>
  <c r="K54" i="8"/>
  <c r="L54" i="8"/>
  <c r="M54" i="8"/>
  <c r="N54" i="8"/>
  <c r="O54" i="8"/>
  <c r="P54" i="8"/>
  <c r="Q54" i="8"/>
  <c r="R54" i="8"/>
  <c r="S54" i="8"/>
  <c r="T54" i="8"/>
  <c r="C47" i="8"/>
  <c r="B47" i="8" s="1"/>
  <c r="D47" i="8"/>
  <c r="E47" i="8"/>
  <c r="F47" i="8"/>
  <c r="G47" i="8"/>
  <c r="H47" i="8"/>
  <c r="I47" i="8"/>
  <c r="J47" i="8"/>
  <c r="K47" i="8"/>
  <c r="L47" i="8"/>
  <c r="M47" i="8"/>
  <c r="N47" i="8"/>
  <c r="O47" i="8"/>
  <c r="P47" i="8"/>
  <c r="Q47" i="8"/>
  <c r="R47" i="8"/>
  <c r="S47" i="8"/>
  <c r="T47" i="8"/>
  <c r="C43" i="8"/>
  <c r="B43" i="8" s="1"/>
  <c r="D43" i="8"/>
  <c r="E43" i="8"/>
  <c r="F43" i="8"/>
  <c r="G43" i="8"/>
  <c r="H43" i="8"/>
  <c r="I43" i="8"/>
  <c r="J43" i="8"/>
  <c r="K43" i="8"/>
  <c r="L43" i="8"/>
  <c r="M43" i="8"/>
  <c r="N43" i="8"/>
  <c r="O43" i="8"/>
  <c r="P43" i="8"/>
  <c r="Q43" i="8"/>
  <c r="R43" i="8"/>
  <c r="S43" i="8"/>
  <c r="T43" i="8"/>
  <c r="C36" i="8"/>
  <c r="D36" i="8"/>
  <c r="E36" i="8"/>
  <c r="F36" i="8"/>
  <c r="B36" i="8" s="1"/>
  <c r="G36" i="8"/>
  <c r="H36" i="8"/>
  <c r="I36" i="8"/>
  <c r="J36" i="8"/>
  <c r="K36" i="8"/>
  <c r="L36" i="8"/>
  <c r="M36" i="8"/>
  <c r="N36" i="8"/>
  <c r="O36" i="8"/>
  <c r="P36" i="8"/>
  <c r="Q36" i="8"/>
  <c r="R36" i="8"/>
  <c r="S36" i="8"/>
  <c r="T36" i="8"/>
  <c r="C31" i="8"/>
  <c r="B31" i="8" s="1"/>
  <c r="D31" i="8"/>
  <c r="E31" i="8"/>
  <c r="F31" i="8"/>
  <c r="G31" i="8"/>
  <c r="H31" i="8"/>
  <c r="I31" i="8"/>
  <c r="J31" i="8"/>
  <c r="K31" i="8"/>
  <c r="L31" i="8"/>
  <c r="M31" i="8"/>
  <c r="N31" i="8"/>
  <c r="O31" i="8"/>
  <c r="P31" i="8"/>
  <c r="Q31" i="8"/>
  <c r="R31" i="8"/>
  <c r="S31" i="8"/>
  <c r="T31" i="8"/>
  <c r="O20" i="8"/>
  <c r="P20" i="8"/>
  <c r="Q20" i="8"/>
  <c r="R20" i="8"/>
  <c r="S20" i="8"/>
  <c r="T20" i="8"/>
  <c r="O19" i="8"/>
  <c r="P19" i="8"/>
  <c r="Q19" i="8"/>
  <c r="R19" i="8"/>
  <c r="S19" i="8"/>
  <c r="T19" i="8"/>
  <c r="C11" i="8"/>
  <c r="D11" i="8"/>
  <c r="E11" i="8"/>
  <c r="F11" i="8"/>
  <c r="G11" i="8"/>
  <c r="H11" i="8"/>
  <c r="I11" i="8"/>
  <c r="J11" i="8"/>
  <c r="K11" i="8"/>
  <c r="L11" i="8"/>
  <c r="M11" i="8"/>
  <c r="N11" i="8"/>
  <c r="O11" i="8"/>
  <c r="P11" i="8"/>
  <c r="Q11" i="8"/>
  <c r="R11" i="8"/>
  <c r="S11" i="8"/>
  <c r="T11" i="8"/>
  <c r="C10" i="8"/>
  <c r="D10" i="8"/>
  <c r="E10" i="8"/>
  <c r="F10" i="8"/>
  <c r="G10" i="8"/>
  <c r="H10" i="8"/>
  <c r="I10" i="8"/>
  <c r="J10" i="8"/>
  <c r="K10" i="8"/>
  <c r="L10" i="8"/>
  <c r="M10" i="8"/>
  <c r="N10" i="8"/>
  <c r="O10" i="8"/>
  <c r="P10" i="8"/>
  <c r="Q10" i="8"/>
  <c r="R10" i="8"/>
  <c r="S10" i="8"/>
  <c r="T10" i="8"/>
  <c r="C9" i="8"/>
  <c r="D9" i="8"/>
  <c r="E9" i="8"/>
  <c r="F9" i="8"/>
  <c r="G9" i="8"/>
  <c r="H9" i="8"/>
  <c r="I9" i="8"/>
  <c r="J9" i="8"/>
  <c r="K9" i="8"/>
  <c r="L9" i="8"/>
  <c r="M9" i="8"/>
  <c r="N9" i="8"/>
  <c r="O9" i="8"/>
  <c r="P9" i="8"/>
  <c r="Q9" i="8"/>
  <c r="R9" i="8"/>
  <c r="S9" i="8"/>
  <c r="T9" i="8"/>
  <c r="C8" i="8"/>
  <c r="D8" i="8"/>
  <c r="E8" i="8"/>
  <c r="F8" i="8"/>
  <c r="G8" i="8"/>
  <c r="H8" i="8"/>
  <c r="I8" i="8"/>
  <c r="J8" i="8"/>
  <c r="K8" i="8"/>
  <c r="L8" i="8"/>
  <c r="M8" i="8"/>
  <c r="N8" i="8"/>
  <c r="O8" i="8"/>
  <c r="P8" i="8"/>
  <c r="Q8" i="8"/>
  <c r="R8" i="8"/>
  <c r="S8" i="8"/>
  <c r="T8" i="8"/>
  <c r="C7" i="8"/>
  <c r="D7" i="8"/>
  <c r="E7" i="8"/>
  <c r="F7" i="8"/>
  <c r="G7" i="8"/>
  <c r="H7" i="8"/>
  <c r="I7" i="8"/>
  <c r="J7" i="8"/>
  <c r="K7" i="8"/>
  <c r="L7" i="8"/>
  <c r="M7" i="8"/>
  <c r="N7" i="8"/>
  <c r="O7" i="8"/>
  <c r="P7" i="8"/>
  <c r="Q7" i="8"/>
  <c r="R7" i="8"/>
  <c r="S7" i="8"/>
  <c r="T7" i="8"/>
  <c r="C54" i="17"/>
  <c r="D54" i="17"/>
  <c r="E54" i="17"/>
  <c r="F54" i="17"/>
  <c r="G54" i="17"/>
  <c r="H54" i="17"/>
  <c r="I54" i="17"/>
  <c r="J54" i="17"/>
  <c r="K54" i="17"/>
  <c r="L54" i="17"/>
  <c r="M54" i="17"/>
  <c r="N54" i="17"/>
  <c r="O54" i="17"/>
  <c r="P54" i="17"/>
  <c r="Q54" i="17"/>
  <c r="R54" i="17"/>
  <c r="S54" i="17"/>
  <c r="T54" i="17"/>
  <c r="C47" i="17"/>
  <c r="D47" i="17"/>
  <c r="E47" i="17"/>
  <c r="F47" i="17"/>
  <c r="G47" i="17"/>
  <c r="H47" i="17"/>
  <c r="I47" i="17"/>
  <c r="J47" i="17"/>
  <c r="K47" i="17"/>
  <c r="L47" i="17"/>
  <c r="M47" i="17"/>
  <c r="N47" i="17"/>
  <c r="O47" i="17"/>
  <c r="P47" i="17"/>
  <c r="Q47" i="17"/>
  <c r="R47" i="17"/>
  <c r="S47" i="17"/>
  <c r="C43" i="17"/>
  <c r="D43" i="17"/>
  <c r="E43" i="17"/>
  <c r="F43" i="17"/>
  <c r="G43" i="17"/>
  <c r="H43" i="17"/>
  <c r="I43" i="17"/>
  <c r="J43" i="17"/>
  <c r="K43" i="17"/>
  <c r="L43" i="17"/>
  <c r="M43" i="17"/>
  <c r="N43" i="17"/>
  <c r="O43" i="17"/>
  <c r="P43" i="17"/>
  <c r="Q43" i="17"/>
  <c r="R43" i="17"/>
  <c r="S43" i="17"/>
  <c r="T43" i="17"/>
  <c r="C36" i="17"/>
  <c r="D36" i="17"/>
  <c r="E36" i="17"/>
  <c r="F36" i="17"/>
  <c r="G36" i="17"/>
  <c r="H36" i="17"/>
  <c r="I36" i="17"/>
  <c r="J36" i="17"/>
  <c r="K36" i="17"/>
  <c r="L36" i="17"/>
  <c r="M36" i="17"/>
  <c r="N36" i="17"/>
  <c r="O36" i="17"/>
  <c r="P36" i="17"/>
  <c r="Q36" i="17"/>
  <c r="R36" i="17"/>
  <c r="S36" i="17"/>
  <c r="T36" i="17"/>
  <c r="C31" i="17"/>
  <c r="D31" i="17"/>
  <c r="E31" i="17"/>
  <c r="F31" i="17"/>
  <c r="G31" i="17"/>
  <c r="H31" i="17"/>
  <c r="I31" i="17"/>
  <c r="J31" i="17"/>
  <c r="K31" i="17"/>
  <c r="L31" i="17"/>
  <c r="M31" i="17"/>
  <c r="N31" i="17"/>
  <c r="O31" i="17"/>
  <c r="P31" i="17"/>
  <c r="Q31" i="17"/>
  <c r="R31" i="17"/>
  <c r="S31" i="17"/>
  <c r="T31" i="17"/>
  <c r="C27" i="17"/>
  <c r="D27" i="17"/>
  <c r="E27" i="17"/>
  <c r="F27" i="17"/>
  <c r="G27" i="17"/>
  <c r="H27" i="17"/>
  <c r="I27" i="17"/>
  <c r="J27" i="17"/>
  <c r="K27" i="17"/>
  <c r="L27" i="17"/>
  <c r="M27" i="17"/>
  <c r="N27" i="17"/>
  <c r="O27" i="17"/>
  <c r="P27" i="17"/>
  <c r="Q27" i="17"/>
  <c r="R27" i="17"/>
  <c r="S27" i="17"/>
  <c r="T27" i="17"/>
  <c r="O20" i="17"/>
  <c r="P20" i="17"/>
  <c r="Q20" i="17"/>
  <c r="R20" i="17"/>
  <c r="S20" i="17"/>
  <c r="T20" i="17"/>
  <c r="O19" i="17"/>
  <c r="P19" i="17"/>
  <c r="Q19" i="17"/>
  <c r="R19" i="17"/>
  <c r="S19" i="17"/>
  <c r="T19" i="17"/>
  <c r="C11" i="17"/>
  <c r="D11" i="17"/>
  <c r="E11" i="17"/>
  <c r="F11" i="17"/>
  <c r="G11" i="17"/>
  <c r="H11" i="17"/>
  <c r="I11" i="17"/>
  <c r="J11" i="17"/>
  <c r="K11" i="17"/>
  <c r="L11" i="17"/>
  <c r="M11" i="17"/>
  <c r="N11" i="17"/>
  <c r="O11" i="17"/>
  <c r="P11" i="17"/>
  <c r="Q11" i="17"/>
  <c r="R11" i="17"/>
  <c r="S11" i="17"/>
  <c r="T11" i="17"/>
  <c r="C10" i="17"/>
  <c r="D10" i="17"/>
  <c r="E10" i="17"/>
  <c r="F10" i="17"/>
  <c r="G10" i="17"/>
  <c r="H10" i="17"/>
  <c r="I10" i="17"/>
  <c r="J10" i="17"/>
  <c r="K10" i="17"/>
  <c r="L10" i="17"/>
  <c r="M10" i="17"/>
  <c r="N10" i="17"/>
  <c r="O10" i="17"/>
  <c r="P10" i="17"/>
  <c r="Q10" i="17"/>
  <c r="R10" i="17"/>
  <c r="S10" i="17"/>
  <c r="T10" i="17"/>
  <c r="C9" i="17"/>
  <c r="D9" i="17"/>
  <c r="E9" i="17"/>
  <c r="F9" i="17"/>
  <c r="G9" i="17"/>
  <c r="H9" i="17"/>
  <c r="I9" i="17"/>
  <c r="J9" i="17"/>
  <c r="K9" i="17"/>
  <c r="L9" i="17"/>
  <c r="M9" i="17"/>
  <c r="N9" i="17"/>
  <c r="O9" i="17"/>
  <c r="P9" i="17"/>
  <c r="Q9" i="17"/>
  <c r="R9" i="17"/>
  <c r="S9" i="17"/>
  <c r="T9" i="17"/>
  <c r="C8" i="17"/>
  <c r="D8" i="17"/>
  <c r="E8" i="17"/>
  <c r="F8" i="17"/>
  <c r="G8" i="17"/>
  <c r="H8" i="17"/>
  <c r="I8" i="17"/>
  <c r="J8" i="17"/>
  <c r="K8" i="17"/>
  <c r="L8" i="17"/>
  <c r="M8" i="17"/>
  <c r="N8" i="17"/>
  <c r="O8" i="17"/>
  <c r="P8" i="17"/>
  <c r="Q8" i="17"/>
  <c r="R8" i="17"/>
  <c r="S8" i="17"/>
  <c r="T8" i="17"/>
  <c r="C7" i="17"/>
  <c r="D7" i="17"/>
  <c r="E7" i="17"/>
  <c r="F7" i="17"/>
  <c r="G7" i="17"/>
  <c r="H7" i="17"/>
  <c r="I7" i="17"/>
  <c r="J7" i="17"/>
  <c r="K7" i="17"/>
  <c r="L7" i="17"/>
  <c r="M7" i="17"/>
  <c r="N7" i="17"/>
  <c r="O7" i="17"/>
  <c r="P7" i="17"/>
  <c r="Q7" i="17"/>
  <c r="R7" i="17"/>
  <c r="S7" i="17"/>
  <c r="T7" i="17"/>
  <c r="T47" i="17"/>
  <c r="C12" i="19"/>
  <c r="C13" i="19"/>
  <c r="C14" i="19"/>
  <c r="C15" i="19"/>
  <c r="C22" i="19"/>
  <c r="C23" i="19"/>
  <c r="C24" i="19"/>
  <c r="C25" i="19"/>
  <c r="C28" i="19"/>
  <c r="C29" i="19"/>
  <c r="C32" i="19"/>
  <c r="C33" i="19"/>
  <c r="C34" i="19"/>
  <c r="C37" i="19"/>
  <c r="C38" i="19"/>
  <c r="C39" i="19"/>
  <c r="C40" i="19"/>
  <c r="C41" i="19"/>
  <c r="C44" i="19"/>
  <c r="C45" i="19"/>
  <c r="C50" i="19"/>
  <c r="C51" i="19"/>
  <c r="C52" i="19"/>
  <c r="K3" i="17"/>
  <c r="L3" i="17"/>
  <c r="M3" i="17"/>
  <c r="N3" i="17"/>
  <c r="O3" i="17"/>
  <c r="P3" i="17"/>
  <c r="Q3" i="17"/>
  <c r="R3" i="17"/>
  <c r="S3" i="17"/>
  <c r="T3" i="17"/>
  <c r="J3" i="17"/>
  <c r="D13" i="3"/>
  <c r="D14" i="3"/>
  <c r="D15" i="3"/>
  <c r="D23" i="3"/>
  <c r="D24" i="3"/>
  <c r="D25" i="3"/>
  <c r="D29" i="3"/>
  <c r="D33" i="3"/>
  <c r="D34" i="3"/>
  <c r="D38" i="3"/>
  <c r="D39" i="3"/>
  <c r="D40" i="3"/>
  <c r="D41" i="3"/>
  <c r="D45" i="3"/>
  <c r="D51" i="3"/>
  <c r="B51" i="3" s="1"/>
  <c r="D52" i="3"/>
  <c r="B52" i="3" s="1"/>
  <c r="C12" i="3"/>
  <c r="C13" i="3"/>
  <c r="C14" i="3"/>
  <c r="C15" i="3"/>
  <c r="C23" i="3"/>
  <c r="C24" i="3"/>
  <c r="C25" i="3"/>
  <c r="C28" i="3"/>
  <c r="C29" i="3"/>
  <c r="C32" i="3"/>
  <c r="C33" i="3"/>
  <c r="C34" i="3"/>
  <c r="C37" i="3"/>
  <c r="B37" i="3" s="1"/>
  <c r="C38" i="3"/>
  <c r="C39" i="3"/>
  <c r="B39" i="3" s="1"/>
  <c r="C40" i="3"/>
  <c r="B40" i="3" s="1"/>
  <c r="C41" i="3"/>
  <c r="C44" i="3"/>
  <c r="B44" i="3" s="1"/>
  <c r="C45" i="3"/>
  <c r="B45" i="3" s="1"/>
  <c r="C50" i="3"/>
  <c r="C51" i="3"/>
  <c r="C52" i="3"/>
  <c r="B12" i="3"/>
  <c r="B13" i="3"/>
  <c r="B14" i="3"/>
  <c r="B15" i="3"/>
  <c r="B24" i="3"/>
  <c r="B25" i="3"/>
  <c r="B29" i="3"/>
  <c r="B33" i="3"/>
  <c r="B34" i="3"/>
  <c r="K3" i="8"/>
  <c r="L3" i="8"/>
  <c r="M3" i="8"/>
  <c r="N3" i="8"/>
  <c r="O3" i="8"/>
  <c r="P3" i="8"/>
  <c r="Q3" i="8"/>
  <c r="R3" i="8"/>
  <c r="S3" i="8"/>
  <c r="T3" i="8"/>
  <c r="Q27" i="7"/>
  <c r="R27" i="7"/>
  <c r="S27" i="7"/>
  <c r="Q26" i="7"/>
  <c r="R26" i="7"/>
  <c r="S26" i="7"/>
  <c r="Q25" i="7"/>
  <c r="R25" i="7"/>
  <c r="S25" i="7"/>
  <c r="Q24" i="7"/>
  <c r="R24" i="7"/>
  <c r="S24" i="7"/>
  <c r="Q23" i="7"/>
  <c r="R23" i="7"/>
  <c r="S23" i="7"/>
  <c r="L19" i="17"/>
  <c r="L20" i="8"/>
  <c r="M20" i="8"/>
  <c r="N19" i="16"/>
  <c r="J8" i="7"/>
  <c r="J15" i="7" s="1"/>
  <c r="J22" i="7" s="1"/>
  <c r="K8" i="7"/>
  <c r="K15" i="7" s="1"/>
  <c r="K22" i="7" s="1"/>
  <c r="L8" i="7"/>
  <c r="L15" i="7" s="1"/>
  <c r="L22" i="7" s="1"/>
  <c r="M8" i="7"/>
  <c r="M15" i="7" s="1"/>
  <c r="M22" i="7" s="1"/>
  <c r="N8" i="7"/>
  <c r="N15" i="7" s="1"/>
  <c r="N22" i="7" s="1"/>
  <c r="O8" i="7"/>
  <c r="O15" i="7" s="1"/>
  <c r="O22" i="7" s="1"/>
  <c r="P8" i="7"/>
  <c r="P15" i="7" s="1"/>
  <c r="P22" i="7" s="1"/>
  <c r="Q8" i="7"/>
  <c r="Q15" i="7" s="1"/>
  <c r="Q22" i="7" s="1"/>
  <c r="R8" i="7"/>
  <c r="R15" i="7" s="1"/>
  <c r="R22" i="7" s="1"/>
  <c r="S8" i="7"/>
  <c r="S15" i="7" s="1"/>
  <c r="S22" i="7" s="1"/>
  <c r="P12" i="16" l="1"/>
  <c r="N12" i="16" s="1"/>
  <c r="L12" i="16" s="1"/>
  <c r="X21" i="17"/>
  <c r="C35" i="19"/>
  <c r="W21" i="17"/>
  <c r="C46" i="19"/>
  <c r="D6" i="19"/>
  <c r="AD21" i="17"/>
  <c r="E46" i="3"/>
  <c r="E53" i="3"/>
  <c r="E30" i="3"/>
  <c r="AA21" i="8"/>
  <c r="B38" i="3"/>
  <c r="T21" i="8"/>
  <c r="E42" i="3"/>
  <c r="AF21" i="8"/>
  <c r="AE21" i="8"/>
  <c r="AF27" i="8"/>
  <c r="AD21" i="8"/>
  <c r="AC21" i="8"/>
  <c r="B28" i="3"/>
  <c r="AB21" i="8"/>
  <c r="B41" i="3"/>
  <c r="E8" i="19"/>
  <c r="E19" i="19"/>
  <c r="D8" i="19"/>
  <c r="E7" i="19"/>
  <c r="D7" i="19"/>
  <c r="E10" i="19"/>
  <c r="AB21" i="17"/>
  <c r="AE21" i="17"/>
  <c r="AA21" i="17"/>
  <c r="E19" i="3"/>
  <c r="V21" i="8"/>
  <c r="E18" i="3"/>
  <c r="E20" i="3" s="1"/>
  <c r="D9" i="19"/>
  <c r="T21" i="16"/>
  <c r="Z21" i="17"/>
  <c r="D10" i="19"/>
  <c r="E9" i="19"/>
  <c r="AC21" i="17"/>
  <c r="Y21" i="17"/>
  <c r="E8" i="3"/>
  <c r="AB17" i="17"/>
  <c r="AC17" i="8"/>
  <c r="E9" i="3"/>
  <c r="AF17" i="8"/>
  <c r="E6" i="19"/>
  <c r="X17" i="17"/>
  <c r="X48" i="17" s="1"/>
  <c r="X55" i="17" s="1"/>
  <c r="V17" i="17"/>
  <c r="V48" i="17" s="1"/>
  <c r="V55" i="17" s="1"/>
  <c r="U17" i="17"/>
  <c r="U48" i="17" s="1"/>
  <c r="U55" i="17" s="1"/>
  <c r="AD17" i="17"/>
  <c r="AD48" i="17" s="1"/>
  <c r="AD55" i="17" s="1"/>
  <c r="U21" i="8"/>
  <c r="E10" i="3"/>
  <c r="AD17" i="8"/>
  <c r="Y17" i="8"/>
  <c r="X17" i="8"/>
  <c r="AA17" i="17"/>
  <c r="W17" i="8"/>
  <c r="AC17" i="17"/>
  <c r="AC48" i="17" s="1"/>
  <c r="AC55" i="17" s="1"/>
  <c r="Z17" i="8"/>
  <c r="AA17" i="8"/>
  <c r="D6" i="3"/>
  <c r="V17" i="8"/>
  <c r="Y17" i="17"/>
  <c r="Y48" i="17" s="1"/>
  <c r="Y55" i="17" s="1"/>
  <c r="U17" i="8"/>
  <c r="AF17" i="17"/>
  <c r="AF48" i="17" s="1"/>
  <c r="AF55" i="17" s="1"/>
  <c r="Z17" i="17"/>
  <c r="AB17" i="8"/>
  <c r="W17" i="17"/>
  <c r="E7" i="3"/>
  <c r="AE17" i="17"/>
  <c r="AE17" i="8"/>
  <c r="E6" i="3"/>
  <c r="AE23" i="8"/>
  <c r="AD23" i="8" s="1"/>
  <c r="AC23" i="8" s="1"/>
  <c r="AB23" i="8" s="1"/>
  <c r="AA23" i="8" s="1"/>
  <c r="Z23" i="8" s="1"/>
  <c r="Y23" i="8" s="1"/>
  <c r="X23" i="8" s="1"/>
  <c r="W23" i="8" s="1"/>
  <c r="V23" i="8" s="1"/>
  <c r="U23" i="8" s="1"/>
  <c r="AE27" i="8"/>
  <c r="AD22" i="8"/>
  <c r="C30" i="19"/>
  <c r="C42" i="19"/>
  <c r="C53" i="19"/>
  <c r="C26" i="19"/>
  <c r="B50" i="3"/>
  <c r="B32" i="3"/>
  <c r="D42" i="3"/>
  <c r="C42" i="3"/>
  <c r="D53" i="3"/>
  <c r="B53" i="3" s="1"/>
  <c r="C46" i="3"/>
  <c r="B46" i="3" s="1"/>
  <c r="D46" i="3"/>
  <c r="C30" i="3"/>
  <c r="C53" i="3"/>
  <c r="D35" i="3"/>
  <c r="C35" i="3"/>
  <c r="B35" i="3" s="1"/>
  <c r="D30" i="3"/>
  <c r="Q17" i="17"/>
  <c r="J17" i="8"/>
  <c r="I17" i="17"/>
  <c r="R17" i="8"/>
  <c r="S21" i="8"/>
  <c r="S21" i="16"/>
  <c r="M17" i="17"/>
  <c r="E17" i="17"/>
  <c r="N17" i="8"/>
  <c r="F17" i="8"/>
  <c r="P21" i="8"/>
  <c r="R17" i="16"/>
  <c r="R21" i="16"/>
  <c r="Q17" i="16"/>
  <c r="Q21" i="16"/>
  <c r="G17" i="17"/>
  <c r="S17" i="17"/>
  <c r="K17" i="17"/>
  <c r="C17" i="17"/>
  <c r="T17" i="8"/>
  <c r="L17" i="8"/>
  <c r="D17" i="8"/>
  <c r="O17" i="16"/>
  <c r="O17" i="17"/>
  <c r="R17" i="17"/>
  <c r="S17" i="8"/>
  <c r="K17" i="8"/>
  <c r="M17" i="8"/>
  <c r="E17" i="8"/>
  <c r="N17" i="16"/>
  <c r="O17" i="8"/>
  <c r="G17" i="8"/>
  <c r="Q21" i="8"/>
  <c r="L17" i="16"/>
  <c r="T17" i="16"/>
  <c r="T48" i="16" s="1"/>
  <c r="T55" i="16" s="1"/>
  <c r="J17" i="17"/>
  <c r="T17" i="17"/>
  <c r="L17" i="17"/>
  <c r="D17" i="17"/>
  <c r="N17" i="17"/>
  <c r="F17" i="17"/>
  <c r="O21" i="8"/>
  <c r="S17" i="16"/>
  <c r="C17" i="8"/>
  <c r="P17" i="17"/>
  <c r="Q17" i="8"/>
  <c r="I17" i="8"/>
  <c r="H17" i="17"/>
  <c r="P17" i="8"/>
  <c r="H17" i="8"/>
  <c r="R21" i="8"/>
  <c r="I17" i="16"/>
  <c r="L20" i="17"/>
  <c r="K20" i="8"/>
  <c r="K21" i="8" s="1"/>
  <c r="N20" i="16"/>
  <c r="N21" i="16" s="1"/>
  <c r="K20" i="17"/>
  <c r="M20" i="16"/>
  <c r="M21" i="16" s="1"/>
  <c r="M19" i="8"/>
  <c r="M21" i="8" s="1"/>
  <c r="M19" i="17"/>
  <c r="L19" i="8"/>
  <c r="L21" i="8" s="1"/>
  <c r="M12" i="16"/>
  <c r="K12" i="16" s="1"/>
  <c r="I12" i="16" s="1"/>
  <c r="J12" i="16"/>
  <c r="R21" i="17"/>
  <c r="T21" i="17"/>
  <c r="S21" i="17"/>
  <c r="M27" i="7"/>
  <c r="N27" i="7"/>
  <c r="O27" i="7"/>
  <c r="P27" i="7"/>
  <c r="M26" i="7"/>
  <c r="N26" i="7"/>
  <c r="O26" i="7"/>
  <c r="P26" i="7"/>
  <c r="M25" i="7"/>
  <c r="N25" i="7"/>
  <c r="O25" i="7"/>
  <c r="P25" i="7"/>
  <c r="M24" i="7"/>
  <c r="N24" i="7"/>
  <c r="O24" i="7"/>
  <c r="P24" i="7"/>
  <c r="M23" i="7"/>
  <c r="N23" i="7"/>
  <c r="O23" i="7"/>
  <c r="P23" i="7"/>
  <c r="B30" i="3" l="1"/>
  <c r="B42" i="3"/>
  <c r="AF48" i="8"/>
  <c r="AF55" i="8" s="1"/>
  <c r="Z48" i="17"/>
  <c r="Z55" i="17" s="1"/>
  <c r="AB48" i="17"/>
  <c r="AB55" i="17" s="1"/>
  <c r="AA48" i="17"/>
  <c r="AA55" i="17" s="1"/>
  <c r="R48" i="16"/>
  <c r="R55" i="16" s="1"/>
  <c r="W48" i="17"/>
  <c r="W55" i="17" s="1"/>
  <c r="E16" i="3"/>
  <c r="AE48" i="8"/>
  <c r="AE55" i="8" s="1"/>
  <c r="AE48" i="17"/>
  <c r="T23" i="8"/>
  <c r="S23" i="8" s="1"/>
  <c r="R23" i="8" s="1"/>
  <c r="Q23" i="8" s="1"/>
  <c r="P23" i="8" s="1"/>
  <c r="O23" i="8" s="1"/>
  <c r="N23" i="8" s="1"/>
  <c r="M23" i="8" s="1"/>
  <c r="L23" i="8" s="1"/>
  <c r="K23" i="8" s="1"/>
  <c r="J23" i="8" s="1"/>
  <c r="I23" i="8" s="1"/>
  <c r="E22" i="3"/>
  <c r="E26" i="3" s="1"/>
  <c r="AC22" i="8"/>
  <c r="AD27" i="8"/>
  <c r="AD48" i="8" s="1"/>
  <c r="AD55" i="8" s="1"/>
  <c r="Q48" i="16"/>
  <c r="Q55" i="16" s="1"/>
  <c r="S48" i="16"/>
  <c r="S55" i="16" s="1"/>
  <c r="N48" i="16"/>
  <c r="N55" i="16" s="1"/>
  <c r="S48" i="17"/>
  <c r="S55" i="17" s="1"/>
  <c r="T48" i="17"/>
  <c r="T55" i="17" s="1"/>
  <c r="R48" i="17"/>
  <c r="R55" i="17" s="1"/>
  <c r="F20" i="17"/>
  <c r="F19" i="17"/>
  <c r="C19" i="8"/>
  <c r="C20" i="8"/>
  <c r="M17" i="16"/>
  <c r="M48" i="16" s="1"/>
  <c r="M55" i="16" s="1"/>
  <c r="F20" i="8"/>
  <c r="F19" i="8"/>
  <c r="E20" i="8"/>
  <c r="E19" i="8"/>
  <c r="D20" i="8"/>
  <c r="D19" i="8"/>
  <c r="I20" i="16"/>
  <c r="I19" i="16"/>
  <c r="H20" i="16"/>
  <c r="H19" i="16"/>
  <c r="H12" i="16"/>
  <c r="J17" i="16"/>
  <c r="G20" i="16"/>
  <c r="G19" i="16"/>
  <c r="F19" i="16"/>
  <c r="F20" i="16"/>
  <c r="K17" i="16"/>
  <c r="E20" i="17"/>
  <c r="E19" i="17"/>
  <c r="J20" i="17"/>
  <c r="J19" i="17"/>
  <c r="H19" i="17"/>
  <c r="H20" i="17"/>
  <c r="J19" i="8"/>
  <c r="J20" i="8"/>
  <c r="L20" i="16"/>
  <c r="L19" i="16"/>
  <c r="I20" i="8"/>
  <c r="I19" i="8"/>
  <c r="I20" i="17"/>
  <c r="I19" i="17"/>
  <c r="K20" i="16"/>
  <c r="K19" i="16"/>
  <c r="H20" i="8"/>
  <c r="H19" i="8"/>
  <c r="J20" i="16"/>
  <c r="J19" i="16"/>
  <c r="G20" i="8"/>
  <c r="G19" i="8"/>
  <c r="G20" i="17"/>
  <c r="G19" i="17"/>
  <c r="G12" i="16"/>
  <c r="M21" i="17"/>
  <c r="M48" i="17" s="1"/>
  <c r="M55" i="17" s="1"/>
  <c r="L21" i="17"/>
  <c r="L48" i="17" s="1"/>
  <c r="L55" i="17" s="1"/>
  <c r="C3" i="17"/>
  <c r="D3" i="17"/>
  <c r="E3" i="17"/>
  <c r="F3" i="17"/>
  <c r="G3" i="17"/>
  <c r="H3" i="17"/>
  <c r="E47" i="3" l="1"/>
  <c r="AE55" i="17"/>
  <c r="D22" i="3"/>
  <c r="D26" i="3" s="1"/>
  <c r="H23" i="8"/>
  <c r="G23" i="8" s="1"/>
  <c r="F23" i="8" s="1"/>
  <c r="E23" i="8" s="1"/>
  <c r="D23" i="8" s="1"/>
  <c r="C23" i="8" s="1"/>
  <c r="AB22" i="8"/>
  <c r="AC27" i="8"/>
  <c r="AC48" i="8" s="1"/>
  <c r="AC55" i="8" s="1"/>
  <c r="G21" i="8"/>
  <c r="K21" i="16"/>
  <c r="K48" i="16" s="1"/>
  <c r="K55" i="16" s="1"/>
  <c r="H21" i="8"/>
  <c r="L21" i="16"/>
  <c r="L48" i="16" s="1"/>
  <c r="L55" i="16" s="1"/>
  <c r="I21" i="16"/>
  <c r="I48" i="16" s="1"/>
  <c r="I55" i="16" s="1"/>
  <c r="J21" i="16"/>
  <c r="J48" i="16" s="1"/>
  <c r="J55" i="16" s="1"/>
  <c r="I21" i="8"/>
  <c r="F12" i="16"/>
  <c r="F17" i="16" s="1"/>
  <c r="H17" i="16"/>
  <c r="E12" i="16"/>
  <c r="G17" i="16"/>
  <c r="H21" i="16"/>
  <c r="F21" i="8"/>
  <c r="F21" i="16"/>
  <c r="J21" i="8"/>
  <c r="G21" i="16"/>
  <c r="D21" i="8"/>
  <c r="C21" i="8"/>
  <c r="E21" i="8"/>
  <c r="P21" i="17"/>
  <c r="P48" i="17" s="1"/>
  <c r="P55" i="17" s="1"/>
  <c r="Q21" i="17"/>
  <c r="Q48" i="17" s="1"/>
  <c r="Q55" i="17" s="1"/>
  <c r="O21" i="17"/>
  <c r="O48" i="17" s="1"/>
  <c r="O55" i="17" s="1"/>
  <c r="C3" i="8"/>
  <c r="D3" i="8"/>
  <c r="E3" i="8"/>
  <c r="F3" i="8"/>
  <c r="G3" i="8"/>
  <c r="H3" i="8"/>
  <c r="I3" i="17"/>
  <c r="I3" i="8"/>
  <c r="J3" i="8"/>
  <c r="B8" i="7"/>
  <c r="B15" i="7" s="1"/>
  <c r="B22" i="7" s="1"/>
  <c r="C8" i="7"/>
  <c r="C15" i="7" s="1"/>
  <c r="C22" i="7" s="1"/>
  <c r="D8" i="7"/>
  <c r="D15" i="7" s="1"/>
  <c r="D22" i="7" s="1"/>
  <c r="E8" i="7"/>
  <c r="E15" i="7" s="1"/>
  <c r="E22" i="7" s="1"/>
  <c r="F8" i="7"/>
  <c r="F15" i="7" s="1"/>
  <c r="F22" i="7" s="1"/>
  <c r="G8" i="7"/>
  <c r="G15" i="7" s="1"/>
  <c r="G22" i="7" s="1"/>
  <c r="H8" i="7"/>
  <c r="H15" i="7" s="1"/>
  <c r="H22" i="7" s="1"/>
  <c r="I8" i="7"/>
  <c r="I15" i="7" s="1"/>
  <c r="I22" i="7" s="1"/>
  <c r="D12" i="16" l="1"/>
  <c r="C22" i="3"/>
  <c r="C26" i="3" s="1"/>
  <c r="AA22" i="8"/>
  <c r="AB27" i="8"/>
  <c r="AB48" i="8" s="1"/>
  <c r="AB55" i="8" s="1"/>
  <c r="H48" i="16"/>
  <c r="H55" i="16" s="1"/>
  <c r="F48" i="16"/>
  <c r="F55" i="16" s="1"/>
  <c r="D17" i="16"/>
  <c r="C12" i="16"/>
  <c r="C17" i="16" s="1"/>
  <c r="E17" i="16"/>
  <c r="G48" i="16"/>
  <c r="G55" i="16" s="1"/>
  <c r="D7" i="3"/>
  <c r="D8" i="3"/>
  <c r="D9" i="3"/>
  <c r="D10" i="3"/>
  <c r="AG8" i="8"/>
  <c r="AG9" i="8"/>
  <c r="AG10" i="8"/>
  <c r="AG11" i="8"/>
  <c r="AG7" i="8"/>
  <c r="E46" i="19" l="1"/>
  <c r="E16" i="19"/>
  <c r="D16" i="3"/>
  <c r="E26" i="19"/>
  <c r="E42" i="19"/>
  <c r="E53" i="19"/>
  <c r="E35" i="19"/>
  <c r="E30" i="19"/>
  <c r="B23" i="8"/>
  <c r="AA27" i="8"/>
  <c r="AA48" i="8" s="1"/>
  <c r="AA55" i="8" s="1"/>
  <c r="Z22" i="8"/>
  <c r="C9" i="19"/>
  <c r="C10" i="19"/>
  <c r="C9" i="3"/>
  <c r="C8" i="3"/>
  <c r="C7" i="3"/>
  <c r="B9" i="3"/>
  <c r="C10" i="3"/>
  <c r="C6" i="3"/>
  <c r="C7" i="19"/>
  <c r="C8" i="19"/>
  <c r="C6" i="19"/>
  <c r="K11" i="25"/>
  <c r="J11" i="25"/>
  <c r="G11" i="25"/>
  <c r="D11" i="25"/>
  <c r="K10" i="25"/>
  <c r="J10" i="25"/>
  <c r="G10" i="25"/>
  <c r="D10" i="25"/>
  <c r="K9" i="25"/>
  <c r="J9" i="25"/>
  <c r="G9" i="25"/>
  <c r="D9" i="25"/>
  <c r="K8" i="25"/>
  <c r="J8" i="25"/>
  <c r="G8" i="25"/>
  <c r="D8" i="25"/>
  <c r="K7" i="25"/>
  <c r="J7" i="25"/>
  <c r="G7" i="25"/>
  <c r="D7" i="25"/>
  <c r="K6" i="25"/>
  <c r="J6" i="25"/>
  <c r="G6" i="25"/>
  <c r="D6" i="25"/>
  <c r="H5" i="25"/>
  <c r="H12" i="25" s="1"/>
  <c r="I5" i="22" s="1"/>
  <c r="E5" i="25"/>
  <c r="F5" i="22" s="1"/>
  <c r="B5" i="25"/>
  <c r="B12" i="25" s="1"/>
  <c r="C5" i="22" s="1"/>
  <c r="K4" i="25"/>
  <c r="J4" i="25"/>
  <c r="G4" i="25"/>
  <c r="D4" i="25"/>
  <c r="K3" i="25"/>
  <c r="J3" i="25"/>
  <c r="J5" i="25" s="1"/>
  <c r="D3" i="25"/>
  <c r="D5" i="25" s="1"/>
  <c r="L6" i="22"/>
  <c r="L7" i="22"/>
  <c r="K6" i="22"/>
  <c r="K7" i="22"/>
  <c r="E6" i="22"/>
  <c r="E7" i="22"/>
  <c r="H6" i="22"/>
  <c r="M6" i="22" s="1"/>
  <c r="H7" i="22"/>
  <c r="M7" i="22" s="1"/>
  <c r="B5" i="23"/>
  <c r="B12" i="23" s="1"/>
  <c r="D7" i="23"/>
  <c r="D8" i="23"/>
  <c r="D9" i="23"/>
  <c r="D10" i="23"/>
  <c r="D11" i="23"/>
  <c r="D6" i="23"/>
  <c r="D4" i="23"/>
  <c r="D3" i="23"/>
  <c r="B10" i="3" l="1"/>
  <c r="B8" i="3"/>
  <c r="C16" i="3"/>
  <c r="B7" i="3"/>
  <c r="B26" i="3"/>
  <c r="B22" i="3"/>
  <c r="Z27" i="8"/>
  <c r="Z48" i="8" s="1"/>
  <c r="Z55" i="8" s="1"/>
  <c r="Y22" i="8"/>
  <c r="G5" i="25"/>
  <c r="G12" i="25" s="1"/>
  <c r="C16" i="19"/>
  <c r="D12" i="25"/>
  <c r="J12" i="25"/>
  <c r="L4" i="25"/>
  <c r="D5" i="23"/>
  <c r="D12" i="23" s="1"/>
  <c r="K5" i="25"/>
  <c r="K12" i="25" s="1"/>
  <c r="L6" i="25"/>
  <c r="L7" i="25"/>
  <c r="L8" i="25"/>
  <c r="L9" i="25"/>
  <c r="L10" i="25"/>
  <c r="L11" i="25"/>
  <c r="L3" i="25"/>
  <c r="L5" i="25" s="1"/>
  <c r="D51" i="18"/>
  <c r="D52" i="18"/>
  <c r="D50" i="18"/>
  <c r="D45" i="18"/>
  <c r="D44" i="18"/>
  <c r="D38" i="18"/>
  <c r="D39" i="18"/>
  <c r="D40" i="18"/>
  <c r="D41" i="18"/>
  <c r="D37" i="18"/>
  <c r="D33" i="18"/>
  <c r="D34" i="18"/>
  <c r="D32" i="18"/>
  <c r="D29" i="18"/>
  <c r="D28" i="18"/>
  <c r="D23" i="18"/>
  <c r="D24" i="18"/>
  <c r="D25" i="18"/>
  <c r="D22" i="18"/>
  <c r="C23" i="18"/>
  <c r="C24" i="18"/>
  <c r="C25" i="18"/>
  <c r="D13" i="18"/>
  <c r="D14" i="18"/>
  <c r="D15" i="18"/>
  <c r="C13" i="18"/>
  <c r="C14" i="18"/>
  <c r="C15" i="18"/>
  <c r="D12" i="18"/>
  <c r="B12" i="16"/>
  <c r="B23" i="7"/>
  <c r="AF23" i="7" s="1"/>
  <c r="C23" i="7"/>
  <c r="D23" i="7"/>
  <c r="E23" i="7"/>
  <c r="F23" i="7"/>
  <c r="G23" i="7"/>
  <c r="H23" i="7"/>
  <c r="I23" i="7"/>
  <c r="J23" i="7"/>
  <c r="K23" i="7"/>
  <c r="L23" i="7"/>
  <c r="B24" i="7"/>
  <c r="C24" i="7"/>
  <c r="D24" i="7"/>
  <c r="E24" i="7"/>
  <c r="F24" i="7"/>
  <c r="G24" i="7"/>
  <c r="H24" i="7"/>
  <c r="I24" i="7"/>
  <c r="J24" i="7"/>
  <c r="K24" i="7"/>
  <c r="L24" i="7"/>
  <c r="B25" i="7"/>
  <c r="AF25" i="7" s="1"/>
  <c r="C25" i="7"/>
  <c r="D25" i="7"/>
  <c r="E25" i="7"/>
  <c r="F25" i="7"/>
  <c r="G25" i="7"/>
  <c r="H25" i="7"/>
  <c r="I25" i="7"/>
  <c r="J25" i="7"/>
  <c r="K25" i="7"/>
  <c r="L25" i="7"/>
  <c r="B26" i="7"/>
  <c r="AF26" i="7" s="1"/>
  <c r="C26" i="7"/>
  <c r="D26" i="7"/>
  <c r="E26" i="7"/>
  <c r="F26" i="7"/>
  <c r="G26" i="7"/>
  <c r="H26" i="7"/>
  <c r="I26" i="7"/>
  <c r="J26" i="7"/>
  <c r="K26" i="7"/>
  <c r="L26" i="7"/>
  <c r="B27" i="7"/>
  <c r="C27" i="7"/>
  <c r="D27" i="7"/>
  <c r="E27" i="7"/>
  <c r="F27" i="7"/>
  <c r="G27" i="7"/>
  <c r="H27" i="7"/>
  <c r="I27" i="7"/>
  <c r="J27" i="7"/>
  <c r="K27" i="7"/>
  <c r="L27" i="7"/>
  <c r="AF24" i="7" l="1"/>
  <c r="AF27" i="7"/>
  <c r="B16" i="3"/>
  <c r="Y27" i="8"/>
  <c r="Y48" i="8" s="1"/>
  <c r="Y55" i="8" s="1"/>
  <c r="X22" i="8"/>
  <c r="O20" i="16"/>
  <c r="O19" i="16"/>
  <c r="E19" i="16"/>
  <c r="E20" i="16"/>
  <c r="D20" i="16"/>
  <c r="D19" i="16"/>
  <c r="D19" i="17"/>
  <c r="D20" i="17"/>
  <c r="C19" i="17"/>
  <c r="C20" i="17"/>
  <c r="K21" i="17"/>
  <c r="K48" i="17" s="1"/>
  <c r="K55" i="17" s="1"/>
  <c r="H4" i="23"/>
  <c r="J4" i="23" s="1"/>
  <c r="J21" i="17"/>
  <c r="J48" i="17" s="1"/>
  <c r="J55" i="17" s="1"/>
  <c r="L12" i="25"/>
  <c r="K5" i="22"/>
  <c r="H5" i="22"/>
  <c r="L5" i="22"/>
  <c r="E5" i="22"/>
  <c r="C4" i="22"/>
  <c r="E4" i="22" s="1"/>
  <c r="X27" i="8" l="1"/>
  <c r="X48" i="8" s="1"/>
  <c r="X55" i="8" s="1"/>
  <c r="W22" i="8"/>
  <c r="O21" i="16"/>
  <c r="O48" i="16" s="1"/>
  <c r="O55" i="16" s="1"/>
  <c r="E21" i="16"/>
  <c r="E48" i="16" s="1"/>
  <c r="E55" i="16" s="1"/>
  <c r="D21" i="16"/>
  <c r="D48" i="16" s="1"/>
  <c r="D55" i="16" s="1"/>
  <c r="K4" i="23"/>
  <c r="G4" i="23"/>
  <c r="L4" i="23" s="1"/>
  <c r="I21" i="17"/>
  <c r="I48" i="17" s="1"/>
  <c r="I55" i="17" s="1"/>
  <c r="C8" i="22"/>
  <c r="E8" i="22"/>
  <c r="M5" i="22"/>
  <c r="W27" i="8" l="1"/>
  <c r="W48" i="8" s="1"/>
  <c r="W55" i="8" s="1"/>
  <c r="V22" i="8"/>
  <c r="C15" i="1"/>
  <c r="F15" i="1"/>
  <c r="F16" i="1"/>
  <c r="C16" i="1" s="1"/>
  <c r="E16" i="1" s="1"/>
  <c r="F14" i="1"/>
  <c r="C14" i="1" s="1"/>
  <c r="E14" i="1" s="1"/>
  <c r="E13" i="1" s="1"/>
  <c r="F33" i="3"/>
  <c r="F12" i="3"/>
  <c r="C52" i="18"/>
  <c r="C51" i="18"/>
  <c r="C50" i="18"/>
  <c r="C45" i="18"/>
  <c r="C44" i="18"/>
  <c r="C40" i="18"/>
  <c r="C41" i="18"/>
  <c r="D42" i="18"/>
  <c r="C39" i="18"/>
  <c r="C38" i="18"/>
  <c r="C37" i="18"/>
  <c r="C34" i="18"/>
  <c r="C33" i="18"/>
  <c r="C32" i="18"/>
  <c r="C29" i="18"/>
  <c r="D30" i="18"/>
  <c r="C28" i="18"/>
  <c r="D26" i="18"/>
  <c r="C22" i="18"/>
  <c r="C12" i="18"/>
  <c r="F48" i="19"/>
  <c r="F49" i="19"/>
  <c r="A55" i="18"/>
  <c r="A54" i="18"/>
  <c r="A53" i="18"/>
  <c r="F5" i="19"/>
  <c r="D55" i="19"/>
  <c r="A55" i="19"/>
  <c r="A54" i="19"/>
  <c r="A53" i="19"/>
  <c r="A43" i="19"/>
  <c r="E5" i="18"/>
  <c r="A43" i="18"/>
  <c r="A53" i="3"/>
  <c r="A54" i="3"/>
  <c r="A55" i="3"/>
  <c r="A43" i="3"/>
  <c r="A53" i="17"/>
  <c r="A52" i="17"/>
  <c r="A51" i="17"/>
  <c r="A50" i="17"/>
  <c r="A46" i="17"/>
  <c r="A45" i="19" s="1"/>
  <c r="A45" i="17"/>
  <c r="A44" i="19" s="1"/>
  <c r="F43" i="19"/>
  <c r="A44" i="17"/>
  <c r="A42" i="17"/>
  <c r="A41" i="19" s="1"/>
  <c r="A41" i="17"/>
  <c r="A40" i="19" s="1"/>
  <c r="A40" i="17"/>
  <c r="A39" i="19" s="1"/>
  <c r="A39" i="17"/>
  <c r="A38" i="19" s="1"/>
  <c r="A38" i="17"/>
  <c r="A37" i="19" s="1"/>
  <c r="F36" i="19"/>
  <c r="A35" i="17"/>
  <c r="A34" i="19" s="1"/>
  <c r="A34" i="17"/>
  <c r="A33" i="19" s="1"/>
  <c r="A33" i="17"/>
  <c r="A32" i="19" s="1"/>
  <c r="F31" i="19"/>
  <c r="A30" i="17"/>
  <c r="A29" i="19" s="1"/>
  <c r="A29" i="17"/>
  <c r="A28" i="19" s="1"/>
  <c r="F27" i="19"/>
  <c r="A26" i="17"/>
  <c r="A25" i="19" s="1"/>
  <c r="A25" i="17"/>
  <c r="A24" i="19" s="1"/>
  <c r="A24" i="17"/>
  <c r="A23" i="19" s="1"/>
  <c r="A23" i="17"/>
  <c r="A22" i="19" s="1"/>
  <c r="F21" i="19"/>
  <c r="A20" i="17"/>
  <c r="A19" i="19" s="1"/>
  <c r="A19" i="17"/>
  <c r="A18" i="19" s="1"/>
  <c r="F17" i="19"/>
  <c r="A16" i="17"/>
  <c r="A15" i="19" s="1"/>
  <c r="A15" i="17"/>
  <c r="A14" i="19" s="1"/>
  <c r="A14" i="17"/>
  <c r="A13" i="19" s="1"/>
  <c r="A13" i="17"/>
  <c r="A12" i="19" s="1"/>
  <c r="A11" i="17"/>
  <c r="A10" i="19" s="1"/>
  <c r="A10" i="17"/>
  <c r="A9" i="19" s="1"/>
  <c r="A9" i="17"/>
  <c r="A8" i="19" s="1"/>
  <c r="A8" i="17"/>
  <c r="A7" i="19" s="1"/>
  <c r="A7" i="17"/>
  <c r="A6" i="19" s="1"/>
  <c r="B53" i="16"/>
  <c r="A53" i="16"/>
  <c r="A52" i="18" s="1"/>
  <c r="B52" i="16"/>
  <c r="A52" i="16"/>
  <c r="A51" i="18" s="1"/>
  <c r="B51" i="16"/>
  <c r="A51" i="16"/>
  <c r="A50" i="18" s="1"/>
  <c r="A50" i="16"/>
  <c r="A49" i="18" s="1"/>
  <c r="B46" i="16"/>
  <c r="A46" i="16"/>
  <c r="A45" i="18" s="1"/>
  <c r="B45" i="16"/>
  <c r="A45" i="16"/>
  <c r="A44" i="18" s="1"/>
  <c r="B44" i="16"/>
  <c r="A44" i="16"/>
  <c r="B42" i="16"/>
  <c r="A42" i="16"/>
  <c r="A41" i="18" s="1"/>
  <c r="B41" i="16"/>
  <c r="A41" i="16"/>
  <c r="A40" i="18" s="1"/>
  <c r="B40" i="16"/>
  <c r="A40" i="16"/>
  <c r="A39" i="18" s="1"/>
  <c r="B39" i="16"/>
  <c r="A39" i="16"/>
  <c r="A38" i="18" s="1"/>
  <c r="B38" i="16"/>
  <c r="A38" i="16"/>
  <c r="A37" i="18" s="1"/>
  <c r="B37" i="16"/>
  <c r="B35" i="16"/>
  <c r="A35" i="16"/>
  <c r="A34" i="18" s="1"/>
  <c r="B34" i="16"/>
  <c r="A34" i="16"/>
  <c r="A33" i="18" s="1"/>
  <c r="B33" i="16"/>
  <c r="A33" i="16"/>
  <c r="A32" i="18" s="1"/>
  <c r="B32" i="16"/>
  <c r="B30" i="16"/>
  <c r="A30" i="16"/>
  <c r="A29" i="18" s="1"/>
  <c r="B29" i="16"/>
  <c r="A29" i="16"/>
  <c r="A28" i="18" s="1"/>
  <c r="B28" i="16"/>
  <c r="B26" i="16"/>
  <c r="A26" i="16"/>
  <c r="A25" i="18" s="1"/>
  <c r="B25" i="16"/>
  <c r="A25" i="16"/>
  <c r="A24" i="18" s="1"/>
  <c r="B24" i="16"/>
  <c r="A24" i="16"/>
  <c r="A23" i="18" s="1"/>
  <c r="B23" i="16"/>
  <c r="A23" i="16"/>
  <c r="A22" i="18" s="1"/>
  <c r="B22" i="16"/>
  <c r="A20" i="16"/>
  <c r="A19" i="18" s="1"/>
  <c r="A19" i="16"/>
  <c r="A18" i="18" s="1"/>
  <c r="B18" i="16"/>
  <c r="B16" i="16"/>
  <c r="A16" i="16"/>
  <c r="A15" i="18" s="1"/>
  <c r="B15" i="16"/>
  <c r="A15" i="16"/>
  <c r="A14" i="18" s="1"/>
  <c r="B14" i="16"/>
  <c r="A14" i="16"/>
  <c r="A13" i="18" s="1"/>
  <c r="B13" i="16"/>
  <c r="A13" i="16"/>
  <c r="A12" i="18" s="1"/>
  <c r="A11" i="16"/>
  <c r="A10" i="18" s="1"/>
  <c r="A10" i="16"/>
  <c r="A9" i="18" s="1"/>
  <c r="A9" i="16"/>
  <c r="A8" i="18" s="1"/>
  <c r="A8" i="16"/>
  <c r="A7" i="18" s="1"/>
  <c r="A7" i="16"/>
  <c r="A6" i="18" s="1"/>
  <c r="A51" i="8"/>
  <c r="A52" i="8"/>
  <c r="A51" i="3" s="1"/>
  <c r="A53" i="8"/>
  <c r="A52" i="19" s="1"/>
  <c r="A50" i="8"/>
  <c r="A49" i="3" s="1"/>
  <c r="F55" i="3"/>
  <c r="A46" i="8"/>
  <c r="A45" i="3" s="1"/>
  <c r="A45" i="8"/>
  <c r="A44" i="3" s="1"/>
  <c r="A44" i="8"/>
  <c r="A40" i="8"/>
  <c r="A39" i="3" s="1"/>
  <c r="A41" i="8"/>
  <c r="A40" i="3" s="1"/>
  <c r="A42" i="8"/>
  <c r="A41" i="3" s="1"/>
  <c r="A30" i="8"/>
  <c r="A29" i="3" s="1"/>
  <c r="A24" i="8"/>
  <c r="A23" i="3" s="1"/>
  <c r="A25" i="8"/>
  <c r="A24" i="3" s="1"/>
  <c r="A26" i="8"/>
  <c r="A25" i="3" s="1"/>
  <c r="F31" i="3"/>
  <c r="A16" i="8"/>
  <c r="A15" i="3" s="1"/>
  <c r="A3" i="7"/>
  <c r="A10" i="7" s="1"/>
  <c r="A17" i="7" s="1"/>
  <c r="A24" i="7" s="1"/>
  <c r="A4" i="7"/>
  <c r="A11" i="7" s="1"/>
  <c r="A18" i="7" s="1"/>
  <c r="A25" i="7" s="1"/>
  <c r="A5" i="7"/>
  <c r="A12" i="7" s="1"/>
  <c r="A19" i="7" s="1"/>
  <c r="A26" i="7" s="1"/>
  <c r="A6" i="7"/>
  <c r="A13" i="7" s="1"/>
  <c r="A20" i="7" s="1"/>
  <c r="A27" i="7" s="1"/>
  <c r="A2" i="7"/>
  <c r="A9" i="7" s="1"/>
  <c r="A16" i="7" s="1"/>
  <c r="A23" i="7" s="1"/>
  <c r="P10" i="16"/>
  <c r="P7" i="16"/>
  <c r="E43" i="5"/>
  <c r="E42" i="5"/>
  <c r="E41" i="5"/>
  <c r="E22" i="5"/>
  <c r="E23" i="5"/>
  <c r="E39" i="5"/>
  <c r="E38" i="5"/>
  <c r="E34" i="5"/>
  <c r="E35" i="5"/>
  <c r="E36" i="5"/>
  <c r="E15" i="5"/>
  <c r="E33" i="5"/>
  <c r="E32" i="5"/>
  <c r="E29" i="5"/>
  <c r="E30" i="5"/>
  <c r="E28" i="5"/>
  <c r="E26" i="5"/>
  <c r="E25" i="5"/>
  <c r="E21" i="5"/>
  <c r="E20" i="5"/>
  <c r="E18" i="5"/>
  <c r="E13" i="5"/>
  <c r="E14" i="5"/>
  <c r="E12" i="5"/>
  <c r="E8" i="1"/>
  <c r="E6" i="1"/>
  <c r="E5" i="1" s="1"/>
  <c r="E7" i="1"/>
  <c r="A14" i="8"/>
  <c r="A13" i="3" s="1"/>
  <c r="A15" i="8"/>
  <c r="A14" i="3" s="1"/>
  <c r="A13" i="8"/>
  <c r="A12" i="3" s="1"/>
  <c r="A39" i="8"/>
  <c r="A38" i="3" s="1"/>
  <c r="A38" i="8"/>
  <c r="A37" i="3" s="1"/>
  <c r="A20" i="8"/>
  <c r="A19" i="3" s="1"/>
  <c r="C11" i="1"/>
  <c r="E11" i="1" s="1"/>
  <c r="C12" i="1"/>
  <c r="E12" i="1" s="1"/>
  <c r="C10" i="1"/>
  <c r="E10" i="1" s="1"/>
  <c r="E9" i="1" s="1"/>
  <c r="F5" i="3"/>
  <c r="A34" i="8"/>
  <c r="A33" i="3" s="1"/>
  <c r="A35" i="8"/>
  <c r="A34" i="3" s="1"/>
  <c r="A33" i="8"/>
  <c r="A32" i="3" s="1"/>
  <c r="A29" i="8"/>
  <c r="A28" i="3" s="1"/>
  <c r="A23" i="8"/>
  <c r="A22" i="3" s="1"/>
  <c r="A19" i="8"/>
  <c r="A18" i="3" s="1"/>
  <c r="A8" i="8"/>
  <c r="A7" i="3" s="1"/>
  <c r="A9" i="8"/>
  <c r="A8" i="3" s="1"/>
  <c r="A10" i="8"/>
  <c r="A9" i="3" s="1"/>
  <c r="A11" i="8"/>
  <c r="A10" i="3" s="1"/>
  <c r="A7" i="8"/>
  <c r="A6" i="3" s="1"/>
  <c r="C8" i="5"/>
  <c r="E8" i="5" s="1"/>
  <c r="C9" i="5"/>
  <c r="E9" i="5" s="1"/>
  <c r="C10" i="5"/>
  <c r="E10" i="5" s="1"/>
  <c r="E15" i="1"/>
  <c r="E17" i="5"/>
  <c r="D55" i="3"/>
  <c r="U22" i="8" l="1"/>
  <c r="V27" i="8"/>
  <c r="V48" i="8" s="1"/>
  <c r="V55" i="8" s="1"/>
  <c r="P9" i="16"/>
  <c r="D8" i="18" s="1"/>
  <c r="P11" i="16"/>
  <c r="D10" i="18" s="1"/>
  <c r="C20" i="16"/>
  <c r="C19" i="16"/>
  <c r="P8" i="16"/>
  <c r="B29" i="18"/>
  <c r="E29" i="18" s="1"/>
  <c r="H9" i="23"/>
  <c r="J9" i="23" s="1"/>
  <c r="H11" i="23"/>
  <c r="J11" i="23" s="1"/>
  <c r="H7" i="23"/>
  <c r="J7" i="23" s="1"/>
  <c r="H8" i="23"/>
  <c r="J8" i="23" s="1"/>
  <c r="H10" i="23"/>
  <c r="J10" i="23" s="1"/>
  <c r="E9" i="23"/>
  <c r="B43" i="16"/>
  <c r="C7" i="18"/>
  <c r="E11" i="23"/>
  <c r="C10" i="18"/>
  <c r="B9" i="16"/>
  <c r="U9" i="16" s="1"/>
  <c r="B34" i="18"/>
  <c r="E34" i="18" s="1"/>
  <c r="D9" i="18"/>
  <c r="C9" i="18"/>
  <c r="D6" i="18"/>
  <c r="E8" i="23"/>
  <c r="C8" i="18"/>
  <c r="B7" i="16"/>
  <c r="U7" i="16" s="1"/>
  <c r="F39" i="3"/>
  <c r="F50" i="3"/>
  <c r="A49" i="19"/>
  <c r="F13" i="3"/>
  <c r="F24" i="3"/>
  <c r="F34" i="3"/>
  <c r="F40" i="3"/>
  <c r="F22" i="3"/>
  <c r="A51" i="19"/>
  <c r="F14" i="3"/>
  <c r="F23" i="3"/>
  <c r="F29" i="3"/>
  <c r="F32" i="3"/>
  <c r="C7" i="5"/>
  <c r="E7" i="5" s="1"/>
  <c r="H21" i="17"/>
  <c r="H48" i="17" s="1"/>
  <c r="H55" i="17" s="1"/>
  <c r="B17" i="8"/>
  <c r="C6" i="5"/>
  <c r="E6" i="5" s="1"/>
  <c r="B27" i="16"/>
  <c r="B36" i="16"/>
  <c r="B12" i="18"/>
  <c r="E12" i="18" s="1"/>
  <c r="B31" i="16"/>
  <c r="D35" i="18"/>
  <c r="B51" i="18"/>
  <c r="E51" i="18" s="1"/>
  <c r="B22" i="18"/>
  <c r="E22" i="18" s="1"/>
  <c r="B25" i="18"/>
  <c r="E25" i="18" s="1"/>
  <c r="C42" i="18"/>
  <c r="B38" i="18"/>
  <c r="E38" i="18" s="1"/>
  <c r="B50" i="18"/>
  <c r="E50" i="18" s="1"/>
  <c r="C6" i="18"/>
  <c r="B24" i="18"/>
  <c r="E24" i="18" s="1"/>
  <c r="B33" i="18"/>
  <c r="E33" i="18" s="1"/>
  <c r="C35" i="18"/>
  <c r="B39" i="18"/>
  <c r="E39" i="18" s="1"/>
  <c r="B45" i="18"/>
  <c r="E45" i="18" s="1"/>
  <c r="D53" i="18"/>
  <c r="F45" i="3"/>
  <c r="F15" i="3"/>
  <c r="F25" i="3"/>
  <c r="F41" i="3"/>
  <c r="F38" i="3"/>
  <c r="F51" i="3"/>
  <c r="F52" i="3"/>
  <c r="F44" i="3"/>
  <c r="F37" i="3"/>
  <c r="C53" i="18"/>
  <c r="B14" i="18"/>
  <c r="E14" i="18" s="1"/>
  <c r="B40" i="18"/>
  <c r="E40" i="18" s="1"/>
  <c r="B32" i="18"/>
  <c r="B15" i="18"/>
  <c r="E15" i="18" s="1"/>
  <c r="C26" i="18"/>
  <c r="C30" i="18"/>
  <c r="B30" i="18" s="1"/>
  <c r="B37" i="18"/>
  <c r="E37" i="18" s="1"/>
  <c r="C46" i="18"/>
  <c r="B23" i="18"/>
  <c r="E23" i="18" s="1"/>
  <c r="B28" i="18"/>
  <c r="B41" i="18"/>
  <c r="E41" i="18" s="1"/>
  <c r="B44" i="18"/>
  <c r="E44" i="18" s="1"/>
  <c r="D46" i="18"/>
  <c r="B13" i="18"/>
  <c r="E13" i="18" s="1"/>
  <c r="B52" i="18"/>
  <c r="E52" i="18" s="1"/>
  <c r="A50" i="19"/>
  <c r="A50" i="3"/>
  <c r="B54" i="16"/>
  <c r="B47" i="16"/>
  <c r="A52" i="3"/>
  <c r="T22" i="8" l="1"/>
  <c r="U27" i="8"/>
  <c r="U48" i="8" s="1"/>
  <c r="U55" i="8" s="1"/>
  <c r="E54" i="3" s="1"/>
  <c r="P17" i="16"/>
  <c r="B11" i="16"/>
  <c r="U11" i="16" s="1"/>
  <c r="C21" i="16"/>
  <c r="C48" i="16" s="1"/>
  <c r="C55" i="16" s="1"/>
  <c r="D7" i="18"/>
  <c r="B7" i="18" s="1"/>
  <c r="B8" i="16"/>
  <c r="U8" i="16" s="1"/>
  <c r="C18" i="3"/>
  <c r="N20" i="17"/>
  <c r="N19" i="17"/>
  <c r="P20" i="16"/>
  <c r="D19" i="18" s="1"/>
  <c r="P19" i="16"/>
  <c r="N20" i="8"/>
  <c r="N19" i="8"/>
  <c r="B19" i="8" s="1"/>
  <c r="F46" i="3"/>
  <c r="C19" i="19"/>
  <c r="C19" i="3"/>
  <c r="C18" i="19"/>
  <c r="C20" i="19" s="1"/>
  <c r="C47" i="19" s="1"/>
  <c r="C54" i="19" s="1"/>
  <c r="D21" i="17"/>
  <c r="D48" i="17" s="1"/>
  <c r="D55" i="17" s="1"/>
  <c r="E21" i="17"/>
  <c r="E48" i="17" s="1"/>
  <c r="E55" i="17" s="1"/>
  <c r="G10" i="23"/>
  <c r="L10" i="23" s="1"/>
  <c r="K10" i="23"/>
  <c r="G8" i="23"/>
  <c r="L8" i="23" s="1"/>
  <c r="K8" i="23"/>
  <c r="G9" i="23"/>
  <c r="L9" i="23" s="1"/>
  <c r="K9" i="23"/>
  <c r="K11" i="23"/>
  <c r="G11" i="23"/>
  <c r="L11" i="23" s="1"/>
  <c r="E3" i="23"/>
  <c r="H3" i="23"/>
  <c r="C19" i="18"/>
  <c r="F30" i="3"/>
  <c r="F21" i="17"/>
  <c r="F48" i="17" s="1"/>
  <c r="F55" i="17" s="1"/>
  <c r="B10" i="16"/>
  <c r="U10" i="16" s="1"/>
  <c r="F6" i="3"/>
  <c r="F28" i="3"/>
  <c r="F53" i="3"/>
  <c r="F42" i="3"/>
  <c r="F8" i="3"/>
  <c r="B9" i="18"/>
  <c r="F10" i="3"/>
  <c r="C21" i="17"/>
  <c r="C48" i="17" s="1"/>
  <c r="C55" i="17" s="1"/>
  <c r="E30" i="18"/>
  <c r="B6" i="18"/>
  <c r="E6" i="18" s="1"/>
  <c r="B35" i="18"/>
  <c r="E35" i="18" s="1"/>
  <c r="B26" i="18"/>
  <c r="E26" i="18" s="1"/>
  <c r="B53" i="18"/>
  <c r="E53" i="18" s="1"/>
  <c r="B10" i="18"/>
  <c r="B46" i="18"/>
  <c r="E46" i="18" s="1"/>
  <c r="B8" i="18"/>
  <c r="E8" i="18" s="1"/>
  <c r="B42" i="18"/>
  <c r="E42" i="18" s="1"/>
  <c r="C16" i="18"/>
  <c r="F35" i="3"/>
  <c r="E28" i="18"/>
  <c r="E32" i="18"/>
  <c r="B19" i="16"/>
  <c r="G21" i="17"/>
  <c r="G48" i="17" s="1"/>
  <c r="G55" i="17" s="1"/>
  <c r="B17" i="16"/>
  <c r="C18" i="18"/>
  <c r="F7" i="3"/>
  <c r="B20" i="16"/>
  <c r="F9" i="3"/>
  <c r="E10" i="18" l="1"/>
  <c r="E18" i="19"/>
  <c r="E20" i="19" s="1"/>
  <c r="E47" i="19" s="1"/>
  <c r="E54" i="19" s="1"/>
  <c r="D18" i="19"/>
  <c r="D19" i="19"/>
  <c r="D16" i="18"/>
  <c r="D18" i="3"/>
  <c r="B18" i="3" s="1"/>
  <c r="D19" i="3"/>
  <c r="B19" i="3" s="1"/>
  <c r="B20" i="8"/>
  <c r="S22" i="8"/>
  <c r="T27" i="8"/>
  <c r="T48" i="8" s="1"/>
  <c r="T55" i="8" s="1"/>
  <c r="E7" i="18"/>
  <c r="P21" i="16"/>
  <c r="P48" i="16" s="1"/>
  <c r="P55" i="16" s="1"/>
  <c r="N21" i="17"/>
  <c r="N21" i="8"/>
  <c r="B21" i="8" s="1"/>
  <c r="C20" i="3"/>
  <c r="C47" i="3" s="1"/>
  <c r="C54" i="3" s="1"/>
  <c r="H5" i="23"/>
  <c r="J3" i="23"/>
  <c r="J5" i="23" s="1"/>
  <c r="E5" i="23"/>
  <c r="G3" i="23"/>
  <c r="K3" i="23"/>
  <c r="K5" i="23" s="1"/>
  <c r="E9" i="18"/>
  <c r="D18" i="18"/>
  <c r="B18" i="18" s="1"/>
  <c r="E18" i="18" s="1"/>
  <c r="F16" i="3"/>
  <c r="B19" i="18"/>
  <c r="E19" i="18" s="1"/>
  <c r="B16" i="18"/>
  <c r="E16" i="18" s="1"/>
  <c r="C20" i="18"/>
  <c r="C47" i="18" s="1"/>
  <c r="C54" i="18" s="1"/>
  <c r="B21" i="16"/>
  <c r="D20" i="3" l="1"/>
  <c r="R22" i="8"/>
  <c r="S27" i="8"/>
  <c r="S48" i="8" s="1"/>
  <c r="S55" i="8" s="1"/>
  <c r="H6" i="23"/>
  <c r="J6" i="23" s="1"/>
  <c r="J12" i="23" s="1"/>
  <c r="F19" i="3"/>
  <c r="N48" i="17"/>
  <c r="G5" i="23"/>
  <c r="L3" i="23"/>
  <c r="L5" i="23" s="1"/>
  <c r="D20" i="18"/>
  <c r="D47" i="18" s="1"/>
  <c r="D54" i="18" s="1"/>
  <c r="E6" i="23"/>
  <c r="F18" i="3"/>
  <c r="B48" i="16"/>
  <c r="B55" i="16" s="1"/>
  <c r="D12" i="19" l="1"/>
  <c r="F12" i="19" s="1"/>
  <c r="D47" i="3"/>
  <c r="B20" i="3"/>
  <c r="R27" i="8"/>
  <c r="R48" i="8" s="1"/>
  <c r="R55" i="8" s="1"/>
  <c r="Q22" i="8"/>
  <c r="N55" i="17"/>
  <c r="B28" i="19" s="1"/>
  <c r="B7" i="19"/>
  <c r="B20" i="18"/>
  <c r="E20" i="18" s="1"/>
  <c r="F20" i="3"/>
  <c r="H12" i="23"/>
  <c r="G6" i="23"/>
  <c r="L6" i="23" s="1"/>
  <c r="K6" i="23"/>
  <c r="F6" i="19"/>
  <c r="B47" i="18"/>
  <c r="E47" i="18" s="1"/>
  <c r="B54" i="18"/>
  <c r="B15" i="19" l="1"/>
  <c r="F15" i="19" s="1"/>
  <c r="B44" i="19"/>
  <c r="F44" i="19" s="1"/>
  <c r="B18" i="19"/>
  <c r="F18" i="19" s="1"/>
  <c r="B32" i="19"/>
  <c r="F32" i="19" s="1"/>
  <c r="B22" i="19"/>
  <c r="F22" i="19" s="1"/>
  <c r="B9" i="19"/>
  <c r="F9" i="19" s="1"/>
  <c r="B10" i="19"/>
  <c r="F10" i="19" s="1"/>
  <c r="B13" i="19"/>
  <c r="F13" i="19" s="1"/>
  <c r="B8" i="19"/>
  <c r="F8" i="19" s="1"/>
  <c r="B50" i="19"/>
  <c r="B55" i="17"/>
  <c r="B37" i="19"/>
  <c r="D54" i="3"/>
  <c r="B54" i="3" s="1"/>
  <c r="B9" i="1" s="1"/>
  <c r="D10" i="1" s="1"/>
  <c r="D9" i="1" s="1"/>
  <c r="B47" i="3"/>
  <c r="P22" i="8"/>
  <c r="Q27" i="8"/>
  <c r="Q48" i="8" s="1"/>
  <c r="Q55" i="8" s="1"/>
  <c r="D16" i="19"/>
  <c r="B16" i="19" s="1"/>
  <c r="F28" i="19"/>
  <c r="F7" i="19"/>
  <c r="I4" i="22"/>
  <c r="B5" i="1"/>
  <c r="B56" i="18"/>
  <c r="E54" i="18"/>
  <c r="B33" i="19" l="1"/>
  <c r="F33" i="19" s="1"/>
  <c r="B24" i="19"/>
  <c r="F24" i="19" s="1"/>
  <c r="B41" i="19"/>
  <c r="F41" i="19" s="1"/>
  <c r="B14" i="19"/>
  <c r="F14" i="19" s="1"/>
  <c r="B52" i="19"/>
  <c r="F52" i="19" s="1"/>
  <c r="B39" i="19"/>
  <c r="F39" i="19" s="1"/>
  <c r="B45" i="19"/>
  <c r="F45" i="19" s="1"/>
  <c r="B23" i="19"/>
  <c r="F23" i="19" s="1"/>
  <c r="B29" i="19"/>
  <c r="F29" i="19" s="1"/>
  <c r="B38" i="19"/>
  <c r="F38" i="19" s="1"/>
  <c r="B25" i="19"/>
  <c r="F25" i="19" s="1"/>
  <c r="B40" i="19"/>
  <c r="F40" i="19" s="1"/>
  <c r="B19" i="19"/>
  <c r="F19" i="19" s="1"/>
  <c r="B51" i="19"/>
  <c r="F51" i="19" s="1"/>
  <c r="B34" i="19"/>
  <c r="F34" i="19" s="1"/>
  <c r="O22" i="8"/>
  <c r="P27" i="8"/>
  <c r="P48" i="8" s="1"/>
  <c r="P55" i="8" s="1"/>
  <c r="D42" i="19"/>
  <c r="D46" i="19"/>
  <c r="D35" i="19"/>
  <c r="D30" i="19"/>
  <c r="F37" i="19"/>
  <c r="D26" i="19"/>
  <c r="D20" i="19"/>
  <c r="D53" i="19"/>
  <c r="B53" i="19" s="1"/>
  <c r="F50" i="19"/>
  <c r="F16" i="19"/>
  <c r="D11" i="1"/>
  <c r="D12" i="1"/>
  <c r="K4" i="22"/>
  <c r="K8" i="22" s="1"/>
  <c r="I8" i="22"/>
  <c r="D8" i="1"/>
  <c r="D6" i="1"/>
  <c r="D5" i="1" s="1"/>
  <c r="D7" i="1"/>
  <c r="N22" i="8" l="1"/>
  <c r="O27" i="8"/>
  <c r="O48" i="8" s="1"/>
  <c r="O55" i="8" s="1"/>
  <c r="B46" i="19"/>
  <c r="F46" i="19" s="1"/>
  <c r="B42" i="19"/>
  <c r="F42" i="19" s="1"/>
  <c r="B35" i="19"/>
  <c r="F35" i="19" s="1"/>
  <c r="B30" i="19"/>
  <c r="F30" i="19" s="1"/>
  <c r="B26" i="19"/>
  <c r="F26" i="19" s="1"/>
  <c r="B20" i="19"/>
  <c r="F20" i="19" s="1"/>
  <c r="D47" i="19"/>
  <c r="F53" i="19"/>
  <c r="M22" i="8" l="1"/>
  <c r="N27" i="8"/>
  <c r="N48" i="8" s="1"/>
  <c r="B47" i="19"/>
  <c r="F47" i="19" s="1"/>
  <c r="D54" i="19"/>
  <c r="B54" i="19" s="1"/>
  <c r="N55" i="8" l="1"/>
  <c r="L22" i="8"/>
  <c r="M27" i="8"/>
  <c r="M48" i="8" s="1"/>
  <c r="M55" i="8" s="1"/>
  <c r="B56" i="19"/>
  <c r="B13" i="1"/>
  <c r="F54" i="19"/>
  <c r="K22" i="8" l="1"/>
  <c r="L27" i="8"/>
  <c r="L48" i="8" s="1"/>
  <c r="L55" i="8" s="1"/>
  <c r="B17" i="1"/>
  <c r="D15" i="1"/>
  <c r="D16" i="1"/>
  <c r="D14" i="1"/>
  <c r="D13" i="1" s="1"/>
  <c r="D17" i="1" s="1"/>
  <c r="J22" i="8" l="1"/>
  <c r="K27" i="8"/>
  <c r="K48" i="8" s="1"/>
  <c r="K55" i="8" s="1"/>
  <c r="J27" i="8" l="1"/>
  <c r="J48" i="8" s="1"/>
  <c r="J55" i="8" s="1"/>
  <c r="I22" i="8"/>
  <c r="H22" i="8" l="1"/>
  <c r="I27" i="8"/>
  <c r="I48" i="8" s="1"/>
  <c r="I55" i="8" s="1"/>
  <c r="G22" i="8" l="1"/>
  <c r="H27" i="8"/>
  <c r="H48" i="8" s="1"/>
  <c r="H55" i="8" s="1"/>
  <c r="F22" i="8" l="1"/>
  <c r="G27" i="8"/>
  <c r="G48" i="8" s="1"/>
  <c r="G55" i="8" s="1"/>
  <c r="F27" i="8" l="1"/>
  <c r="F48" i="8" s="1"/>
  <c r="F55" i="8" s="1"/>
  <c r="E22" i="8"/>
  <c r="E27" i="8" l="1"/>
  <c r="E48" i="8" s="1"/>
  <c r="E55" i="8" s="1"/>
  <c r="D22" i="8"/>
  <c r="D27" i="8" l="1"/>
  <c r="D48" i="8" s="1"/>
  <c r="D55" i="8" s="1"/>
  <c r="C22" i="8"/>
  <c r="C27" i="8" l="1"/>
  <c r="C48" i="8" s="1"/>
  <c r="C55" i="8" s="1"/>
  <c r="B27" i="8" l="1"/>
  <c r="B22" i="8"/>
  <c r="B48" i="8" l="1"/>
  <c r="F47" i="3" s="1"/>
  <c r="F26" i="3" l="1"/>
  <c r="E7" i="23"/>
  <c r="B55" i="8"/>
  <c r="B56" i="3" l="1"/>
  <c r="F54" i="3"/>
  <c r="G7" i="23"/>
  <c r="K7" i="23"/>
  <c r="K12" i="23" s="1"/>
  <c r="F4" i="22" l="1"/>
  <c r="L7" i="23"/>
  <c r="L12" i="23" s="1"/>
  <c r="G12" i="23"/>
  <c r="H4" i="22" l="1"/>
  <c r="L4" i="22"/>
  <c r="F8" i="22"/>
  <c r="L8" i="22" l="1"/>
  <c r="H8" i="22"/>
  <c r="M4" i="22"/>
  <c r="M8" i="22" l="1"/>
  <c r="K10" i="22" s="1"/>
</calcChain>
</file>

<file path=xl/sharedStrings.xml><?xml version="1.0" encoding="utf-8"?>
<sst xmlns="http://schemas.openxmlformats.org/spreadsheetml/2006/main" count="446" uniqueCount="177">
  <si>
    <t>Izmaksu veids</t>
  </si>
  <si>
    <t>Maksimālā finansējuma intensitāte, %</t>
  </si>
  <si>
    <t>Pieprasītā finansējuma intensitāte, %</t>
  </si>
  <si>
    <t>Rūpnieciskais pētījums:</t>
  </si>
  <si>
    <t>Mikro un mazie komersanti</t>
  </si>
  <si>
    <t>Vidējie komersanti</t>
  </si>
  <si>
    <t>Lielie komersanti</t>
  </si>
  <si>
    <t>Eksperimentālā izstrāde:</t>
  </si>
  <si>
    <t>Kopā</t>
  </si>
  <si>
    <t>Kopējās izmaksas</t>
  </si>
  <si>
    <t xml:space="preserve">Izdevumu pozīcijas </t>
  </si>
  <si>
    <t>ATTIECINĀMĀS IZMAKSAS*</t>
  </si>
  <si>
    <t xml:space="preserve"> 1. Personāla izmaksas </t>
  </si>
  <si>
    <r>
      <t xml:space="preserve"> 1.1. Projektā nodarbināto pētnieku, zinātnes tehniskā personāla un cita pētnieku palīgpersonāla </t>
    </r>
    <r>
      <rPr>
        <b/>
        <sz val="12"/>
        <color theme="1"/>
        <rFont val="Times New Roman"/>
        <family val="1"/>
        <charset val="186"/>
      </rPr>
      <t>ciktāl tas ir nodarbināts pētījumā</t>
    </r>
    <r>
      <rPr>
        <sz val="12"/>
        <color theme="1"/>
        <rFont val="Times New Roman"/>
        <family val="1"/>
        <charset val="186"/>
      </rPr>
      <t xml:space="preserve"> darba algu izmaksas</t>
    </r>
  </si>
  <si>
    <r>
      <t xml:space="preserve">1.2.komandējuma </t>
    </r>
    <r>
      <rPr>
        <b/>
        <sz val="12"/>
        <color theme="1"/>
        <rFont val="Times New Roman"/>
        <family val="1"/>
        <charset val="186"/>
      </rPr>
      <t>(darba brauciena) izmaksas saskaņā ar normatīvajos aktos par kārtību, kādā atlīdzināmi ar komandējumiem un darbinieku darba braucieniem saistītie izdevumi noteiktajām normām</t>
    </r>
  </si>
  <si>
    <r>
      <t xml:space="preserve">2. </t>
    </r>
    <r>
      <rPr>
        <b/>
        <sz val="12"/>
        <color theme="1"/>
        <rFont val="Times New Roman"/>
        <family val="1"/>
        <charset val="186"/>
      </rPr>
      <t>Komunālo pakalpojumu un sakaru pakalpojumu izmaksas</t>
    </r>
  </si>
  <si>
    <r>
      <t>3.</t>
    </r>
    <r>
      <rPr>
        <b/>
        <sz val="12"/>
        <color theme="1"/>
        <rFont val="Times New Roman"/>
        <family val="1"/>
        <charset val="186"/>
      </rPr>
      <t>Telpu</t>
    </r>
    <r>
      <rPr>
        <sz val="12"/>
        <color theme="1"/>
        <rFont val="Times New Roman"/>
        <family val="1"/>
        <charset val="186"/>
      </rPr>
      <t>, instrumentu, iekārtu un tā aprīkojuma nomas izmaksas</t>
    </r>
  </si>
  <si>
    <t>4. Ārējo pakalpojumu izmaksas, ja pakalpojumi tiek izmantoti tikai pētījumiem</t>
  </si>
  <si>
    <t>Kopā (4.)</t>
  </si>
  <si>
    <t>5. Materiālu, līdzīgu produktu, zinātniskās literatūras un mazvērtīgā inventāra iegādes izmaksas, tai skaitā piegādes izmaksas</t>
  </si>
  <si>
    <t>Kopā (5.)</t>
  </si>
  <si>
    <t>6. Telpu, instrumentu, iekārtu un to aprīkojuma amortizācijas izmaksas, ciktāl tās izmanto pētījumā</t>
  </si>
  <si>
    <t>Kopā (6.)</t>
  </si>
  <si>
    <t>Kopējās tiešās pētniecības izmaksas</t>
  </si>
  <si>
    <t>Pētniecības projekta izmaksu pozīcijas</t>
  </si>
  <si>
    <t>Vienība</t>
  </si>
  <si>
    <t>Vienību skaits</t>
  </si>
  <si>
    <t>bez PVN</t>
  </si>
  <si>
    <t xml:space="preserve">1. Personāla izmaksas </t>
  </si>
  <si>
    <t>1.1. Projektā nodarbināto pētnieku, zinātnes tehniskā personāla un cita pētnieku palīgpersonāla darba algu izmaksas</t>
  </si>
  <si>
    <t>2. Komunālo pakalpojumu un sakaru pakalpojumu izmaksas</t>
  </si>
  <si>
    <t>3. Telpu, instrumentu, iekārtu un tā aprīkojuma nomas izmaksas</t>
  </si>
  <si>
    <t>4. Ārējo pakalpojumu izmaksas</t>
  </si>
  <si>
    <t>stunda</t>
  </si>
  <si>
    <t>mēnesis</t>
  </si>
  <si>
    <t>gab.</t>
  </si>
  <si>
    <t>KOPĀ</t>
  </si>
  <si>
    <t>Rūpnieckais pētījums</t>
  </si>
  <si>
    <t>Eksperimentālā izstrāde</t>
  </si>
  <si>
    <r>
      <t> </t>
    </r>
    <r>
      <rPr>
        <b/>
        <i/>
        <sz val="12"/>
        <color theme="1"/>
        <rFont val="Times New Roman"/>
        <family val="1"/>
        <charset val="186"/>
      </rPr>
      <t>Kopā (3.)</t>
    </r>
  </si>
  <si>
    <r>
      <t> </t>
    </r>
    <r>
      <rPr>
        <b/>
        <i/>
        <sz val="12"/>
        <color theme="1"/>
        <rFont val="Times New Roman"/>
        <family val="1"/>
        <charset val="186"/>
      </rPr>
      <t>Kopā (2.)</t>
    </r>
  </si>
  <si>
    <r>
      <t> </t>
    </r>
    <r>
      <rPr>
        <b/>
        <i/>
        <sz val="12"/>
        <color theme="1"/>
        <rFont val="Times New Roman"/>
        <family val="1"/>
        <charset val="186"/>
      </rPr>
      <t>Kopā (1.)</t>
    </r>
  </si>
  <si>
    <t>kontrole</t>
  </si>
  <si>
    <t>Intensitāte, ja plānots publicēt</t>
  </si>
  <si>
    <t>Intensitāte, ja nav plānots publicēt</t>
  </si>
  <si>
    <t>Kāds ir uzņēmuma MVK statuss? M, V, vai L</t>
  </si>
  <si>
    <t>Vienības izmaksas (EUR)</t>
  </si>
  <si>
    <t>Izmaksas kopā (EUR)</t>
  </si>
  <si>
    <t>Izmaksas kopā (EUR) bez PVN</t>
  </si>
  <si>
    <t>5. kalendārais ceturksnis (EUR)</t>
  </si>
  <si>
    <t>6. kalendārais ceturksnis (EUR)</t>
  </si>
  <si>
    <t>7. kalendārais ceturksnis (EUR)</t>
  </si>
  <si>
    <t>8. kalendārais ceturksnis (EUR)</t>
  </si>
  <si>
    <t>9. kalendārais ceturksnis (EUR)</t>
  </si>
  <si>
    <t>10. kalendārais ceturksnis (EUR)</t>
  </si>
  <si>
    <t>11. kalendārais ceturksnis (EUR)</t>
  </si>
  <si>
    <t>12. kalendārais ceturksnis (EUR)</t>
  </si>
  <si>
    <t>Attiecināmās izmaksas, EUR</t>
  </si>
  <si>
    <t>Pieprasītais finansējuma apmērs, EUR</t>
  </si>
  <si>
    <t>4.1. Konferences dalības maksa</t>
  </si>
  <si>
    <t>konference</t>
  </si>
  <si>
    <t>brauciens</t>
  </si>
  <si>
    <t>1.2.2. Dienas nauda</t>
  </si>
  <si>
    <t>dienas</t>
  </si>
  <si>
    <t>Tehniski ekonomiskais pamatojums</t>
  </si>
  <si>
    <t>M</t>
  </si>
  <si>
    <t>Vai pētījumam plānota papildus intensitāte? Jā vai Nē</t>
  </si>
  <si>
    <t>4.2. Ārpakalpojums</t>
  </si>
  <si>
    <t>līgums</t>
  </si>
  <si>
    <t>1.2.komandējuma (darba brauciena) izmaksas saskaņā ar normatīvajos aktos par kārtību, kādā atlīdzināmi ar komandējumiem un darbinieku darba braucieniem saistītie izdevumi noteiktajām normām</t>
  </si>
  <si>
    <t>1.2.4. Bagāžas pārvadāšanas izdevumi</t>
  </si>
  <si>
    <t>1.2.1. Ceļa / transporta izdevumi</t>
  </si>
  <si>
    <t>2.1. Komunālo pakalpojumu izmaksas</t>
  </si>
  <si>
    <t>3.1. Telpu nomas izmaksas</t>
  </si>
  <si>
    <t>3.2. Instrumentu nomas izmaksas</t>
  </si>
  <si>
    <t>5.1. Materiālu izmaksas</t>
  </si>
  <si>
    <t>5.2. Zinātniskās literatūras izmaksas</t>
  </si>
  <si>
    <t>5.3. Mazvērtīgā inventāra izmaksas</t>
  </si>
  <si>
    <t>6.1. Telpu amortizācijas izmaksas</t>
  </si>
  <si>
    <t>6.2. Instrumentu amortizācijas izmaksas</t>
  </si>
  <si>
    <t>6.3. Iekārtu amortizācijas izmaksas</t>
  </si>
  <si>
    <t>6.4. Aprīkojuma amortizācijas izmaksas</t>
  </si>
  <si>
    <t>6.5. Patentu un licenču amortizācijas izmaksas</t>
  </si>
  <si>
    <t xml:space="preserve">7.1. </t>
  </si>
  <si>
    <t xml:space="preserve">7.2. </t>
  </si>
  <si>
    <t>1.2.3. Viesnīcas (naktsmītnes) izdevumi, ieskaitot brokastis</t>
  </si>
  <si>
    <t>2.2. Sakaru pakalpojumu izmaksas</t>
  </si>
  <si>
    <t>3.3. Iekārtu nomas izmaksas</t>
  </si>
  <si>
    <t>3.4. Aprīkojuma nomas izmaksas</t>
  </si>
  <si>
    <t>5. Materiālu, zinātniskās literatūras un mazvērtīgā inventāra iegādes izmaksas, tai skaitā piegādes izmaksas</t>
  </si>
  <si>
    <t>6. Telpu, instrumentu, iekārtu un to aprīkojuma, patentu un licenču amortizācijas izmaksas, ciktāl tos izmanto pētījumā</t>
  </si>
  <si>
    <t>7. Apdrošināšanas (veselības, dzīvības, transportlīdzekļu, īpašuma, iekārtu, civiltiesiskās atbildības u. c.) izmaksas uz pētniecības projekta īstenošanas laiku, kuru nepieciešamību nosaka Latvijas Republikas normatīvie akti</t>
  </si>
  <si>
    <t>8. Pētniecības projekta vadības izmaksas (valsts atbalsts)</t>
  </si>
  <si>
    <t>8.1. Personāla izmaksas</t>
  </si>
  <si>
    <t>8.2. Kancelejas preces, biroja piederumi un biroja aprīkojuma noma vai iegāde</t>
  </si>
  <si>
    <t>TEP kopā:</t>
  </si>
  <si>
    <t>RP kopā:</t>
  </si>
  <si>
    <t>EI kopā:</t>
  </si>
  <si>
    <t>Ja dažādu veidu aktivitātes pārklājas (TEP, RP, EI), vēlams norādīt stundas izmaksas. Ja nepārklājas, var paredzēt mēneša izmaksas</t>
  </si>
  <si>
    <t>Var norādīt gan konkrētus pētniekus, gan pētnieku grupas</t>
  </si>
  <si>
    <t>Kopā (7.)</t>
  </si>
  <si>
    <t>8.3. Apdrošināšanas izmaksas</t>
  </si>
  <si>
    <t>Tikai tādas, ko nosaka LR normatīvie akti</t>
  </si>
  <si>
    <t>Kopā (8.)</t>
  </si>
  <si>
    <r>
      <t xml:space="preserve">Pētījuma izmaksu tāme </t>
    </r>
    <r>
      <rPr>
        <b/>
        <u/>
        <sz val="13"/>
        <color theme="1"/>
        <rFont val="Times New Roman"/>
        <family val="1"/>
        <charset val="186"/>
      </rPr>
      <t xml:space="preserve">tehniski ekonomiskā pamatojuma </t>
    </r>
    <r>
      <rPr>
        <b/>
        <sz val="13"/>
        <color theme="1"/>
        <rFont val="Times New Roman"/>
        <family val="1"/>
        <charset val="186"/>
      </rPr>
      <t>izmaksām:</t>
    </r>
  </si>
  <si>
    <r>
      <t xml:space="preserve">Pētījuma izmaksu tāme </t>
    </r>
    <r>
      <rPr>
        <b/>
        <u/>
        <sz val="13"/>
        <color theme="1"/>
        <rFont val="Times New Roman"/>
        <family val="1"/>
        <charset val="186"/>
      </rPr>
      <t xml:space="preserve">rūpniecisko pētījumu </t>
    </r>
    <r>
      <rPr>
        <b/>
        <sz val="13"/>
        <color theme="1"/>
        <rFont val="Times New Roman"/>
        <family val="1"/>
        <charset val="186"/>
      </rPr>
      <t>izmaksām:</t>
    </r>
  </si>
  <si>
    <r>
      <t xml:space="preserve">Pētījuma izmaksu tāme </t>
    </r>
    <r>
      <rPr>
        <b/>
        <u/>
        <sz val="13"/>
        <color theme="1"/>
        <rFont val="Times New Roman"/>
        <family val="1"/>
        <charset val="186"/>
      </rPr>
      <t xml:space="preserve">eksperimentālās izstrādes </t>
    </r>
    <r>
      <rPr>
        <b/>
        <sz val="13"/>
        <color theme="1"/>
        <rFont val="Times New Roman"/>
        <family val="1"/>
        <charset val="186"/>
      </rPr>
      <t>izmaksām:</t>
    </r>
  </si>
  <si>
    <t>1) pētnieki un to likmes. Var ievadīt konkrētus pētniekus (amats, vārds, uzvārds) vai pētnieku grupas - vadošie pētnieki, pētnieki, inženieru utml.</t>
  </si>
  <si>
    <r>
      <t xml:space="preserve">Lūgums sākt darbu ar lapu </t>
    </r>
    <r>
      <rPr>
        <b/>
        <sz val="11"/>
        <rFont val="Calibri"/>
        <family val="2"/>
        <charset val="186"/>
        <scheme val="minor"/>
      </rPr>
      <t>"Pieņēmumi"</t>
    </r>
    <r>
      <rPr>
        <sz val="11"/>
        <rFont val="Calibri"/>
        <family val="2"/>
        <charset val="186"/>
        <scheme val="minor"/>
      </rPr>
      <t>, kurā tiek savadīti Jūsu finanšu aprēķinu pieņēmumi:</t>
    </r>
  </si>
  <si>
    <r>
      <t xml:space="preserve">2) pētnieku stundas lūgums ievadīt lapā </t>
    </r>
    <r>
      <rPr>
        <b/>
        <sz val="11"/>
        <rFont val="Calibri"/>
        <family val="2"/>
        <charset val="186"/>
        <scheme val="minor"/>
      </rPr>
      <t>"Stundas"</t>
    </r>
    <r>
      <rPr>
        <sz val="11"/>
        <rFont val="Calibri"/>
        <family val="2"/>
        <charset val="186"/>
        <scheme val="minor"/>
      </rPr>
      <t xml:space="preserve"> pa noteiktajiem darbību veidiem (TEP, RP, EI). Pēc ievades stundu kopsumma lapā "Pieņēmumi" parādīsies automātiski</t>
    </r>
  </si>
  <si>
    <t>2) Personāla izmaksām, ja pareizi aizpildījāt lapas "Stundas" un "Pieņēmumi", vajadzētu būt aizpildītām. Ja neplānosiet personāla izmaksas pa stundām, formulu vietā varat ievietot mēneša algas, tomēr būtiski, lai dažādu veidu aktivitātes (TEP, RP, EI) nepārklājas;</t>
  </si>
  <si>
    <t>1) kāds ir Jūsu uzņēmuma MVK statuss atbilstoši deklarācijai - M (mazais), V(vidējais ) vai L (lielais). Tas automātiski ļaus izvēlēties pareizās atbalsta likmes!</t>
  </si>
  <si>
    <t>Ja pētījumā darbojas vairāki partneri, katram jāpilda savs finanšu fails!</t>
  </si>
  <si>
    <t>RŪPNIECISKAIS PĒTĪJUMS</t>
  </si>
  <si>
    <t>EKSPERIMENTĀLĀ IZSTRĀDNE</t>
  </si>
  <si>
    <t>Attiecināmās izmaksas EUR</t>
  </si>
  <si>
    <t>Intensitāte %</t>
  </si>
  <si>
    <t>Publiskais finansējums EUR</t>
  </si>
  <si>
    <t>Vadošais partneris</t>
  </si>
  <si>
    <t>Partneris 1</t>
  </si>
  <si>
    <t>Partneris 2</t>
  </si>
  <si>
    <t>Partneris 3</t>
  </si>
  <si>
    <t>INTENSITĀTES</t>
  </si>
  <si>
    <t>sīkiem (mikro) un maziem komersantiem</t>
  </si>
  <si>
    <t>pamata</t>
  </si>
  <si>
    <t>paaugstinātā</t>
  </si>
  <si>
    <t>vidējiem komersantiem</t>
  </si>
  <si>
    <t>lieliem komersantiem un valsts PZIO</t>
  </si>
  <si>
    <t>Nosaukums</t>
  </si>
  <si>
    <t>TEHNISKI EKONOMISKAIS PAMATOJUMS</t>
  </si>
  <si>
    <t>Kontrole: eksperimentālās izstrādes granta īpatsvars vismaz %</t>
  </si>
  <si>
    <t>4) Apdrošināšanas izmaksas attiecināmas tikai tajā gadījumā, ja to nepieciešamību nosaka Latvijas likumdošana. Tas neattiecas, piemēram, uz personāla veselības apdrošināšanu vai ceļojumu apdrošināšanu.</t>
  </si>
  <si>
    <t>3) komandējuma izmaksas plānojiet tajā mēnesī, kad plānots komandējums vai tā izmaksas. Konferences dalības maksa jānorāda pie ārpakalpojumiem;</t>
  </si>
  <si>
    <t>13.2 Pētījuma izmaksu tāme:</t>
  </si>
  <si>
    <t>Pētījums:</t>
  </si>
  <si>
    <t>Partneris:</t>
  </si>
  <si>
    <r>
      <t xml:space="preserve">13.2. Pētījuma izmaksu tāme </t>
    </r>
    <r>
      <rPr>
        <b/>
        <u/>
        <sz val="13"/>
        <color theme="1"/>
        <rFont val="Times New Roman"/>
        <family val="1"/>
        <charset val="186"/>
      </rPr>
      <t xml:space="preserve">tehniski ekonomiskā pamatojuma </t>
    </r>
    <r>
      <rPr>
        <b/>
        <sz val="13"/>
        <color theme="1"/>
        <rFont val="Times New Roman"/>
        <family val="1"/>
        <charset val="186"/>
      </rPr>
      <t>izmaksām:</t>
    </r>
  </si>
  <si>
    <t>Jā</t>
  </si>
  <si>
    <t> Kopā (1.)</t>
  </si>
  <si>
    <t>3.Telpu, instrumentu, iekārtu un tā aprīkojuma nomas izmaksas</t>
  </si>
  <si>
    <t>4. Ārpakalpojumi</t>
  </si>
  <si>
    <t>ATTIECINĀMĀS IZMAKSAS* (bez PVN)</t>
  </si>
  <si>
    <t>*aizpildīt tikai zaļā krāsā iekrāsotos laukus</t>
  </si>
  <si>
    <t>13.2 Pētījuma izmaksu tāmes kopsavilkums:</t>
  </si>
  <si>
    <r>
      <t>13.1 Pētījuma izmaksu tāme</t>
    </r>
    <r>
      <rPr>
        <b/>
        <u/>
        <sz val="11"/>
        <color theme="1"/>
        <rFont val="Calibri"/>
        <family val="2"/>
        <charset val="186"/>
        <scheme val="minor"/>
      </rPr>
      <t xml:space="preserve"> rūpnieciskajam pētījumam </t>
    </r>
    <r>
      <rPr>
        <b/>
        <sz val="11"/>
        <color theme="1"/>
        <rFont val="Calibri"/>
        <family val="2"/>
        <charset val="186"/>
        <scheme val="minor"/>
      </rPr>
      <t xml:space="preserve">un </t>
    </r>
    <r>
      <rPr>
        <b/>
        <u/>
        <sz val="11"/>
        <color theme="1"/>
        <rFont val="Calibri"/>
        <family val="2"/>
        <charset val="186"/>
        <scheme val="minor"/>
      </rPr>
      <t>eksperimentālajai izstrādnei</t>
    </r>
  </si>
  <si>
    <r>
      <t xml:space="preserve">13.3 Pētījuma sarbības partnera izmaksu tāme </t>
    </r>
    <r>
      <rPr>
        <b/>
        <u/>
        <sz val="11"/>
        <color theme="1"/>
        <rFont val="Calibri"/>
        <family val="2"/>
        <charset val="186"/>
        <scheme val="minor"/>
      </rPr>
      <t>rūpnieciskajam pētījumam</t>
    </r>
    <r>
      <rPr>
        <b/>
        <sz val="11"/>
        <color theme="1"/>
        <rFont val="Calibri"/>
        <family val="2"/>
        <charset val="186"/>
        <scheme val="minor"/>
      </rPr>
      <t xml:space="preserve"> un </t>
    </r>
    <r>
      <rPr>
        <b/>
        <u/>
        <sz val="11"/>
        <color theme="1"/>
        <rFont val="Calibri"/>
        <family val="2"/>
        <charset val="186"/>
        <scheme val="minor"/>
      </rPr>
      <t>eksperimentālajai izstrādnei</t>
    </r>
  </si>
  <si>
    <t>*Ceturkšņu numerācija saskaņā ar kopējo projekta grafiku (nelabot).</t>
  </si>
  <si>
    <t>3) Turpinām ievadīt datus lapā "Pieņēmumi". Ja aktivitātes seko viena otrai, t.i. nepārklājas, izmaksas var plānot pa mēnešiem. Ja aktivitātes, jo īpaši par darbības veidiem (RP vai EI) pārklājas, ieteikums ar pētnieku darbu saistītās izmaksas (komunālie, telpu noma utml.) plānot, balstoties uz stundu likmi.</t>
  </si>
  <si>
    <t>Ja nepieciešamas papildu rindiņas, ievietojiet tās, bet atcerieties koriģēt saistītās formulas!</t>
  </si>
  <si>
    <t>Pēc pieņēmumu aizpildīšanas turpiniet darbu lapā TEP_men (ja plānota tehniski ekonomiskā pamatojuma aktivitāte), RP_men (ja plānotas rūpnieciskā pētījuma aktivitātes) vai lapā EI_men.</t>
  </si>
  <si>
    <t>1) ja lapā "Pieņēmumi" ievietojāt papildu rindiņas, tās jāizveido arī mēnešu lapās, turklāt jākoriģē attiecīgās izmaksu grupas kopsummas formula, jāparedz summa kreisajā pusē;</t>
  </si>
  <si>
    <t>Pēc izmaksu saplānošanas pa mēnešiem tās automātiski summējas ceturkšņu lapās (TEP_gadi, RP_gadi, EI_gadi). Tomēr arī tajos jāievieto papildu rindas un jākoriģē formulas, ja ievietojāt papildu rindiņas.</t>
  </si>
  <si>
    <r>
      <t xml:space="preserve">Lapā </t>
    </r>
    <r>
      <rPr>
        <b/>
        <sz val="11"/>
        <rFont val="Calibri"/>
        <family val="2"/>
        <charset val="186"/>
        <scheme val="minor"/>
      </rPr>
      <t>"Grants"</t>
    </r>
    <r>
      <rPr>
        <sz val="11"/>
        <rFont val="Calibri"/>
        <family val="2"/>
        <charset val="186"/>
        <scheme val="minor"/>
      </rPr>
      <t xml:space="preserve"> izvēlieties:</t>
    </r>
  </si>
  <si>
    <t>2) atzīmējiet, vai pētījumam plānota papildu intensitāte: Jā vai Nē</t>
  </si>
  <si>
    <t>3) izmaksu summām no ceturkšņu lapām būtu jāpārceļas automātiski, tāpat aprēķinās granta summa.</t>
  </si>
  <si>
    <r>
      <t xml:space="preserve">Pēc visu partneru finanšu aprēķinu izveides vadošā partnera failā tiek apkopota informācija par visu pētījumu lapā </t>
    </r>
    <r>
      <rPr>
        <b/>
        <sz val="11"/>
        <rFont val="Calibri"/>
        <family val="2"/>
        <charset val="186"/>
        <scheme val="minor"/>
      </rPr>
      <t>"Kopsavilkums"</t>
    </r>
    <r>
      <rPr>
        <sz val="11"/>
        <rFont val="Calibri"/>
        <family val="2"/>
        <charset val="186"/>
        <scheme val="minor"/>
      </rPr>
      <t>, norādot partneru nosaukumus, attiecināmās izmaksas un atbalsta likmes. Te tiek pārbaudīts arī eksperimentālās izstrādes granta īpatsvars, kuram nebūtu jābūt mazākam par 50%.</t>
    </r>
  </si>
  <si>
    <t>Lapas "Instrukcija", "Stundas", "pieņēmumi", TEP_men, RP_men, EI_men ir tehniskās lapas pašu lietošanai un ērtākai izmaksu plānošanai.</t>
  </si>
  <si>
    <t>Lapas "Grants", "TEP_gadi", RP_gadi, EI_gadi un "Kopsavilkums" jāpievieno pētījuma standartformas 13. punktā kā pielikums.</t>
  </si>
  <si>
    <t>Liekās lapas, rindiņas vai kolonnas lūgums nedzēst, nepieciešamības gadījumā slēpt (hide).</t>
  </si>
  <si>
    <r>
      <t xml:space="preserve">Gadījumā, ja finanšu failā veidojas </t>
    </r>
    <r>
      <rPr>
        <b/>
        <sz val="11"/>
        <rFont val="Calibri"/>
        <family val="2"/>
        <charset val="186"/>
        <scheme val="minor"/>
      </rPr>
      <t>nesaprotamas kļūdas vai nepieciešams atbalsts</t>
    </r>
    <r>
      <rPr>
        <sz val="11"/>
        <rFont val="Calibri"/>
        <family val="2"/>
        <charset val="186"/>
        <scheme val="minor"/>
      </rPr>
      <t xml:space="preserve">, lūgums sazināties ar </t>
    </r>
    <r>
      <rPr>
        <sz val="11"/>
        <color rgb="FFFF0000"/>
        <rFont val="Calibri"/>
        <family val="2"/>
        <charset val="186"/>
        <scheme val="minor"/>
      </rPr>
      <t>VĀRDS Uzvārds (tālruņa numurs vai e-pasts)</t>
    </r>
  </si>
  <si>
    <t>2025. gads</t>
  </si>
  <si>
    <t>2026. gads</t>
  </si>
  <si>
    <t>2025.gads</t>
  </si>
  <si>
    <t>2026.gads</t>
  </si>
  <si>
    <r>
      <t xml:space="preserve">Pētījuma izmaksu tāme </t>
    </r>
    <r>
      <rPr>
        <b/>
        <u/>
        <sz val="13"/>
        <color theme="1"/>
        <rFont val="Times New Roman"/>
        <family val="1"/>
      </rPr>
      <t xml:space="preserve">rūpniecisko pētījumu </t>
    </r>
    <r>
      <rPr>
        <b/>
        <sz val="13"/>
        <color theme="1"/>
        <rFont val="Times New Roman"/>
        <family val="1"/>
      </rPr>
      <t>izmaksām:</t>
    </r>
  </si>
  <si>
    <r>
      <t xml:space="preserve"> 1.1. Projektā nodarbināto pētnieku, zinātnes tehniskā personāla un cita pētnieku palīgpersonāla, </t>
    </r>
    <r>
      <rPr>
        <b/>
        <sz val="12"/>
        <color theme="1"/>
        <rFont val="Times New Roman"/>
        <family val="1"/>
      </rPr>
      <t>ciktāl tas ir nodarbināts pētījumā,</t>
    </r>
    <r>
      <rPr>
        <sz val="12"/>
        <color theme="1"/>
        <rFont val="Times New Roman"/>
        <family val="1"/>
      </rPr>
      <t xml:space="preserve"> darba algu izmaksas</t>
    </r>
  </si>
  <si>
    <r>
      <t xml:space="preserve">1.2.komandējuma </t>
    </r>
    <r>
      <rPr>
        <b/>
        <sz val="12"/>
        <color theme="1"/>
        <rFont val="Times New Roman"/>
        <family val="1"/>
      </rPr>
      <t>(darba brauciena) izmaksas saskaņā ar normatīvajos aktos par kārtību, kādā atlīdzināmi ar komandējumiem un darbinieku darba braucieniem saistītie izdevumi noteiktajām normām</t>
    </r>
  </si>
  <si>
    <r>
      <t> </t>
    </r>
    <r>
      <rPr>
        <b/>
        <i/>
        <sz val="12"/>
        <color theme="1"/>
        <rFont val="Times New Roman"/>
        <family val="1"/>
      </rPr>
      <t>Kopā (1.)</t>
    </r>
  </si>
  <si>
    <r>
      <t xml:space="preserve">2. </t>
    </r>
    <r>
      <rPr>
        <b/>
        <sz val="12"/>
        <color theme="1"/>
        <rFont val="Times New Roman"/>
        <family val="1"/>
      </rPr>
      <t>Komunālo pakalpojumu un sakaru pakalpojumu izmaksas</t>
    </r>
  </si>
  <si>
    <r>
      <t> </t>
    </r>
    <r>
      <rPr>
        <b/>
        <i/>
        <sz val="12"/>
        <color theme="1"/>
        <rFont val="Times New Roman"/>
        <family val="1"/>
      </rPr>
      <t>Kopā (2.)</t>
    </r>
  </si>
  <si>
    <r>
      <t>3.</t>
    </r>
    <r>
      <rPr>
        <b/>
        <sz val="12"/>
        <color theme="1"/>
        <rFont val="Times New Roman"/>
        <family val="1"/>
      </rPr>
      <t>Telpu</t>
    </r>
    <r>
      <rPr>
        <sz val="12"/>
        <color theme="1"/>
        <rFont val="Times New Roman"/>
        <family val="1"/>
      </rPr>
      <t>, instrumentu, iekārtu un tā aprīkojuma nomas izmaksas</t>
    </r>
  </si>
  <si>
    <r>
      <t> </t>
    </r>
    <r>
      <rPr>
        <b/>
        <i/>
        <sz val="12"/>
        <color theme="1"/>
        <rFont val="Times New Roman"/>
        <family val="1"/>
      </rPr>
      <t>Kopā (3.)</t>
    </r>
  </si>
  <si>
    <t>2027. gads</t>
  </si>
  <si>
    <r>
      <t>3. kalendārais ceturksnis</t>
    </r>
    <r>
      <rPr>
        <sz val="9"/>
        <color rgb="FFFF0000"/>
        <rFont val="Times New Roman"/>
        <family val="1"/>
      </rPr>
      <t>*</t>
    </r>
    <r>
      <rPr>
        <sz val="9"/>
        <color theme="1"/>
        <rFont val="Times New Roman"/>
        <family val="1"/>
      </rPr>
      <t xml:space="preserve"> (EUR)</t>
    </r>
  </si>
  <si>
    <r>
      <t>4. kalendārais ceturksnis</t>
    </r>
    <r>
      <rPr>
        <sz val="9"/>
        <color rgb="FFFF0000"/>
        <rFont val="Times New Roman"/>
        <family val="1"/>
      </rPr>
      <t>*</t>
    </r>
    <r>
      <rPr>
        <sz val="9"/>
        <color theme="1"/>
        <rFont val="Times New Roman"/>
        <family val="1"/>
      </rPr>
      <t xml:space="preserve"> (EUR)</t>
    </r>
  </si>
  <si>
    <r>
      <t>3. kalendārais ceturksnis</t>
    </r>
    <r>
      <rPr>
        <sz val="9"/>
        <color rgb="FFFF0000"/>
        <rFont val="Times New Roman"/>
        <family val="1"/>
      </rPr>
      <t>*</t>
    </r>
    <r>
      <rPr>
        <sz val="9"/>
        <color theme="1"/>
        <rFont val="Times New Roman"/>
        <family val="1"/>
        <charset val="186"/>
      </rPr>
      <t xml:space="preserve"> (EUR)</t>
    </r>
  </si>
  <si>
    <r>
      <t>4. kalendārais ceturksnis</t>
    </r>
    <r>
      <rPr>
        <sz val="9"/>
        <color rgb="FFFF0000"/>
        <rFont val="Times New Roman"/>
        <family val="1"/>
      </rPr>
      <t>*</t>
    </r>
    <r>
      <rPr>
        <sz val="9"/>
        <color theme="1"/>
        <rFont val="Times New Roman"/>
        <family val="1"/>
        <charset val="186"/>
      </rPr>
      <t xml:space="preserve"> (EUR)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</si>
</sst>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Red]\-#,##0.00\ "/>
    <numFmt numFmtId="165" formatCode="[$-409]mmm\-yy;@"/>
    <numFmt numFmtId="166" formatCode="0_ ;[Red]\-0\ "/>
  </numFmts>
  <fonts count="46"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0"/>
      <color theme="1"/>
      <name val="Times New Roman"/>
      <family val="1"/>
      <charset val="186"/>
    </font>
    <font>
      <b/>
      <sz val="9"/>
      <color theme="1"/>
      <name val="Times New Roman"/>
      <family val="1"/>
      <charset val="186"/>
    </font>
    <font>
      <sz val="9"/>
      <color theme="1"/>
      <name val="Times New Roman"/>
      <family val="1"/>
      <charset val="186"/>
    </font>
    <font>
      <i/>
      <sz val="12"/>
      <color theme="1"/>
      <name val="Times New Roman"/>
      <family val="1"/>
      <charset val="186"/>
    </font>
    <font>
      <b/>
      <sz val="13"/>
      <color theme="1"/>
      <name val="Times New Roman"/>
      <family val="1"/>
      <charset val="186"/>
    </font>
    <font>
      <b/>
      <i/>
      <sz val="12"/>
      <color theme="1"/>
      <name val="Times New Roman"/>
      <family val="1"/>
      <charset val="186"/>
    </font>
    <font>
      <b/>
      <i/>
      <sz val="9"/>
      <color theme="1"/>
      <name val="Times New Roman"/>
      <family val="1"/>
      <charset val="186"/>
    </font>
    <font>
      <b/>
      <u/>
      <sz val="13"/>
      <color theme="1"/>
      <name val="Times New Roman"/>
      <family val="1"/>
      <charset val="186"/>
    </font>
    <font>
      <sz val="11"/>
      <color theme="1"/>
      <name val="Times New Roman"/>
      <family val="1"/>
      <charset val="186"/>
    </font>
    <font>
      <b/>
      <sz val="11"/>
      <color theme="1"/>
      <name val="Calibri"/>
      <family val="2"/>
      <charset val="186"/>
      <scheme val="minor"/>
    </font>
    <font>
      <sz val="8"/>
      <color theme="1"/>
      <name val="Calibri"/>
      <family val="2"/>
      <charset val="186"/>
      <scheme val="minor"/>
    </font>
    <font>
      <b/>
      <sz val="8"/>
      <color theme="1"/>
      <name val="Calibri"/>
      <family val="2"/>
      <charset val="186"/>
      <scheme val="minor"/>
    </font>
    <font>
      <b/>
      <sz val="11"/>
      <name val="Calibri"/>
      <family val="2"/>
      <charset val="186"/>
      <scheme val="minor"/>
    </font>
    <font>
      <sz val="11"/>
      <color theme="1"/>
      <name val="Calibri"/>
      <family val="2"/>
      <charset val="186"/>
      <scheme val="minor"/>
    </font>
    <font>
      <sz val="11"/>
      <color rgb="FFFF0000"/>
      <name val="Calibri"/>
      <family val="2"/>
      <charset val="186"/>
      <scheme val="minor"/>
    </font>
    <font>
      <sz val="11"/>
      <color rgb="FF006100"/>
      <name val="Calibri"/>
      <family val="2"/>
      <charset val="186"/>
      <scheme val="minor"/>
    </font>
    <font>
      <sz val="11"/>
      <color rgb="FF9C6500"/>
      <name val="Calibri"/>
      <family val="2"/>
      <charset val="186"/>
      <scheme val="minor"/>
    </font>
    <font>
      <b/>
      <sz val="11"/>
      <color rgb="FFFA7D00"/>
      <name val="Calibri"/>
      <family val="2"/>
      <charset val="186"/>
      <scheme val="minor"/>
    </font>
    <font>
      <b/>
      <sz val="11"/>
      <color theme="0"/>
      <name val="Calibri"/>
      <family val="2"/>
      <charset val="186"/>
      <scheme val="minor"/>
    </font>
    <font>
      <b/>
      <sz val="11"/>
      <color theme="1"/>
      <name val="Times New Roman"/>
      <family val="1"/>
      <charset val="186"/>
    </font>
    <font>
      <b/>
      <sz val="11"/>
      <color rgb="FFFA7D00"/>
      <name val="Times New Roman"/>
      <family val="1"/>
      <charset val="186"/>
    </font>
    <font>
      <sz val="11"/>
      <name val="Calibri"/>
      <family val="2"/>
      <charset val="186"/>
      <scheme val="minor"/>
    </font>
    <font>
      <sz val="12"/>
      <color theme="1"/>
      <name val="Times New Roman"/>
      <family val="1"/>
    </font>
    <font>
      <b/>
      <sz val="12"/>
      <color theme="1"/>
      <name val="Times New Roman"/>
      <family val="1"/>
    </font>
    <font>
      <sz val="12"/>
      <color theme="0" tint="-0.499984740745262"/>
      <name val="Times New Roman"/>
      <family val="1"/>
    </font>
    <font>
      <b/>
      <sz val="14"/>
      <color theme="1"/>
      <name val="Calibri"/>
      <family val="2"/>
      <charset val="186"/>
      <scheme val="minor"/>
    </font>
    <font>
      <b/>
      <sz val="11"/>
      <color rgb="FFFF0000"/>
      <name val="Calibri"/>
      <family val="2"/>
      <charset val="186"/>
      <scheme val="minor"/>
    </font>
    <font>
      <b/>
      <u/>
      <sz val="11"/>
      <color theme="1"/>
      <name val="Calibri"/>
      <family val="2"/>
      <charset val="186"/>
      <scheme val="minor"/>
    </font>
    <font>
      <sz val="9"/>
      <color rgb="FFFF0000"/>
      <name val="Times New Roman"/>
      <family val="1"/>
    </font>
    <font>
      <b/>
      <sz val="13"/>
      <color theme="1"/>
      <name val="Times New Roman"/>
      <family val="1"/>
    </font>
    <font>
      <b/>
      <u/>
      <sz val="13"/>
      <color theme="1"/>
      <name val="Times New Roman"/>
      <family val="1"/>
    </font>
    <font>
      <b/>
      <sz val="11"/>
      <color theme="1"/>
      <name val="Times New Roman"/>
      <family val="1"/>
    </font>
    <font>
      <sz val="11"/>
      <color theme="1"/>
      <name val="Times New Roman"/>
      <family val="1"/>
    </font>
    <font>
      <b/>
      <sz val="9"/>
      <color theme="1"/>
      <name val="Times New Roman"/>
      <family val="1"/>
    </font>
    <font>
      <sz val="9"/>
      <color theme="1"/>
      <name val="Times New Roman"/>
      <family val="1"/>
    </font>
    <font>
      <sz val="10"/>
      <color theme="1"/>
      <name val="Times New Roman"/>
      <family val="1"/>
    </font>
    <font>
      <b/>
      <i/>
      <sz val="12"/>
      <color theme="1"/>
      <name val="Times New Roman"/>
      <family val="1"/>
    </font>
    <font>
      <b/>
      <i/>
      <sz val="9"/>
      <color theme="1"/>
      <name val="Times New Roman"/>
      <family val="1"/>
    </font>
    <font>
      <i/>
      <sz val="12"/>
      <color theme="1"/>
      <name val="Times New Roman"/>
      <family val="1"/>
    </font>
    <font>
      <sz val="11"/>
      <color rgb="FFFF0000"/>
      <name val="Times New Roman"/>
      <family val="1"/>
    </font>
    <font>
      <b/>
      <sz val="9"/>
      <color theme="0"/>
      <name val="Times New Roman"/>
      <family val="1"/>
    </font>
    <font>
      <sz val="8"/>
      <name val="Calibri"/>
      <family val="2"/>
      <charset val="186"/>
      <scheme val="minor"/>
    </font>
    <font>
      <sz val="9"/>
      <color theme="0"/>
      <name val="Times New Roman"/>
      <family val="1"/>
    </font>
  </fonts>
  <fills count="15">
    <fill>
      <patternFill patternType="none"/>
    </fill>
    <fill>
      <patternFill patternType="gray125"/>
    </fill>
    <fill>
      <patternFill patternType="solid">
        <fgColor rgb="FFE6E6E6"/>
        <bgColor indexed="64"/>
      </patternFill>
    </fill>
    <fill>
      <patternFill patternType="solid">
        <fgColor rgb="FFD9D9D9"/>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rgb="FFC6EF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92D050"/>
        <bgColor indexed="64"/>
      </patternFill>
    </fill>
    <fill>
      <patternFill patternType="solid">
        <fgColor theme="0" tint="-0.14999847407452621"/>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double">
        <color rgb="FF3F3F3F"/>
      </right>
      <top style="double">
        <color rgb="FF3F3F3F"/>
      </top>
      <bottom style="double">
        <color rgb="FF3F3F3F"/>
      </bottom>
      <diagonal/>
    </border>
  </borders>
  <cellStyleXfs count="6">
    <xf numFmtId="0" fontId="0" fillId="0" borderId="0"/>
    <xf numFmtId="9" fontId="16" fillId="0" borderId="0" applyFont="0" applyFill="0" applyBorder="0" applyAlignment="0" applyProtection="0"/>
    <xf numFmtId="0" fontId="18" fillId="9" borderId="0" applyNumberFormat="0" applyBorder="0" applyAlignment="0" applyProtection="0"/>
    <xf numFmtId="0" fontId="19" fillId="10" borderId="0" applyNumberFormat="0" applyBorder="0" applyAlignment="0" applyProtection="0"/>
    <xf numFmtId="0" fontId="20" fillId="11" borderId="10" applyNumberFormat="0" applyAlignment="0" applyProtection="0"/>
    <xf numFmtId="0" fontId="21" fillId="12" borderId="11" applyNumberFormat="0" applyAlignment="0" applyProtection="0"/>
  </cellStyleXfs>
  <cellXfs count="255">
    <xf numFmtId="0" fontId="0" fillId="0" borderId="0" xfId="0"/>
    <xf numFmtId="0" fontId="3" fillId="2" borderId="3" xfId="0" applyFont="1" applyFill="1" applyBorder="1" applyAlignment="1">
      <alignment vertical="top" wrapText="1"/>
    </xf>
    <xf numFmtId="0" fontId="1" fillId="2" borderId="3" xfId="0" applyFont="1" applyFill="1" applyBorder="1" applyAlignment="1">
      <alignment horizontal="justify" wrapText="1"/>
    </xf>
    <xf numFmtId="0" fontId="1" fillId="2" borderId="3" xfId="0" applyFont="1" applyFill="1" applyBorder="1" applyAlignment="1">
      <alignment wrapText="1"/>
    </xf>
    <xf numFmtId="0" fontId="1" fillId="2" borderId="3" xfId="0" applyFont="1" applyFill="1" applyBorder="1" applyAlignment="1">
      <alignment horizontal="left" wrapText="1"/>
    </xf>
    <xf numFmtId="0" fontId="6" fillId="2" borderId="3" xfId="0" applyFont="1" applyFill="1" applyBorder="1" applyAlignment="1">
      <alignment wrapText="1"/>
    </xf>
    <xf numFmtId="0" fontId="4" fillId="2" borderId="1" xfId="0" applyFont="1" applyFill="1" applyBorder="1" applyAlignment="1">
      <alignment horizontal="center" vertical="center" wrapText="1"/>
    </xf>
    <xf numFmtId="0" fontId="0" fillId="4" borderId="0" xfId="0" applyFill="1"/>
    <xf numFmtId="164" fontId="5" fillId="4" borderId="4" xfId="0" applyNumberFormat="1" applyFont="1" applyFill="1" applyBorder="1" applyAlignment="1">
      <alignment vertical="top" wrapText="1"/>
    </xf>
    <xf numFmtId="164" fontId="5" fillId="0" borderId="4" xfId="0" applyNumberFormat="1" applyFont="1" applyBorder="1" applyAlignment="1">
      <alignment vertical="top" wrapText="1"/>
    </xf>
    <xf numFmtId="164" fontId="9" fillId="4" borderId="4" xfId="0" applyNumberFormat="1" applyFont="1" applyFill="1" applyBorder="1" applyAlignment="1">
      <alignment vertical="top" wrapText="1"/>
    </xf>
    <xf numFmtId="0" fontId="7" fillId="0" borderId="0" xfId="0" applyFont="1"/>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0" fillId="0" borderId="8" xfId="0" applyBorder="1"/>
    <xf numFmtId="0" fontId="0" fillId="6" borderId="8" xfId="0" applyFill="1" applyBorder="1"/>
    <xf numFmtId="0" fontId="0" fillId="5" borderId="8" xfId="0" applyFill="1" applyBorder="1"/>
    <xf numFmtId="0" fontId="12" fillId="0" borderId="8" xfId="0" applyFont="1" applyBorder="1"/>
    <xf numFmtId="0" fontId="12" fillId="0" borderId="0" xfId="0" applyFont="1"/>
    <xf numFmtId="165" fontId="4" fillId="2" borderId="3" xfId="0" applyNumberFormat="1" applyFont="1" applyFill="1" applyBorder="1" applyAlignment="1">
      <alignment horizontal="center" vertical="center" wrapText="1"/>
    </xf>
    <xf numFmtId="165" fontId="5" fillId="0" borderId="6" xfId="0" applyNumberFormat="1" applyFont="1" applyBorder="1" applyAlignment="1">
      <alignment horizontal="center" vertical="center" wrapText="1"/>
    </xf>
    <xf numFmtId="165" fontId="0" fillId="0" borderId="0" xfId="0" applyNumberFormat="1"/>
    <xf numFmtId="0" fontId="0" fillId="7" borderId="8" xfId="0" applyFill="1" applyBorder="1"/>
    <xf numFmtId="16" fontId="1" fillId="2" borderId="3" xfId="0" applyNumberFormat="1" applyFont="1" applyFill="1" applyBorder="1" applyAlignment="1">
      <alignment wrapText="1"/>
    </xf>
    <xf numFmtId="0" fontId="12" fillId="4" borderId="0" xfId="0" applyFont="1" applyFill="1"/>
    <xf numFmtId="0" fontId="4" fillId="4" borderId="2" xfId="0" applyFont="1" applyFill="1" applyBorder="1" applyAlignment="1">
      <alignment horizontal="center" vertical="center" wrapText="1"/>
    </xf>
    <xf numFmtId="165" fontId="4" fillId="4" borderId="6" xfId="0" applyNumberFormat="1" applyFont="1" applyFill="1" applyBorder="1" applyAlignment="1">
      <alignment horizontal="center" vertical="center" wrapText="1"/>
    </xf>
    <xf numFmtId="164" fontId="4" fillId="4" borderId="4" xfId="0" applyNumberFormat="1" applyFont="1" applyFill="1" applyBorder="1" applyAlignment="1">
      <alignment vertical="top" wrapText="1"/>
    </xf>
    <xf numFmtId="0" fontId="8" fillId="2" borderId="3" xfId="0" applyFont="1" applyFill="1" applyBorder="1" applyAlignment="1">
      <alignment horizontal="right" wrapText="1"/>
    </xf>
    <xf numFmtId="0" fontId="2" fillId="2" borderId="3" xfId="0" applyFont="1" applyFill="1" applyBorder="1" applyAlignment="1">
      <alignment horizontal="right" wrapText="1"/>
    </xf>
    <xf numFmtId="0" fontId="8" fillId="2" borderId="3" xfId="0" applyFont="1" applyFill="1" applyBorder="1" applyAlignment="1">
      <alignment wrapText="1"/>
    </xf>
    <xf numFmtId="0" fontId="2" fillId="2" borderId="3" xfId="0" applyFont="1" applyFill="1" applyBorder="1" applyAlignment="1">
      <alignment wrapText="1"/>
    </xf>
    <xf numFmtId="0" fontId="13" fillId="0" borderId="0" xfId="0" applyFont="1"/>
    <xf numFmtId="0" fontId="13" fillId="4" borderId="0" xfId="0" applyFont="1" applyFill="1"/>
    <xf numFmtId="164" fontId="13" fillId="4" borderId="0" xfId="0" applyNumberFormat="1" applyFont="1" applyFill="1"/>
    <xf numFmtId="0" fontId="14" fillId="4" borderId="0" xfId="0" applyFont="1" applyFill="1"/>
    <xf numFmtId="164" fontId="5" fillId="0" borderId="5" xfId="0" applyNumberFormat="1" applyFont="1" applyBorder="1" applyAlignment="1">
      <alignment horizontal="center" vertical="center" wrapText="1"/>
    </xf>
    <xf numFmtId="0" fontId="1" fillId="5" borderId="8" xfId="0" applyFont="1" applyFill="1" applyBorder="1" applyAlignment="1">
      <alignment horizontal="center" vertical="center" wrapText="1"/>
    </xf>
    <xf numFmtId="0" fontId="0" fillId="8" borderId="0" xfId="0" applyFill="1"/>
    <xf numFmtId="0" fontId="1" fillId="5" borderId="9" xfId="0" applyFont="1" applyFill="1" applyBorder="1" applyAlignment="1">
      <alignment horizontal="center" vertical="center" wrapText="1"/>
    </xf>
    <xf numFmtId="0" fontId="0" fillId="5" borderId="9" xfId="0" applyFill="1" applyBorder="1"/>
    <xf numFmtId="0" fontId="1" fillId="0" borderId="8" xfId="0" applyFont="1" applyBorder="1" applyAlignment="1">
      <alignment horizontal="center" vertical="center" wrapText="1"/>
    </xf>
    <xf numFmtId="0" fontId="1" fillId="0" borderId="8" xfId="0" applyFont="1" applyBorder="1" applyAlignment="1">
      <alignment vertical="top" wrapText="1"/>
    </xf>
    <xf numFmtId="164" fontId="1" fillId="4" borderId="8" xfId="0" applyNumberFormat="1" applyFont="1" applyFill="1" applyBorder="1" applyAlignment="1">
      <alignment vertical="top" wrapText="1"/>
    </xf>
    <xf numFmtId="164" fontId="1" fillId="4" borderId="8" xfId="0" applyNumberFormat="1" applyFont="1" applyFill="1" applyBorder="1" applyAlignment="1">
      <alignment horizontal="right" vertical="top" wrapText="1"/>
    </xf>
    <xf numFmtId="0" fontId="2" fillId="0" borderId="8" xfId="0" applyFont="1" applyBorder="1" applyAlignment="1">
      <alignment vertical="top" wrapText="1"/>
    </xf>
    <xf numFmtId="166" fontId="1" fillId="4" borderId="8" xfId="0" applyNumberFormat="1" applyFont="1" applyFill="1" applyBorder="1" applyAlignment="1">
      <alignment horizontal="center" vertical="top" wrapText="1"/>
    </xf>
    <xf numFmtId="164" fontId="1" fillId="4" borderId="8" xfId="0" applyNumberFormat="1" applyFont="1" applyFill="1" applyBorder="1" applyAlignment="1">
      <alignment horizontal="right" vertical="center" wrapText="1"/>
    </xf>
    <xf numFmtId="0" fontId="7" fillId="7" borderId="0" xfId="0" applyFont="1" applyFill="1"/>
    <xf numFmtId="0" fontId="12" fillId="7" borderId="0" xfId="0" applyFont="1" applyFill="1"/>
    <xf numFmtId="0" fontId="0" fillId="7" borderId="0" xfId="0" applyFill="1"/>
    <xf numFmtId="164" fontId="17" fillId="0" borderId="0" xfId="0" applyNumberFormat="1" applyFont="1"/>
    <xf numFmtId="164" fontId="4" fillId="0" borderId="4" xfId="0" applyNumberFormat="1" applyFont="1" applyBorder="1" applyAlignment="1">
      <alignment vertical="top" wrapText="1"/>
    </xf>
    <xf numFmtId="164" fontId="5" fillId="0" borderId="2" xfId="0" applyNumberFormat="1" applyFont="1" applyBorder="1" applyAlignment="1">
      <alignment horizontal="center" vertical="center" wrapText="1"/>
    </xf>
    <xf numFmtId="164" fontId="2" fillId="4" borderId="8" xfId="0" applyNumberFormat="1" applyFont="1" applyFill="1" applyBorder="1" applyAlignment="1">
      <alignment vertical="top" wrapText="1"/>
    </xf>
    <xf numFmtId="0" fontId="2" fillId="0" borderId="8" xfId="0" applyFont="1" applyBorder="1" applyAlignment="1">
      <alignment horizontal="center" vertical="center" wrapText="1"/>
    </xf>
    <xf numFmtId="164" fontId="2" fillId="4" borderId="8" xfId="0" applyNumberFormat="1" applyFont="1" applyFill="1" applyBorder="1" applyAlignment="1">
      <alignment horizontal="right" vertical="top" wrapText="1"/>
    </xf>
    <xf numFmtId="164" fontId="2" fillId="4" borderId="8" xfId="0" applyNumberFormat="1"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12" fillId="5" borderId="9" xfId="0" applyFont="1" applyFill="1" applyBorder="1"/>
    <xf numFmtId="0" fontId="12" fillId="5" borderId="8" xfId="0" applyFont="1" applyFill="1" applyBorder="1"/>
    <xf numFmtId="0" fontId="18" fillId="9" borderId="8" xfId="2" applyBorder="1" applyAlignment="1">
      <alignment horizontal="center" vertical="center" wrapText="1"/>
    </xf>
    <xf numFmtId="164" fontId="2" fillId="0" borderId="8" xfId="0" applyNumberFormat="1" applyFont="1" applyBorder="1" applyAlignment="1">
      <alignment horizontal="right" vertical="center" wrapText="1"/>
    </xf>
    <xf numFmtId="0" fontId="0" fillId="5" borderId="0" xfId="0" applyFill="1"/>
    <xf numFmtId="0" fontId="12" fillId="5" borderId="0" xfId="0" applyFont="1" applyFill="1"/>
    <xf numFmtId="0" fontId="12" fillId="0" borderId="0" xfId="0" applyFont="1" applyAlignment="1">
      <alignment horizontal="center"/>
    </xf>
    <xf numFmtId="0" fontId="2" fillId="5" borderId="8" xfId="0" applyFont="1" applyFill="1" applyBorder="1" applyAlignment="1">
      <alignment horizontal="left" vertical="center" wrapText="1"/>
    </xf>
    <xf numFmtId="164" fontId="1" fillId="5" borderId="8" xfId="0" applyNumberFormat="1" applyFont="1" applyFill="1" applyBorder="1" applyAlignment="1">
      <alignment horizontal="center" vertical="center" wrapText="1"/>
    </xf>
    <xf numFmtId="164" fontId="1" fillId="5" borderId="8" xfId="0" applyNumberFormat="1" applyFont="1" applyFill="1" applyBorder="1" applyAlignment="1">
      <alignment vertical="center" wrapText="1"/>
    </xf>
    <xf numFmtId="0" fontId="1" fillId="5" borderId="8" xfId="0" applyFont="1" applyFill="1" applyBorder="1" applyAlignment="1">
      <alignment horizontal="left" vertical="center" wrapText="1"/>
    </xf>
    <xf numFmtId="0" fontId="1" fillId="0" borderId="8" xfId="0" applyFont="1" applyBorder="1" applyAlignment="1">
      <alignment horizontal="left" vertical="center" wrapText="1"/>
    </xf>
    <xf numFmtId="0" fontId="1" fillId="7" borderId="8" xfId="0" applyFont="1" applyFill="1" applyBorder="1" applyAlignment="1">
      <alignment horizontal="center" vertical="center" wrapText="1"/>
    </xf>
    <xf numFmtId="164" fontId="1" fillId="0" borderId="8" xfId="0" applyNumberFormat="1" applyFont="1" applyBorder="1" applyAlignment="1">
      <alignment horizontal="center" vertical="center" wrapText="1"/>
    </xf>
    <xf numFmtId="0" fontId="1" fillId="5" borderId="8" xfId="0" applyFont="1" applyFill="1" applyBorder="1" applyAlignment="1">
      <alignment horizontal="left" wrapText="1"/>
    </xf>
    <xf numFmtId="0" fontId="1" fillId="7" borderId="8" xfId="0" applyFont="1" applyFill="1" applyBorder="1" applyAlignment="1">
      <alignment horizontal="left" wrapText="1"/>
    </xf>
    <xf numFmtId="164" fontId="1" fillId="7" borderId="8" xfId="0" applyNumberFormat="1" applyFont="1" applyFill="1" applyBorder="1" applyAlignment="1">
      <alignment horizontal="center" vertical="center" wrapText="1"/>
    </xf>
    <xf numFmtId="16" fontId="1" fillId="7" borderId="8" xfId="0" quotePrefix="1" applyNumberFormat="1" applyFont="1" applyFill="1" applyBorder="1" applyAlignment="1">
      <alignment horizontal="left" wrapText="1"/>
    </xf>
    <xf numFmtId="0" fontId="1" fillId="7" borderId="8" xfId="0" quotePrefix="1" applyFont="1" applyFill="1" applyBorder="1" applyAlignment="1">
      <alignment horizontal="left" wrapText="1"/>
    </xf>
    <xf numFmtId="0" fontId="1" fillId="0" borderId="8" xfId="0" quotePrefix="1" applyFont="1" applyBorder="1" applyAlignment="1">
      <alignment horizontal="left" vertical="center" wrapText="1"/>
    </xf>
    <xf numFmtId="0" fontId="8" fillId="5" borderId="8" xfId="0" applyFont="1" applyFill="1" applyBorder="1" applyAlignment="1">
      <alignment horizontal="center" vertical="center" wrapText="1"/>
    </xf>
    <xf numFmtId="164" fontId="8" fillId="5" borderId="8" xfId="0" applyNumberFormat="1" applyFont="1" applyFill="1" applyBorder="1" applyAlignment="1">
      <alignment horizontal="center" vertical="center" wrapText="1"/>
    </xf>
    <xf numFmtId="16" fontId="1" fillId="0" borderId="8" xfId="0" quotePrefix="1" applyNumberFormat="1" applyFont="1" applyBorder="1" applyAlignment="1">
      <alignment horizontal="left" vertical="center" wrapText="1"/>
    </xf>
    <xf numFmtId="0" fontId="8" fillId="0" borderId="8" xfId="0" applyFont="1" applyBorder="1" applyAlignment="1">
      <alignment horizontal="center" vertical="center" wrapText="1"/>
    </xf>
    <xf numFmtId="164" fontId="8" fillId="0" borderId="8" xfId="0" applyNumberFormat="1" applyFont="1" applyBorder="1" applyAlignment="1">
      <alignment horizontal="center" vertical="center" wrapText="1"/>
    </xf>
    <xf numFmtId="10" fontId="2" fillId="5" borderId="8" xfId="1" applyNumberFormat="1" applyFont="1" applyFill="1" applyBorder="1" applyAlignment="1">
      <alignment horizontal="center" vertical="center" wrapText="1"/>
    </xf>
    <xf numFmtId="164" fontId="2" fillId="5" borderId="8" xfId="0" applyNumberFormat="1" applyFont="1" applyFill="1" applyBorder="1" applyAlignment="1">
      <alignment horizontal="center" vertical="center" wrapText="1"/>
    </xf>
    <xf numFmtId="164" fontId="2" fillId="5" borderId="8" xfId="0" applyNumberFormat="1" applyFont="1" applyFill="1" applyBorder="1" applyAlignment="1">
      <alignment vertical="center" wrapText="1"/>
    </xf>
    <xf numFmtId="164" fontId="21" fillId="12" borderId="11" xfId="5" applyNumberFormat="1"/>
    <xf numFmtId="164" fontId="5" fillId="7" borderId="0" xfId="0" applyNumberFormat="1" applyFont="1" applyFill="1" applyAlignment="1">
      <alignment vertical="top" wrapText="1"/>
    </xf>
    <xf numFmtId="164" fontId="21" fillId="7" borderId="0" xfId="5" applyNumberFormat="1" applyFill="1" applyBorder="1"/>
    <xf numFmtId="0" fontId="0" fillId="0" borderId="0" xfId="0" applyAlignment="1">
      <alignment wrapText="1"/>
    </xf>
    <xf numFmtId="164" fontId="4" fillId="7" borderId="4" xfId="0" applyNumberFormat="1" applyFont="1" applyFill="1" applyBorder="1" applyAlignment="1">
      <alignment vertical="top" wrapText="1"/>
    </xf>
    <xf numFmtId="164" fontId="5" fillId="7" borderId="4" xfId="0" applyNumberFormat="1" applyFont="1" applyFill="1" applyBorder="1" applyAlignment="1">
      <alignment vertical="top" wrapText="1"/>
    </xf>
    <xf numFmtId="0" fontId="7" fillId="0" borderId="0" xfId="0" applyFont="1" applyAlignment="1">
      <alignment horizontal="left" vertical="center"/>
    </xf>
    <xf numFmtId="17" fontId="0" fillId="5" borderId="8" xfId="0" applyNumberFormat="1" applyFill="1" applyBorder="1"/>
    <xf numFmtId="0" fontId="11"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wrapText="1"/>
    </xf>
    <xf numFmtId="0" fontId="22" fillId="0" borderId="0" xfId="0" applyFont="1" applyAlignment="1">
      <alignment horizontal="center" wrapText="1"/>
    </xf>
    <xf numFmtId="0" fontId="11" fillId="5" borderId="0" xfId="0" applyFont="1" applyFill="1" applyAlignment="1">
      <alignment wrapText="1"/>
    </xf>
    <xf numFmtId="164" fontId="23" fillId="11" borderId="8" xfId="4" applyNumberFormat="1" applyFont="1" applyBorder="1" applyAlignment="1">
      <alignment vertical="center" wrapText="1"/>
    </xf>
    <xf numFmtId="0" fontId="11" fillId="8" borderId="0" xfId="0" applyFont="1" applyFill="1" applyAlignment="1">
      <alignment wrapText="1"/>
    </xf>
    <xf numFmtId="0" fontId="22" fillId="5" borderId="0" xfId="0" applyFont="1" applyFill="1" applyAlignment="1">
      <alignment wrapText="1"/>
    </xf>
    <xf numFmtId="0" fontId="11" fillId="0" borderId="8" xfId="0" quotePrefix="1" applyFont="1" applyBorder="1" applyAlignment="1">
      <alignment horizontal="left" vertical="center"/>
    </xf>
    <xf numFmtId="0" fontId="11" fillId="0" borderId="8" xfId="0" applyFont="1" applyBorder="1" applyAlignment="1">
      <alignment horizontal="center" vertical="center"/>
    </xf>
    <xf numFmtId="2" fontId="23" fillId="11" borderId="10" xfId="4" applyNumberFormat="1" applyFont="1" applyAlignment="1">
      <alignment vertical="center"/>
    </xf>
    <xf numFmtId="0" fontId="24" fillId="10" borderId="0" xfId="3" applyFont="1" applyAlignment="1">
      <alignment wrapText="1"/>
    </xf>
    <xf numFmtId="0" fontId="15" fillId="10" borderId="0" xfId="3" applyFont="1" applyAlignment="1">
      <alignment wrapText="1"/>
    </xf>
    <xf numFmtId="0" fontId="25" fillId="0" borderId="0" xfId="0" applyFont="1" applyAlignment="1">
      <alignment horizontal="left" vertical="center"/>
    </xf>
    <xf numFmtId="9" fontId="25" fillId="0" borderId="0" xfId="0" applyNumberFormat="1" applyFont="1" applyAlignment="1">
      <alignment horizontal="center"/>
    </xf>
    <xf numFmtId="9" fontId="25" fillId="0" borderId="0" xfId="0" applyNumberFormat="1" applyFont="1" applyAlignment="1">
      <alignment horizontal="center" vertical="center"/>
    </xf>
    <xf numFmtId="0" fontId="27" fillId="0" borderId="20" xfId="0" applyFont="1" applyBorder="1" applyAlignment="1">
      <alignment horizontal="left" vertical="center"/>
    </xf>
    <xf numFmtId="9" fontId="27" fillId="0" borderId="20" xfId="0" applyNumberFormat="1" applyFont="1" applyBorder="1" applyAlignment="1">
      <alignment horizontal="center"/>
    </xf>
    <xf numFmtId="9" fontId="27" fillId="0" borderId="14" xfId="0" applyNumberFormat="1" applyFont="1" applyBorder="1" applyAlignment="1">
      <alignment horizontal="center" vertical="center"/>
    </xf>
    <xf numFmtId="0" fontId="27" fillId="0" borderId="22" xfId="0" applyFont="1" applyBorder="1" applyAlignment="1">
      <alignment horizontal="left" vertical="center"/>
    </xf>
    <xf numFmtId="9" fontId="27" fillId="0" borderId="22" xfId="0" applyNumberFormat="1" applyFont="1" applyBorder="1" applyAlignment="1">
      <alignment horizontal="center"/>
    </xf>
    <xf numFmtId="9" fontId="27" fillId="0" borderId="16" xfId="0" applyNumberFormat="1" applyFont="1" applyBorder="1" applyAlignment="1">
      <alignment horizontal="center" vertical="center"/>
    </xf>
    <xf numFmtId="0" fontId="25" fillId="7" borderId="0" xfId="0" applyFont="1" applyFill="1" applyAlignment="1">
      <alignment horizontal="left" vertical="center"/>
    </xf>
    <xf numFmtId="4" fontId="25" fillId="7" borderId="8" xfId="0" applyNumberFormat="1" applyFont="1" applyFill="1" applyBorder="1" applyAlignment="1">
      <alignment horizontal="right"/>
    </xf>
    <xf numFmtId="9" fontId="25" fillId="7" borderId="8" xfId="0" applyNumberFormat="1" applyFont="1" applyFill="1" applyBorder="1" applyAlignment="1">
      <alignment horizontal="center"/>
    </xf>
    <xf numFmtId="4" fontId="25" fillId="7" borderId="17" xfId="0" applyNumberFormat="1" applyFont="1" applyFill="1" applyBorder="1" applyAlignment="1">
      <alignment horizontal="right"/>
    </xf>
    <xf numFmtId="9" fontId="25" fillId="7" borderId="17" xfId="0" applyNumberFormat="1" applyFont="1" applyFill="1" applyBorder="1" applyAlignment="1">
      <alignment horizontal="center"/>
    </xf>
    <xf numFmtId="0" fontId="25" fillId="14" borderId="8" xfId="0" applyFont="1" applyFill="1" applyBorder="1" applyAlignment="1">
      <alignment horizontal="left" vertical="center"/>
    </xf>
    <xf numFmtId="0" fontId="25" fillId="14" borderId="8" xfId="0" applyFont="1" applyFill="1" applyBorder="1" applyAlignment="1">
      <alignment horizontal="center" vertical="center" wrapText="1"/>
    </xf>
    <xf numFmtId="4" fontId="25" fillId="14" borderId="8" xfId="0" applyNumberFormat="1" applyFont="1" applyFill="1" applyBorder="1" applyAlignment="1">
      <alignment horizontal="right"/>
    </xf>
    <xf numFmtId="4" fontId="26" fillId="14" borderId="18" xfId="0" applyNumberFormat="1" applyFont="1" applyFill="1" applyBorder="1" applyAlignment="1">
      <alignment horizontal="right"/>
    </xf>
    <xf numFmtId="0" fontId="25" fillId="14" borderId="13" xfId="0" applyFont="1" applyFill="1" applyBorder="1" applyAlignment="1">
      <alignment horizontal="center" vertical="center"/>
    </xf>
    <xf numFmtId="0" fontId="25" fillId="14" borderId="14" xfId="0" applyFont="1" applyFill="1" applyBorder="1" applyAlignment="1">
      <alignment horizontal="center" vertical="center"/>
    </xf>
    <xf numFmtId="0" fontId="25" fillId="14" borderId="0" xfId="0" applyFont="1" applyFill="1" applyAlignment="1">
      <alignment horizontal="center" vertical="center"/>
    </xf>
    <xf numFmtId="0" fontId="25" fillId="14" borderId="15" xfId="0" applyFont="1" applyFill="1" applyBorder="1" applyAlignment="1">
      <alignment horizontal="center" vertical="center" wrapText="1"/>
    </xf>
    <xf numFmtId="0" fontId="25" fillId="14" borderId="16" xfId="0" applyFont="1" applyFill="1" applyBorder="1" applyAlignment="1">
      <alignment horizontal="center" vertical="center" wrapText="1"/>
    </xf>
    <xf numFmtId="0" fontId="25" fillId="14" borderId="0" xfId="0" applyFont="1" applyFill="1" applyAlignment="1">
      <alignment horizontal="center" vertical="center" wrapText="1"/>
    </xf>
    <xf numFmtId="0" fontId="26" fillId="14" borderId="0" xfId="0" applyFont="1" applyFill="1" applyAlignment="1">
      <alignment horizontal="left" vertical="center"/>
    </xf>
    <xf numFmtId="9" fontId="26" fillId="14" borderId="0" xfId="0" applyNumberFormat="1" applyFont="1" applyFill="1" applyAlignment="1">
      <alignment horizontal="center"/>
    </xf>
    <xf numFmtId="9" fontId="26" fillId="14" borderId="0" xfId="0" applyNumberFormat="1" applyFont="1" applyFill="1" applyAlignment="1">
      <alignment horizontal="center" vertical="center"/>
    </xf>
    <xf numFmtId="0" fontId="25" fillId="7" borderId="8" xfId="0" applyFont="1" applyFill="1" applyBorder="1" applyAlignment="1">
      <alignment horizontal="left" vertical="center"/>
    </xf>
    <xf numFmtId="9" fontId="25" fillId="7" borderId="8" xfId="0" applyNumberFormat="1" applyFont="1" applyFill="1" applyBorder="1" applyAlignment="1">
      <alignment horizontal="center" vertical="center"/>
    </xf>
    <xf numFmtId="9" fontId="25" fillId="7" borderId="17" xfId="0" applyNumberFormat="1" applyFont="1" applyFill="1" applyBorder="1" applyAlignment="1">
      <alignment horizontal="center" vertical="center"/>
    </xf>
    <xf numFmtId="0" fontId="25" fillId="7" borderId="0" xfId="0" applyFont="1" applyFill="1" applyAlignment="1">
      <alignment horizontal="center" vertical="center"/>
    </xf>
    <xf numFmtId="0" fontId="25" fillId="7" borderId="0" xfId="0" applyFont="1" applyFill="1" applyAlignment="1">
      <alignment horizontal="center" vertical="center" wrapText="1"/>
    </xf>
    <xf numFmtId="0" fontId="26" fillId="7" borderId="0" xfId="0" applyFont="1" applyFill="1" applyAlignment="1">
      <alignment horizontal="left" vertical="center"/>
    </xf>
    <xf numFmtId="0" fontId="20" fillId="5" borderId="8" xfId="4" applyFill="1" applyBorder="1"/>
    <xf numFmtId="0" fontId="25" fillId="13" borderId="0" xfId="0" applyFont="1" applyFill="1" applyAlignment="1">
      <alignment horizontal="left" vertical="center"/>
    </xf>
    <xf numFmtId="9" fontId="25" fillId="13" borderId="0" xfId="0" applyNumberFormat="1" applyFont="1" applyFill="1" applyAlignment="1">
      <alignment horizontal="center"/>
    </xf>
    <xf numFmtId="0" fontId="25" fillId="13" borderId="0" xfId="0" applyFont="1" applyFill="1" applyAlignment="1">
      <alignment horizontal="right" vertical="center"/>
    </xf>
    <xf numFmtId="9" fontId="2" fillId="13" borderId="0" xfId="1" applyFont="1" applyFill="1" applyAlignment="1">
      <alignment horizontal="center" vertical="center"/>
    </xf>
    <xf numFmtId="0" fontId="24" fillId="9" borderId="0" xfId="2" applyFont="1" applyBorder="1" applyAlignment="1">
      <alignment horizontal="justify"/>
    </xf>
    <xf numFmtId="165" fontId="5" fillId="0" borderId="0" xfId="0" applyNumberFormat="1" applyFont="1" applyAlignment="1">
      <alignment horizontal="center" vertical="center" wrapText="1"/>
    </xf>
    <xf numFmtId="0" fontId="12" fillId="14" borderId="23" xfId="0" applyFont="1" applyFill="1" applyBorder="1"/>
    <xf numFmtId="0" fontId="12" fillId="14" borderId="23" xfId="0" applyFont="1" applyFill="1" applyBorder="1" applyAlignment="1">
      <alignment wrapText="1"/>
    </xf>
    <xf numFmtId="0" fontId="12" fillId="14" borderId="23" xfId="0" applyFont="1" applyFill="1" applyBorder="1" applyAlignment="1">
      <alignment horizontal="right" wrapText="1"/>
    </xf>
    <xf numFmtId="0" fontId="12" fillId="14" borderId="23" xfId="0" applyFont="1" applyFill="1" applyBorder="1" applyAlignment="1">
      <alignment vertical="center" wrapText="1"/>
    </xf>
    <xf numFmtId="0" fontId="25" fillId="14" borderId="27" xfId="0" applyFont="1" applyFill="1" applyBorder="1" applyAlignment="1">
      <alignment horizontal="center" vertical="center" wrapText="1"/>
    </xf>
    <xf numFmtId="0" fontId="25" fillId="14" borderId="28" xfId="0" applyFont="1" applyFill="1" applyBorder="1" applyAlignment="1">
      <alignment horizontal="center" vertical="center" wrapText="1"/>
    </xf>
    <xf numFmtId="0" fontId="0" fillId="0" borderId="29" xfId="0" applyBorder="1"/>
    <xf numFmtId="0" fontId="25" fillId="14" borderId="23" xfId="0" applyFont="1" applyFill="1" applyBorder="1" applyAlignment="1">
      <alignment horizontal="center" vertical="center" wrapText="1"/>
    </xf>
    <xf numFmtId="0" fontId="12" fillId="0" borderId="23" xfId="0" applyFont="1" applyBorder="1" applyAlignment="1">
      <alignment vertical="center"/>
    </xf>
    <xf numFmtId="0" fontId="0" fillId="0" borderId="19" xfId="0" applyBorder="1"/>
    <xf numFmtId="0" fontId="0" fillId="14" borderId="27" xfId="0" applyFill="1" applyBorder="1"/>
    <xf numFmtId="0" fontId="0" fillId="14" borderId="8" xfId="0" applyFill="1" applyBorder="1"/>
    <xf numFmtId="9" fontId="0" fillId="13" borderId="8" xfId="0" applyNumberFormat="1" applyFill="1" applyBorder="1"/>
    <xf numFmtId="0" fontId="28" fillId="14" borderId="23" xfId="0" applyFont="1" applyFill="1" applyBorder="1" applyAlignment="1">
      <alignment horizontal="right" wrapText="1"/>
    </xf>
    <xf numFmtId="0" fontId="12" fillId="14" borderId="33" xfId="0" applyFont="1" applyFill="1" applyBorder="1"/>
    <xf numFmtId="4" fontId="0" fillId="14" borderId="23" xfId="0" applyNumberFormat="1" applyFill="1" applyBorder="1"/>
    <xf numFmtId="2" fontId="0" fillId="13" borderId="27" xfId="0" applyNumberFormat="1" applyFill="1" applyBorder="1"/>
    <xf numFmtId="2" fontId="0" fillId="14" borderId="27" xfId="0" applyNumberFormat="1" applyFill="1" applyBorder="1"/>
    <xf numFmtId="2" fontId="12" fillId="14" borderId="32" xfId="0" applyNumberFormat="1" applyFont="1" applyFill="1" applyBorder="1"/>
    <xf numFmtId="4" fontId="12" fillId="14" borderId="34" xfId="0" applyNumberFormat="1" applyFont="1" applyFill="1" applyBorder="1"/>
    <xf numFmtId="4" fontId="0" fillId="13" borderId="27" xfId="0" applyNumberFormat="1" applyFill="1" applyBorder="1"/>
    <xf numFmtId="4" fontId="0" fillId="14" borderId="27" xfId="0" applyNumberFormat="1" applyFill="1" applyBorder="1"/>
    <xf numFmtId="4" fontId="0" fillId="14" borderId="28" xfId="0" applyNumberFormat="1" applyFill="1" applyBorder="1"/>
    <xf numFmtId="4" fontId="0" fillId="13" borderId="31" xfId="0" applyNumberFormat="1" applyFill="1" applyBorder="1"/>
    <xf numFmtId="4" fontId="12" fillId="14" borderId="32" xfId="0" applyNumberFormat="1" applyFont="1" applyFill="1" applyBorder="1"/>
    <xf numFmtId="0" fontId="29" fillId="0" borderId="0" xfId="0" applyFont="1"/>
    <xf numFmtId="0" fontId="12" fillId="0" borderId="0" xfId="0" applyFont="1" applyAlignment="1">
      <alignment vertical="center" wrapText="1"/>
    </xf>
    <xf numFmtId="0" fontId="17" fillId="0" borderId="0" xfId="0" applyFont="1"/>
    <xf numFmtId="164" fontId="5" fillId="4" borderId="1" xfId="0" applyNumberFormat="1" applyFont="1" applyFill="1" applyBorder="1" applyAlignment="1">
      <alignment vertical="top" wrapText="1"/>
    </xf>
    <xf numFmtId="164" fontId="5" fillId="4" borderId="2" xfId="0" applyNumberFormat="1" applyFont="1" applyFill="1" applyBorder="1" applyAlignment="1">
      <alignment vertical="top" wrapText="1"/>
    </xf>
    <xf numFmtId="0" fontId="32" fillId="0" borderId="0" xfId="0" applyFont="1"/>
    <xf numFmtId="0" fontId="34" fillId="4" borderId="0" xfId="0" applyFont="1" applyFill="1"/>
    <xf numFmtId="0" fontId="35" fillId="4" borderId="0" xfId="0" applyFont="1" applyFill="1"/>
    <xf numFmtId="0" fontId="35" fillId="0" borderId="0" xfId="0" applyFont="1"/>
    <xf numFmtId="0" fontId="36" fillId="2" borderId="1" xfId="0" applyFont="1" applyFill="1" applyBorder="1" applyAlignment="1">
      <alignment horizontal="center" vertical="center" wrapText="1"/>
    </xf>
    <xf numFmtId="0" fontId="36" fillId="4" borderId="2" xfId="0" applyFont="1" applyFill="1" applyBorder="1" applyAlignment="1">
      <alignment horizontal="center" vertical="center" wrapText="1"/>
    </xf>
    <xf numFmtId="165" fontId="36" fillId="2" borderId="3" xfId="0" applyNumberFormat="1" applyFont="1" applyFill="1" applyBorder="1" applyAlignment="1">
      <alignment horizontal="center" vertical="center" wrapText="1"/>
    </xf>
    <xf numFmtId="165" fontId="36" fillId="4" borderId="6" xfId="0" applyNumberFormat="1" applyFont="1" applyFill="1" applyBorder="1" applyAlignment="1">
      <alignment horizontal="center" vertical="center" wrapText="1"/>
    </xf>
    <xf numFmtId="165" fontId="37" fillId="0" borderId="6" xfId="0" applyNumberFormat="1" applyFont="1" applyBorder="1" applyAlignment="1">
      <alignment horizontal="center" vertical="center" wrapText="1"/>
    </xf>
    <xf numFmtId="165" fontId="35" fillId="0" borderId="0" xfId="0" applyNumberFormat="1" applyFont="1"/>
    <xf numFmtId="0" fontId="38" fillId="2" borderId="3" xfId="0" applyFont="1" applyFill="1" applyBorder="1" applyAlignment="1">
      <alignment vertical="top" wrapText="1"/>
    </xf>
    <xf numFmtId="164" fontId="37" fillId="4" borderId="4" xfId="0" applyNumberFormat="1" applyFont="1" applyFill="1" applyBorder="1" applyAlignment="1">
      <alignment vertical="top" wrapText="1"/>
    </xf>
    <xf numFmtId="0" fontId="25" fillId="2" borderId="3" xfId="0" applyFont="1" applyFill="1" applyBorder="1" applyAlignment="1">
      <alignment horizontal="justify" wrapText="1"/>
    </xf>
    <xf numFmtId="164" fontId="36" fillId="4" borderId="4" xfId="0" applyNumberFormat="1" applyFont="1" applyFill="1" applyBorder="1" applyAlignment="1">
      <alignment vertical="top" wrapText="1"/>
    </xf>
    <xf numFmtId="0" fontId="25" fillId="2" borderId="3" xfId="0" applyFont="1" applyFill="1" applyBorder="1" applyAlignment="1">
      <alignment horizontal="left" wrapText="1"/>
    </xf>
    <xf numFmtId="164" fontId="37" fillId="0" borderId="4" xfId="0" applyNumberFormat="1" applyFont="1" applyBorder="1" applyAlignment="1">
      <alignment vertical="top" wrapText="1"/>
    </xf>
    <xf numFmtId="0" fontId="25" fillId="2" borderId="3" xfId="0" applyFont="1" applyFill="1" applyBorder="1" applyAlignment="1">
      <alignment wrapText="1"/>
    </xf>
    <xf numFmtId="0" fontId="35" fillId="7" borderId="0" xfId="0" applyFont="1" applyFill="1"/>
    <xf numFmtId="0" fontId="35" fillId="8" borderId="0" xfId="0" applyFont="1" applyFill="1"/>
    <xf numFmtId="0" fontId="26" fillId="2" borderId="3" xfId="0" applyFont="1" applyFill="1" applyBorder="1" applyAlignment="1">
      <alignment horizontal="right" wrapText="1"/>
    </xf>
    <xf numFmtId="164" fontId="40" fillId="4" borderId="4" xfId="0" applyNumberFormat="1" applyFont="1" applyFill="1" applyBorder="1" applyAlignment="1">
      <alignment vertical="top" wrapText="1"/>
    </xf>
    <xf numFmtId="0" fontId="34" fillId="7" borderId="0" xfId="0" applyFont="1" applyFill="1"/>
    <xf numFmtId="0" fontId="34" fillId="0" borderId="0" xfId="0" applyFont="1"/>
    <xf numFmtId="0" fontId="39" fillId="2" borderId="3" xfId="0" applyFont="1" applyFill="1" applyBorder="1" applyAlignment="1">
      <alignment horizontal="right" wrapText="1"/>
    </xf>
    <xf numFmtId="16" fontId="25" fillId="2" borderId="3" xfId="0" applyNumberFormat="1" applyFont="1" applyFill="1" applyBorder="1" applyAlignment="1">
      <alignment wrapText="1"/>
    </xf>
    <xf numFmtId="164" fontId="37" fillId="7" borderId="4" xfId="0" applyNumberFormat="1" applyFont="1" applyFill="1" applyBorder="1" applyAlignment="1">
      <alignment vertical="top" wrapText="1"/>
    </xf>
    <xf numFmtId="164" fontId="36" fillId="7" borderId="4" xfId="0" applyNumberFormat="1" applyFont="1" applyFill="1" applyBorder="1" applyAlignment="1">
      <alignment vertical="top" wrapText="1"/>
    </xf>
    <xf numFmtId="0" fontId="39" fillId="2" borderId="3" xfId="0" applyFont="1" applyFill="1" applyBorder="1" applyAlignment="1">
      <alignment wrapText="1"/>
    </xf>
    <xf numFmtId="0" fontId="41" fillId="2" borderId="3" xfId="0" applyFont="1" applyFill="1" applyBorder="1" applyAlignment="1">
      <alignment wrapText="1"/>
    </xf>
    <xf numFmtId="0" fontId="42" fillId="0" borderId="0" xfId="0" applyFont="1"/>
    <xf numFmtId="0" fontId="37" fillId="0" borderId="0" xfId="0" applyFont="1"/>
    <xf numFmtId="165" fontId="37" fillId="0" borderId="0" xfId="0" applyNumberFormat="1" applyFont="1"/>
    <xf numFmtId="0" fontId="37" fillId="7" borderId="0" xfId="0" applyFont="1" applyFill="1"/>
    <xf numFmtId="0" fontId="36" fillId="0" borderId="0" xfId="0" applyFont="1"/>
    <xf numFmtId="0" fontId="37" fillId="8" borderId="0" xfId="0" applyFont="1" applyFill="1"/>
    <xf numFmtId="164" fontId="37" fillId="4" borderId="35" xfId="0" applyNumberFormat="1" applyFont="1" applyFill="1" applyBorder="1" applyAlignment="1">
      <alignment vertical="top" wrapText="1"/>
    </xf>
    <xf numFmtId="164" fontId="37" fillId="0" borderId="35" xfId="0" applyNumberFormat="1" applyFont="1" applyBorder="1" applyAlignment="1">
      <alignment vertical="top" wrapText="1"/>
    </xf>
    <xf numFmtId="0" fontId="37" fillId="4" borderId="1" xfId="0" applyFont="1" applyFill="1" applyBorder="1"/>
    <xf numFmtId="0" fontId="37" fillId="0" borderId="1" xfId="0" applyFont="1" applyBorder="1"/>
    <xf numFmtId="164" fontId="37" fillId="0" borderId="1" xfId="0" applyNumberFormat="1" applyFont="1" applyBorder="1" applyAlignment="1">
      <alignment vertical="top" wrapText="1"/>
    </xf>
    <xf numFmtId="2" fontId="45" fillId="4" borderId="0" xfId="0" applyNumberFormat="1" applyFont="1" applyFill="1" applyAlignment="1">
      <alignment horizontal="center"/>
    </xf>
    <xf numFmtId="164" fontId="43" fillId="7" borderId="1" xfId="5" applyNumberFormat="1" applyFont="1" applyFill="1" applyBorder="1"/>
    <xf numFmtId="0" fontId="37" fillId="7" borderId="1" xfId="0" applyFont="1" applyFill="1" applyBorder="1"/>
    <xf numFmtId="0" fontId="5" fillId="3" borderId="0" xfId="0" applyFont="1" applyFill="1" applyAlignment="1">
      <alignment vertical="top" wrapText="1"/>
    </xf>
    <xf numFmtId="164" fontId="21" fillId="12" borderId="36" xfId="5" applyNumberFormat="1" applyBorder="1"/>
    <xf numFmtId="164" fontId="5" fillId="0" borderId="1" xfId="0" applyNumberFormat="1" applyFont="1" applyBorder="1" applyAlignment="1">
      <alignment vertical="top" wrapText="1"/>
    </xf>
    <xf numFmtId="164" fontId="5" fillId="0" borderId="1" xfId="0" applyNumberFormat="1" applyFont="1" applyBorder="1" applyAlignment="1">
      <alignment horizontal="center" vertical="center" wrapText="1"/>
    </xf>
    <xf numFmtId="0" fontId="28" fillId="0" borderId="0" xfId="0" applyFont="1" applyAlignment="1">
      <alignment horizontal="right" wrapText="1"/>
    </xf>
    <xf numFmtId="2" fontId="12" fillId="0" borderId="0" xfId="0" applyNumberFormat="1" applyFont="1"/>
    <xf numFmtId="4" fontId="12" fillId="0" borderId="0" xfId="0" applyNumberFormat="1" applyFont="1"/>
    <xf numFmtId="0" fontId="18" fillId="9" borderId="0" xfId="2" applyBorder="1" applyAlignment="1">
      <alignment horizontal="left" wrapText="1"/>
    </xf>
    <xf numFmtId="0" fontId="18" fillId="9" borderId="12" xfId="2" applyBorder="1" applyAlignment="1">
      <alignment horizontal="left" wrapText="1"/>
    </xf>
    <xf numFmtId="0" fontId="7" fillId="0" borderId="0" xfId="0" applyFont="1" applyAlignment="1">
      <alignment horizontal="justify"/>
    </xf>
    <xf numFmtId="0" fontId="0" fillId="0" borderId="0" xfId="0"/>
    <xf numFmtId="0" fontId="24" fillId="9" borderId="0" xfId="2" applyFont="1" applyBorder="1" applyAlignment="1">
      <alignment horizontal="center"/>
    </xf>
    <xf numFmtId="0" fontId="24" fillId="9" borderId="22" xfId="2" applyFont="1" applyBorder="1" applyAlignment="1">
      <alignment horizontal="center"/>
    </xf>
    <xf numFmtId="0" fontId="2" fillId="0" borderId="8" xfId="0" applyFont="1" applyBorder="1" applyAlignment="1">
      <alignment horizontal="center" vertical="center" wrapText="1"/>
    </xf>
    <xf numFmtId="164" fontId="5" fillId="0" borderId="7" xfId="0" applyNumberFormat="1" applyFont="1" applyBorder="1" applyAlignment="1">
      <alignment horizontal="center" vertical="center" wrapText="1"/>
    </xf>
    <xf numFmtId="164" fontId="5" fillId="0" borderId="6"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0" fontId="5" fillId="3" borderId="7" xfId="0" applyFont="1" applyFill="1" applyBorder="1" applyAlignment="1">
      <alignment vertical="top" wrapText="1"/>
    </xf>
    <xf numFmtId="0" fontId="5" fillId="3" borderId="6" xfId="0" applyFont="1" applyFill="1" applyBorder="1" applyAlignment="1">
      <alignment vertical="top" wrapText="1"/>
    </xf>
    <xf numFmtId="164" fontId="37" fillId="0" borderId="7" xfId="0" applyNumberFormat="1" applyFont="1" applyBorder="1" applyAlignment="1">
      <alignment horizontal="center" vertical="center" wrapText="1"/>
    </xf>
    <xf numFmtId="164" fontId="37" fillId="0" borderId="6" xfId="0" applyNumberFormat="1" applyFont="1" applyBorder="1" applyAlignment="1">
      <alignment horizontal="center" vertical="center" wrapText="1"/>
    </xf>
    <xf numFmtId="164" fontId="37" fillId="0" borderId="2" xfId="0" applyNumberFormat="1" applyFont="1" applyBorder="1" applyAlignment="1">
      <alignment horizontal="center" vertical="center" wrapText="1"/>
    </xf>
    <xf numFmtId="0" fontId="25" fillId="14" borderId="24" xfId="0" applyFont="1" applyFill="1" applyBorder="1" applyAlignment="1">
      <alignment horizontal="center" vertical="center"/>
    </xf>
    <xf numFmtId="0" fontId="25" fillId="14" borderId="26" xfId="0" applyFont="1" applyFill="1" applyBorder="1" applyAlignment="1">
      <alignment horizontal="center" vertical="center"/>
    </xf>
    <xf numFmtId="0" fontId="27" fillId="0" borderId="19" xfId="0" applyFont="1" applyBorder="1" applyAlignment="1">
      <alignment horizontal="center" vertical="center"/>
    </xf>
    <xf numFmtId="0" fontId="27" fillId="0" borderId="21" xfId="0" applyFont="1" applyBorder="1" applyAlignment="1">
      <alignment horizontal="center" vertical="center"/>
    </xf>
    <xf numFmtId="0" fontId="27" fillId="0" borderId="18" xfId="0" applyFont="1" applyBorder="1" applyAlignment="1">
      <alignment horizontal="center" vertical="center"/>
    </xf>
    <xf numFmtId="0" fontId="27" fillId="0" borderId="13" xfId="0" applyFont="1" applyBorder="1" applyAlignment="1">
      <alignment horizontal="center" vertical="center" wrapText="1"/>
    </xf>
    <xf numFmtId="0" fontId="27" fillId="0" borderId="15" xfId="0" applyFont="1" applyBorder="1" applyAlignment="1">
      <alignment horizontal="center" vertical="center" wrapText="1"/>
    </xf>
    <xf numFmtId="0" fontId="25" fillId="14" borderId="25" xfId="0" applyFont="1" applyFill="1" applyBorder="1" applyAlignment="1">
      <alignment horizontal="center" vertical="center"/>
    </xf>
    <xf numFmtId="0" fontId="25" fillId="14" borderId="30" xfId="0" applyFont="1" applyFill="1" applyBorder="1" applyAlignment="1">
      <alignment horizontal="center" vertical="center"/>
    </xf>
    <xf numFmtId="0" fontId="25" fillId="14" borderId="8" xfId="0" applyFont="1" applyFill="1" applyBorder="1" applyAlignment="1">
      <alignment horizontal="center" vertical="center"/>
    </xf>
  </cellXfs>
  <cellStyles count="6">
    <cellStyle name="Calculation" xfId="4" builtinId="22"/>
    <cellStyle name="Check Cell" xfId="5" builtinId="23"/>
    <cellStyle name="Good" xfId="2" builtinId="26"/>
    <cellStyle name="Neutral" xfId="3" builtinId="28"/>
    <cellStyle name="Normal" xfId="0" builtinId="0"/>
    <cellStyle name="Per cent" xfId="1" builtinId="5"/>
  </cellStyles>
  <dxfs count="6">
    <dxf>
      <font>
        <color rgb="FF9C0006"/>
      </font>
      <fill>
        <patternFill>
          <bgColor rgb="FFFFC7CE"/>
        </patternFill>
      </fill>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8"/>
  <sheetViews>
    <sheetView zoomScale="95" workbookViewId="0">
      <selection activeCell="E10" sqref="E10"/>
    </sheetView>
  </sheetViews>
  <sheetFormatPr defaultRowHeight="14.5" x14ac:dyDescent="0.35"/>
  <cols>
    <col min="1" max="1" width="79.54296875" style="92" customWidth="1"/>
  </cols>
  <sheetData>
    <row r="1" spans="1:1" ht="29" x14ac:dyDescent="0.35">
      <c r="A1" s="108" t="s">
        <v>108</v>
      </c>
    </row>
    <row r="2" spans="1:1" ht="29" x14ac:dyDescent="0.35">
      <c r="A2" s="108" t="s">
        <v>107</v>
      </c>
    </row>
    <row r="3" spans="1:1" ht="29" x14ac:dyDescent="0.35">
      <c r="A3" s="108" t="s">
        <v>109</v>
      </c>
    </row>
    <row r="4" spans="1:1" ht="58" x14ac:dyDescent="0.35">
      <c r="A4" s="108" t="s">
        <v>147</v>
      </c>
    </row>
    <row r="5" spans="1:1" ht="43.5" x14ac:dyDescent="0.35">
      <c r="A5" s="108" t="s">
        <v>131</v>
      </c>
    </row>
    <row r="6" spans="1:1" x14ac:dyDescent="0.35">
      <c r="A6" s="108" t="s">
        <v>148</v>
      </c>
    </row>
    <row r="7" spans="1:1" ht="43.5" x14ac:dyDescent="0.35">
      <c r="A7" s="108" t="s">
        <v>149</v>
      </c>
    </row>
    <row r="8" spans="1:1" ht="29" x14ac:dyDescent="0.35">
      <c r="A8" s="108" t="s">
        <v>150</v>
      </c>
    </row>
    <row r="9" spans="1:1" ht="43.5" x14ac:dyDescent="0.35">
      <c r="A9" s="108" t="s">
        <v>110</v>
      </c>
    </row>
    <row r="10" spans="1:1" ht="29" x14ac:dyDescent="0.35">
      <c r="A10" s="108" t="s">
        <v>132</v>
      </c>
    </row>
    <row r="11" spans="1:1" x14ac:dyDescent="0.35">
      <c r="A11" s="108"/>
    </row>
    <row r="12" spans="1:1" ht="43.5" x14ac:dyDescent="0.35">
      <c r="A12" s="108" t="s">
        <v>151</v>
      </c>
    </row>
    <row r="13" spans="1:1" x14ac:dyDescent="0.35">
      <c r="A13" s="108"/>
    </row>
    <row r="14" spans="1:1" x14ac:dyDescent="0.35">
      <c r="A14" s="108" t="s">
        <v>152</v>
      </c>
    </row>
    <row r="15" spans="1:1" ht="29" x14ac:dyDescent="0.35">
      <c r="A15" s="108" t="s">
        <v>111</v>
      </c>
    </row>
    <row r="16" spans="1:1" x14ac:dyDescent="0.35">
      <c r="A16" s="108" t="s">
        <v>153</v>
      </c>
    </row>
    <row r="17" spans="1:1" ht="29" x14ac:dyDescent="0.35">
      <c r="A17" s="108" t="s">
        <v>154</v>
      </c>
    </row>
    <row r="18" spans="1:1" x14ac:dyDescent="0.35">
      <c r="A18" s="108"/>
    </row>
    <row r="19" spans="1:1" x14ac:dyDescent="0.35">
      <c r="A19" s="109" t="s">
        <v>112</v>
      </c>
    </row>
    <row r="20" spans="1:1" x14ac:dyDescent="0.35">
      <c r="A20" s="108"/>
    </row>
    <row r="21" spans="1:1" ht="58" x14ac:dyDescent="0.35">
      <c r="A21" s="108" t="s">
        <v>155</v>
      </c>
    </row>
    <row r="22" spans="1:1" x14ac:dyDescent="0.35">
      <c r="A22" s="108"/>
    </row>
    <row r="23" spans="1:1" ht="29" x14ac:dyDescent="0.35">
      <c r="A23" s="108" t="s">
        <v>156</v>
      </c>
    </row>
    <row r="24" spans="1:1" ht="29" x14ac:dyDescent="0.35">
      <c r="A24" s="108" t="s">
        <v>157</v>
      </c>
    </row>
    <row r="25" spans="1:1" x14ac:dyDescent="0.35">
      <c r="A25" s="108"/>
    </row>
    <row r="26" spans="1:1" x14ac:dyDescent="0.35">
      <c r="A26" s="108" t="s">
        <v>158</v>
      </c>
    </row>
    <row r="27" spans="1:1" x14ac:dyDescent="0.35">
      <c r="A27" s="108"/>
    </row>
    <row r="28" spans="1:1" ht="29" x14ac:dyDescent="0.35">
      <c r="A28" s="108" t="s">
        <v>159</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pageSetUpPr fitToPage="1"/>
  </sheetPr>
  <dimension ref="A1:F57"/>
  <sheetViews>
    <sheetView view="pageBreakPreview" zoomScaleNormal="100" zoomScaleSheetLayoutView="100" workbookViewId="0">
      <pane xSplit="1" ySplit="2" topLeftCell="B7" activePane="bottomRight" state="frozen"/>
      <selection pane="topRight" activeCell="B1" sqref="B1"/>
      <selection pane="bottomLeft" activeCell="A2" sqref="A2"/>
      <selection pane="bottomRight" activeCell="B12" sqref="B12"/>
    </sheetView>
  </sheetViews>
  <sheetFormatPr defaultRowHeight="14.5" x14ac:dyDescent="0.35"/>
  <cols>
    <col min="1" max="1" width="86.453125" customWidth="1"/>
    <col min="2" max="2" width="10" style="25" customWidth="1"/>
    <col min="3" max="4" width="7.81640625" style="7" bestFit="1" customWidth="1"/>
    <col min="5" max="5" width="7.81640625" style="7" customWidth="1"/>
    <col min="6" max="6" width="10" customWidth="1"/>
    <col min="7" max="7" width="9.08984375" customWidth="1"/>
  </cols>
  <sheetData>
    <row r="1" spans="1:6" s="51" customFormat="1" ht="17" thickBot="1" x14ac:dyDescent="0.4">
      <c r="A1" s="49" t="s">
        <v>106</v>
      </c>
      <c r="B1" s="50"/>
    </row>
    <row r="2" spans="1:6" ht="44.25" customHeight="1" thickBot="1" x14ac:dyDescent="0.4">
      <c r="A2" s="6" t="s">
        <v>10</v>
      </c>
      <c r="B2" s="26" t="s">
        <v>48</v>
      </c>
      <c r="C2" s="54" t="s">
        <v>160</v>
      </c>
      <c r="D2" s="54" t="s">
        <v>161</v>
      </c>
      <c r="E2" s="226" t="s">
        <v>172</v>
      </c>
      <c r="F2" s="37" t="s">
        <v>42</v>
      </c>
    </row>
    <row r="3" spans="1:6" ht="15" thickBot="1" x14ac:dyDescent="0.4">
      <c r="A3" s="1" t="s">
        <v>11</v>
      </c>
      <c r="B3" s="240"/>
      <c r="C3" s="241"/>
      <c r="D3" s="241"/>
      <c r="E3" s="223"/>
    </row>
    <row r="4" spans="1:6" ht="16" thickBot="1" x14ac:dyDescent="0.4">
      <c r="A4" s="2" t="s">
        <v>12</v>
      </c>
      <c r="B4" s="28"/>
      <c r="C4" s="8"/>
      <c r="D4" s="8"/>
      <c r="E4" s="178"/>
    </row>
    <row r="5" spans="1:6" ht="32" thickTop="1" thickBot="1" x14ac:dyDescent="0.4">
      <c r="A5" s="2" t="s">
        <v>13</v>
      </c>
      <c r="B5" s="28"/>
      <c r="C5" s="8"/>
      <c r="D5" s="8"/>
      <c r="E5" s="178"/>
      <c r="F5" s="224">
        <f>B5-EI_men!B6</f>
        <v>0</v>
      </c>
    </row>
    <row r="6" spans="1:6" ht="16.5" thickTop="1" thickBot="1" x14ac:dyDescent="0.4">
      <c r="A6" s="4">
        <f>EI_men!A7</f>
        <v>0</v>
      </c>
      <c r="B6" s="28">
        <f>SUM(C6:E6)</f>
        <v>0</v>
      </c>
      <c r="C6" s="9">
        <f>SUM(EI_men!C7:H7)</f>
        <v>0</v>
      </c>
      <c r="D6" s="9">
        <f>SUM(EI_men!I7:T7)</f>
        <v>0</v>
      </c>
      <c r="E6" s="225">
        <f>SUM(EI_men!U7:AF7)</f>
        <v>0</v>
      </c>
      <c r="F6" s="224">
        <f>B6-EI_men!B7</f>
        <v>0</v>
      </c>
    </row>
    <row r="7" spans="1:6" ht="16.5" thickTop="1" thickBot="1" x14ac:dyDescent="0.4">
      <c r="A7" s="4">
        <f>EI_men!A8</f>
        <v>0</v>
      </c>
      <c r="B7" s="28">
        <f>SUM(C7:E7)</f>
        <v>0</v>
      </c>
      <c r="C7" s="9">
        <f>SUM(EI_men!C8:H8)</f>
        <v>0</v>
      </c>
      <c r="D7" s="9">
        <f>SUM(EI_men!I8:T8)</f>
        <v>0</v>
      </c>
      <c r="E7" s="225">
        <f>SUM(EI_men!U8:AF8)</f>
        <v>0</v>
      </c>
      <c r="F7" s="224">
        <f>B7-EI_men!B8</f>
        <v>0</v>
      </c>
    </row>
    <row r="8" spans="1:6" ht="16.5" thickTop="1" thickBot="1" x14ac:dyDescent="0.4">
      <c r="A8" s="4">
        <f>EI_men!A9</f>
        <v>0</v>
      </c>
      <c r="B8" s="28">
        <f>SUM(C8:E8)</f>
        <v>0</v>
      </c>
      <c r="C8" s="9">
        <f>SUM(EI_men!C9:H9)</f>
        <v>0</v>
      </c>
      <c r="D8" s="9">
        <f>SUM(EI_men!I9:T9)</f>
        <v>0</v>
      </c>
      <c r="E8" s="225">
        <f>SUM(EI_men!U9:AF9)</f>
        <v>0</v>
      </c>
      <c r="F8" s="224">
        <f>B8-EI_men!B9</f>
        <v>0</v>
      </c>
    </row>
    <row r="9" spans="1:6" ht="16.5" thickTop="1" thickBot="1" x14ac:dyDescent="0.4">
      <c r="A9" s="4">
        <f>EI_men!A10</f>
        <v>0</v>
      </c>
      <c r="B9" s="28">
        <f>SUM(C9:E9)</f>
        <v>0</v>
      </c>
      <c r="C9" s="9">
        <f>SUM(EI_men!C10:H10)</f>
        <v>0</v>
      </c>
      <c r="D9" s="9">
        <f>SUM(EI_men!I10:T10)</f>
        <v>0</v>
      </c>
      <c r="E9" s="225">
        <f>SUM(EI_men!U10:AF10)</f>
        <v>0</v>
      </c>
      <c r="F9" s="224">
        <f>B9-EI_men!B10</f>
        <v>0</v>
      </c>
    </row>
    <row r="10" spans="1:6" ht="16.5" thickTop="1" thickBot="1" x14ac:dyDescent="0.4">
      <c r="A10" s="4">
        <f>EI_men!A11</f>
        <v>0</v>
      </c>
      <c r="B10" s="28">
        <f>SUM(C10:E10)</f>
        <v>0</v>
      </c>
      <c r="C10" s="9">
        <f>SUM(EI_men!C11:H11)</f>
        <v>0</v>
      </c>
      <c r="D10" s="9">
        <f>SUM(EI_men!I11:T11)</f>
        <v>0</v>
      </c>
      <c r="E10" s="225">
        <f>SUM(EI_men!U11:AF11)</f>
        <v>0</v>
      </c>
      <c r="F10" s="224">
        <f>B10-EI_men!B11</f>
        <v>0</v>
      </c>
    </row>
    <row r="11" spans="1:6" ht="47" thickTop="1" thickBot="1" x14ac:dyDescent="0.4">
      <c r="A11" s="4" t="s">
        <v>14</v>
      </c>
      <c r="B11" s="28"/>
      <c r="C11" s="9"/>
      <c r="D11" s="9"/>
      <c r="E11" s="225"/>
      <c r="F11" s="224"/>
    </row>
    <row r="12" spans="1:6" s="39" customFormat="1" ht="16.5" thickTop="1" thickBot="1" x14ac:dyDescent="0.4">
      <c r="A12" s="3" t="str">
        <f>EI_men!A13</f>
        <v>1.2.1. Ceļa / transporta izdevumi</v>
      </c>
      <c r="B12" s="28">
        <f>SUM(C12:E12)</f>
        <v>0</v>
      </c>
      <c r="C12" s="9">
        <f>SUM(EI_men!C13:H13)</f>
        <v>0</v>
      </c>
      <c r="D12" s="9">
        <f>SUM(EI_men!I13:T53)</f>
        <v>0</v>
      </c>
      <c r="E12" s="225">
        <f>SUM(EI_men!U13:AF13)</f>
        <v>0</v>
      </c>
      <c r="F12" s="224">
        <f>B12-EI_men!B13</f>
        <v>0</v>
      </c>
    </row>
    <row r="13" spans="1:6" ht="16.5" thickTop="1" thickBot="1" x14ac:dyDescent="0.4">
      <c r="A13" s="3" t="str">
        <f>EI_men!A14</f>
        <v>1.2.2. Dienas nauda</v>
      </c>
      <c r="B13" s="28">
        <f>SUM(C13:E13)</f>
        <v>0</v>
      </c>
      <c r="C13" s="9">
        <f>SUM(EI_men!C14:H14)</f>
        <v>0</v>
      </c>
      <c r="D13" s="9">
        <f>SUM(EI_men!I14:T14)</f>
        <v>0</v>
      </c>
      <c r="E13" s="225">
        <f>SUM(EI_men!U14:AF14)</f>
        <v>0</v>
      </c>
      <c r="F13" s="224">
        <f>B13-EI_men!B14</f>
        <v>0</v>
      </c>
    </row>
    <row r="14" spans="1:6" ht="16.5" thickTop="1" thickBot="1" x14ac:dyDescent="0.4">
      <c r="A14" s="3" t="str">
        <f>EI_men!A15</f>
        <v>1.2.3. Viesnīcas (naktsmītnes) izdevumi, ieskaitot brokastis</v>
      </c>
      <c r="B14" s="28">
        <f>SUM(C14:E14)</f>
        <v>0</v>
      </c>
      <c r="C14" s="9">
        <f>SUM(EI_men!C15:H15)</f>
        <v>0</v>
      </c>
      <c r="D14" s="9">
        <f>SUM(EI_men!I15:T15)</f>
        <v>0</v>
      </c>
      <c r="E14" s="225">
        <f>SUM(EI_men!U15:AF15)</f>
        <v>0</v>
      </c>
      <c r="F14" s="224">
        <f>B14-EI_men!B15</f>
        <v>0</v>
      </c>
    </row>
    <row r="15" spans="1:6" ht="16.5" thickTop="1" thickBot="1" x14ac:dyDescent="0.4">
      <c r="A15" s="3" t="str">
        <f>EI_men!A16</f>
        <v>1.2.4. Bagāžas pārvadāšanas izdevumi</v>
      </c>
      <c r="B15" s="28">
        <f>SUM(C15:E15)</f>
        <v>0</v>
      </c>
      <c r="C15" s="9">
        <f>SUM(EI_men!C16:H16)</f>
        <v>0</v>
      </c>
      <c r="D15" s="9">
        <f>SUM(EI_men!I16:T16)</f>
        <v>0</v>
      </c>
      <c r="E15" s="225">
        <f>SUM(EI_men!U16:AF16)</f>
        <v>0</v>
      </c>
      <c r="F15" s="224">
        <f>B15-EI_men!B16</f>
        <v>0</v>
      </c>
    </row>
    <row r="16" spans="1:6" s="19" customFormat="1" ht="16.5" thickTop="1" thickBot="1" x14ac:dyDescent="0.4">
      <c r="A16" s="30" t="s">
        <v>41</v>
      </c>
      <c r="B16" s="28">
        <f>SUM(C16:E16)</f>
        <v>0</v>
      </c>
      <c r="C16" s="53">
        <f t="shared" ref="C16:E16" si="0">SUM(C6:C15)</f>
        <v>0</v>
      </c>
      <c r="D16" s="53">
        <f t="shared" si="0"/>
        <v>0</v>
      </c>
      <c r="E16" s="53">
        <f t="shared" si="0"/>
        <v>0</v>
      </c>
      <c r="F16" s="224">
        <f>B16-EI_men!B17</f>
        <v>0</v>
      </c>
    </row>
    <row r="17" spans="1:6" ht="16.5" thickTop="1" thickBot="1" x14ac:dyDescent="0.4">
      <c r="A17" s="4" t="s">
        <v>15</v>
      </c>
      <c r="B17" s="28"/>
      <c r="C17" s="9"/>
      <c r="D17" s="9"/>
      <c r="E17" s="225"/>
      <c r="F17" s="224">
        <f>B17-EI_men!B18</f>
        <v>0</v>
      </c>
    </row>
    <row r="18" spans="1:6" ht="16.5" thickTop="1" thickBot="1" x14ac:dyDescent="0.4">
      <c r="A18" s="4" t="str">
        <f>EI_men!A19</f>
        <v>2.1. Komunālo pakalpojumu izmaksas</v>
      </c>
      <c r="B18" s="28">
        <f>SUM(C18:E18)</f>
        <v>0</v>
      </c>
      <c r="C18" s="9">
        <f>SUM(EI_men!C19:H19)</f>
        <v>0</v>
      </c>
      <c r="D18" s="9">
        <f>SUM(EI_men!I19:T19)</f>
        <v>0</v>
      </c>
      <c r="E18" s="225">
        <f>SUM(EI_men!A19:U19)</f>
        <v>0</v>
      </c>
      <c r="F18" s="224">
        <f>B18-EI_men!B19</f>
        <v>0</v>
      </c>
    </row>
    <row r="19" spans="1:6" ht="16.5" thickTop="1" thickBot="1" x14ac:dyDescent="0.4">
      <c r="A19" s="4" t="str">
        <f>EI_men!A20</f>
        <v>2.2. Sakaru pakalpojumu izmaksas</v>
      </c>
      <c r="B19" s="28">
        <f>SUM(C19:E19)</f>
        <v>0</v>
      </c>
      <c r="C19" s="9">
        <f>SUM(EI_men!C20:H20)</f>
        <v>0</v>
      </c>
      <c r="D19" s="9">
        <f>SUM(EI_men!I20:T20)</f>
        <v>0</v>
      </c>
      <c r="E19" s="225">
        <f>SUM(EI_men!U20:AF20)</f>
        <v>0</v>
      </c>
      <c r="F19" s="224">
        <f>B19-EI_men!B20</f>
        <v>0</v>
      </c>
    </row>
    <row r="20" spans="1:6" s="19" customFormat="1" ht="16.5" thickTop="1" thickBot="1" x14ac:dyDescent="0.4">
      <c r="A20" s="30" t="s">
        <v>40</v>
      </c>
      <c r="B20" s="28">
        <f>SUM(C20:E20)</f>
        <v>0</v>
      </c>
      <c r="C20" s="53">
        <f t="shared" ref="C20:E20" si="1">SUM(C18:C19)</f>
        <v>0</v>
      </c>
      <c r="D20" s="53">
        <f t="shared" si="1"/>
        <v>0</v>
      </c>
      <c r="E20" s="53">
        <f t="shared" si="1"/>
        <v>0</v>
      </c>
      <c r="F20" s="224">
        <f>B20-EI_men!B21</f>
        <v>0</v>
      </c>
    </row>
    <row r="21" spans="1:6" ht="16.5" thickTop="1" thickBot="1" x14ac:dyDescent="0.4">
      <c r="A21" s="2" t="s">
        <v>16</v>
      </c>
      <c r="B21" s="28"/>
      <c r="C21" s="9"/>
      <c r="D21" s="9"/>
      <c r="E21" s="225"/>
      <c r="F21" s="224">
        <f>B21-EI_men!B22</f>
        <v>0</v>
      </c>
    </row>
    <row r="22" spans="1:6" ht="16.5" thickTop="1" thickBot="1" x14ac:dyDescent="0.4">
      <c r="A22" s="2" t="str">
        <f>EI_men!A23</f>
        <v>3.1. Telpu nomas izmaksas</v>
      </c>
      <c r="B22" s="28">
        <f>SUM(C22:E22)</f>
        <v>0</v>
      </c>
      <c r="C22" s="9">
        <f>SUM(EI_men!C23:H23)</f>
        <v>0</v>
      </c>
      <c r="D22" s="9">
        <f>SUM(EI_men!I23:T23)</f>
        <v>0</v>
      </c>
      <c r="E22" s="225">
        <f>SUM(EI_men!U23:AF23)</f>
        <v>0</v>
      </c>
      <c r="F22" s="224">
        <f>B22-EI_men!B23</f>
        <v>0</v>
      </c>
    </row>
    <row r="23" spans="1:6" ht="16.5" thickTop="1" thickBot="1" x14ac:dyDescent="0.4">
      <c r="A23" s="2" t="str">
        <f>EI_men!A24</f>
        <v>3.2. Instrumentu nomas izmaksas</v>
      </c>
      <c r="B23" s="28">
        <f>SUM(C23:E23)</f>
        <v>0</v>
      </c>
      <c r="C23" s="9">
        <f>SUM(EI_men!C24:H24)</f>
        <v>0</v>
      </c>
      <c r="D23" s="9">
        <f>SUM(EI_men!I24:T24)</f>
        <v>0</v>
      </c>
      <c r="E23" s="225">
        <f>SUM(EI_men!U24:AF24)</f>
        <v>0</v>
      </c>
      <c r="F23" s="224">
        <f>B23-EI_men!B24</f>
        <v>0</v>
      </c>
    </row>
    <row r="24" spans="1:6" ht="16.5" thickTop="1" thickBot="1" x14ac:dyDescent="0.4">
      <c r="A24" s="2" t="str">
        <f>EI_men!A25</f>
        <v>3.3. Iekārtu nomas izmaksas</v>
      </c>
      <c r="B24" s="28">
        <f>SUM(C24:E24)</f>
        <v>0</v>
      </c>
      <c r="C24" s="9">
        <f>SUM(EI_men!C25:H25)</f>
        <v>0</v>
      </c>
      <c r="D24" s="9">
        <f>SUM(EI_men!I25:T25)</f>
        <v>0</v>
      </c>
      <c r="E24" s="225">
        <f>SUM(EI_men!U25:AF25)</f>
        <v>0</v>
      </c>
      <c r="F24" s="224">
        <f>B24-EI_men!B25</f>
        <v>0</v>
      </c>
    </row>
    <row r="25" spans="1:6" ht="16.5" thickTop="1" thickBot="1" x14ac:dyDescent="0.4">
      <c r="A25" s="2" t="str">
        <f>EI_men!A26</f>
        <v>3.4. Aprīkojuma nomas izmaksas</v>
      </c>
      <c r="B25" s="28">
        <f>SUM(C25:E25)</f>
        <v>0</v>
      </c>
      <c r="C25" s="9">
        <f>SUM(EI_men!C26:H26)</f>
        <v>0</v>
      </c>
      <c r="D25" s="9">
        <f>SUM(EI_men!I26:T26)</f>
        <v>0</v>
      </c>
      <c r="E25" s="225">
        <f>SUM(EI_men!U26:AF26)</f>
        <v>0</v>
      </c>
      <c r="F25" s="224">
        <f>B25-EI_men!B26</f>
        <v>0</v>
      </c>
    </row>
    <row r="26" spans="1:6" s="19" customFormat="1" ht="16.5" thickTop="1" thickBot="1" x14ac:dyDescent="0.4">
      <c r="A26" s="30" t="s">
        <v>39</v>
      </c>
      <c r="B26" s="28">
        <f>SUM(C26:E26)</f>
        <v>0</v>
      </c>
      <c r="C26" s="53">
        <f t="shared" ref="C26:E26" si="2">SUM(C22:C25)</f>
        <v>0</v>
      </c>
      <c r="D26" s="53">
        <f t="shared" si="2"/>
        <v>0</v>
      </c>
      <c r="E26" s="53">
        <f t="shared" si="2"/>
        <v>0</v>
      </c>
      <c r="F26" s="224">
        <f>B26-EI_men!B27</f>
        <v>0</v>
      </c>
    </row>
    <row r="27" spans="1:6" ht="16.5" thickTop="1" thickBot="1" x14ac:dyDescent="0.4">
      <c r="A27" s="2" t="s">
        <v>17</v>
      </c>
      <c r="B27" s="28"/>
      <c r="C27" s="9"/>
      <c r="D27" s="9"/>
      <c r="E27" s="225"/>
      <c r="F27" s="224">
        <f>B27-EI_men!B28</f>
        <v>0</v>
      </c>
    </row>
    <row r="28" spans="1:6" ht="16.5" thickTop="1" thickBot="1" x14ac:dyDescent="0.4">
      <c r="A28" s="3" t="str">
        <f>EI_men!A29</f>
        <v>4.1. Konferences dalības maksa</v>
      </c>
      <c r="B28" s="28">
        <f>SUM(C28:E28)</f>
        <v>0</v>
      </c>
      <c r="C28" s="9">
        <f>SUM(EI_men!C29:H29)</f>
        <v>0</v>
      </c>
      <c r="D28" s="9">
        <f>SUM(EI_men!I29:T29)</f>
        <v>0</v>
      </c>
      <c r="E28" s="225">
        <f>SUM(EI_men!U29:AF29)</f>
        <v>0</v>
      </c>
      <c r="F28" s="224">
        <f>B28-EI_men!B29</f>
        <v>0</v>
      </c>
    </row>
    <row r="29" spans="1:6" ht="16.5" thickTop="1" thickBot="1" x14ac:dyDescent="0.4">
      <c r="A29" s="3" t="str">
        <f>EI_men!A30</f>
        <v>4.2. Ārpakalpojums</v>
      </c>
      <c r="B29" s="28">
        <f>SUM(C29:E29)</f>
        <v>0</v>
      </c>
      <c r="C29" s="9">
        <f>SUM(EI_men!C30:H30)</f>
        <v>0</v>
      </c>
      <c r="D29" s="9">
        <f>SUM(EI_men!I30:T30)</f>
        <v>0</v>
      </c>
      <c r="E29" s="225">
        <f>SUM(EI_men!U30:AF30)</f>
        <v>0</v>
      </c>
      <c r="F29" s="224">
        <f>B29-EI_men!B30</f>
        <v>0</v>
      </c>
    </row>
    <row r="30" spans="1:6" s="19" customFormat="1" ht="16.5" thickTop="1" thickBot="1" x14ac:dyDescent="0.4">
      <c r="A30" s="29" t="s">
        <v>18</v>
      </c>
      <c r="B30" s="28">
        <f>SUM(C30:E30)</f>
        <v>0</v>
      </c>
      <c r="C30" s="53">
        <f t="shared" ref="C30:E30" si="3">SUM(C28:C29)</f>
        <v>0</v>
      </c>
      <c r="D30" s="53">
        <f t="shared" si="3"/>
        <v>0</v>
      </c>
      <c r="E30" s="53">
        <f t="shared" si="3"/>
        <v>0</v>
      </c>
      <c r="F30" s="224">
        <f>B30-EI_men!B31</f>
        <v>0</v>
      </c>
    </row>
    <row r="31" spans="1:6" ht="32" thickTop="1" thickBot="1" x14ac:dyDescent="0.4">
      <c r="A31" s="4" t="s">
        <v>19</v>
      </c>
      <c r="B31" s="28"/>
      <c r="C31" s="9"/>
      <c r="D31" s="9"/>
      <c r="E31" s="225"/>
      <c r="F31" s="224">
        <f>B31-EI_men!B32</f>
        <v>0</v>
      </c>
    </row>
    <row r="32" spans="1:6" ht="16.5" thickTop="1" thickBot="1" x14ac:dyDescent="0.4">
      <c r="A32" s="24" t="str">
        <f>EI_men!A33</f>
        <v>5.1. Materiālu izmaksas</v>
      </c>
      <c r="B32" s="28">
        <f>SUM(C32:E32)</f>
        <v>0</v>
      </c>
      <c r="C32" s="9">
        <f>SUM(EI_men!C33:H33)</f>
        <v>0</v>
      </c>
      <c r="D32" s="9">
        <f>SUM(EI_men!I33:T33)</f>
        <v>0</v>
      </c>
      <c r="E32" s="225">
        <f>SUM(EI_men!U33:AF33)</f>
        <v>0</v>
      </c>
      <c r="F32" s="224">
        <f>B32-EI_men!B33</f>
        <v>0</v>
      </c>
    </row>
    <row r="33" spans="1:6" ht="16.5" thickTop="1" thickBot="1" x14ac:dyDescent="0.4">
      <c r="A33" s="24" t="str">
        <f>EI_men!A34</f>
        <v>5.2. Zinātniskās literatūras izmaksas</v>
      </c>
      <c r="B33" s="28">
        <f>SUM(C33:E33)</f>
        <v>0</v>
      </c>
      <c r="C33" s="9">
        <f>SUM(EI_men!C34:H34)</f>
        <v>0</v>
      </c>
      <c r="D33" s="9">
        <f>SUM(EI_men!I34:T34)</f>
        <v>0</v>
      </c>
      <c r="E33" s="225">
        <f>SUM(EI_men!U34:AF34)</f>
        <v>0</v>
      </c>
      <c r="F33" s="224">
        <f>B33-EI_men!B34</f>
        <v>0</v>
      </c>
    </row>
    <row r="34" spans="1:6" ht="16.5" thickTop="1" thickBot="1" x14ac:dyDescent="0.4">
      <c r="A34" s="24" t="str">
        <f>EI_men!A35</f>
        <v>5.3. Mazvērtīgā inventāra izmaksas</v>
      </c>
      <c r="B34" s="28">
        <f>SUM(C34:E34)</f>
        <v>0</v>
      </c>
      <c r="C34" s="9">
        <f>SUM(EI_men!C35:H35)</f>
        <v>0</v>
      </c>
      <c r="D34" s="9">
        <f>SUM(EI_men!I35:T35)</f>
        <v>0</v>
      </c>
      <c r="E34" s="225">
        <f>SUM(EI_men!U35:AF35)</f>
        <v>0</v>
      </c>
      <c r="F34" s="224">
        <f>B34-EI_men!B35</f>
        <v>0</v>
      </c>
    </row>
    <row r="35" spans="1:6" s="19" customFormat="1" ht="16.5" thickTop="1" thickBot="1" x14ac:dyDescent="0.4">
      <c r="A35" s="29" t="s">
        <v>20</v>
      </c>
      <c r="B35" s="28">
        <f>SUM(C35:E35)</f>
        <v>0</v>
      </c>
      <c r="C35" s="53">
        <f t="shared" ref="C35:E35" si="4">SUM(C32:C34)</f>
        <v>0</v>
      </c>
      <c r="D35" s="53">
        <f t="shared" si="4"/>
        <v>0</v>
      </c>
      <c r="E35" s="53">
        <f t="shared" si="4"/>
        <v>0</v>
      </c>
      <c r="F35" s="224">
        <f>B35-EI_men!B36</f>
        <v>0</v>
      </c>
    </row>
    <row r="36" spans="1:6" ht="32" thickTop="1" thickBot="1" x14ac:dyDescent="0.4">
      <c r="A36" s="3" t="s">
        <v>21</v>
      </c>
      <c r="B36" s="28"/>
      <c r="C36" s="9"/>
      <c r="D36" s="9"/>
      <c r="E36" s="225"/>
      <c r="F36" s="224">
        <f>B36-EI_men!B37</f>
        <v>0</v>
      </c>
    </row>
    <row r="37" spans="1:6" ht="16.5" thickTop="1" thickBot="1" x14ac:dyDescent="0.4">
      <c r="A37" s="3" t="str">
        <f>EI_men!A38</f>
        <v>6.1. Telpu amortizācijas izmaksas</v>
      </c>
      <c r="B37" s="28">
        <f t="shared" ref="B37:B42" si="5">SUM(C37:E37)</f>
        <v>0</v>
      </c>
      <c r="C37" s="9">
        <f>SUM(EI_men!C38:H38)</f>
        <v>0</v>
      </c>
      <c r="D37" s="9">
        <f>SUM(EI_men!I38:T38)</f>
        <v>0</v>
      </c>
      <c r="E37" s="225">
        <f>SUM(EI_men!U38:AF38)</f>
        <v>0</v>
      </c>
      <c r="F37" s="224">
        <f>B37-EI_men!B38</f>
        <v>0</v>
      </c>
    </row>
    <row r="38" spans="1:6" ht="16.5" thickTop="1" thickBot="1" x14ac:dyDescent="0.4">
      <c r="A38" s="3" t="str">
        <f>EI_men!A39</f>
        <v>6.2. Instrumentu amortizācijas izmaksas</v>
      </c>
      <c r="B38" s="28">
        <f t="shared" si="5"/>
        <v>0</v>
      </c>
      <c r="C38" s="9">
        <f>SUM(EI_men!C39:H39)</f>
        <v>0</v>
      </c>
      <c r="D38" s="9">
        <f>SUM(EI_men!I39:T39)</f>
        <v>0</v>
      </c>
      <c r="E38" s="225">
        <f>SUM(EI_men!U39:AF39)</f>
        <v>0</v>
      </c>
      <c r="F38" s="224">
        <f>B38-EI_men!B39</f>
        <v>0</v>
      </c>
    </row>
    <row r="39" spans="1:6" ht="16.5" thickTop="1" thickBot="1" x14ac:dyDescent="0.4">
      <c r="A39" s="3" t="str">
        <f>EI_men!A40</f>
        <v>6.3. Iekārtu amortizācijas izmaksas</v>
      </c>
      <c r="B39" s="28">
        <f t="shared" si="5"/>
        <v>0</v>
      </c>
      <c r="C39" s="9">
        <f>SUM(EI_men!C40:H40)</f>
        <v>0</v>
      </c>
      <c r="D39" s="9">
        <f>SUM(EI_men!I40:T40)</f>
        <v>0</v>
      </c>
      <c r="E39" s="225">
        <f>SUM(EI_men!U40:AF40)</f>
        <v>0</v>
      </c>
      <c r="F39" s="224">
        <f>B39-EI_men!B40</f>
        <v>0</v>
      </c>
    </row>
    <row r="40" spans="1:6" ht="16.5" thickTop="1" thickBot="1" x14ac:dyDescent="0.4">
      <c r="A40" s="3" t="str">
        <f>EI_men!A41</f>
        <v>6.4. Aprīkojuma amortizācijas izmaksas</v>
      </c>
      <c r="B40" s="28">
        <f t="shared" si="5"/>
        <v>0</v>
      </c>
      <c r="C40" s="9">
        <f>SUM(EI_men!C41:H41)</f>
        <v>0</v>
      </c>
      <c r="D40" s="9">
        <f>SUM(EI_men!I41:T41)</f>
        <v>0</v>
      </c>
      <c r="E40" s="225">
        <f>SUM(EI_men!U41:AF41)</f>
        <v>0</v>
      </c>
      <c r="F40" s="224">
        <f>B40-EI_men!B41</f>
        <v>0</v>
      </c>
    </row>
    <row r="41" spans="1:6" ht="16.5" thickTop="1" thickBot="1" x14ac:dyDescent="0.4">
      <c r="A41" s="3" t="str">
        <f>EI_men!A42</f>
        <v>6.5. Patentu un licenču amortizācijas izmaksas</v>
      </c>
      <c r="B41" s="28">
        <f t="shared" si="5"/>
        <v>0</v>
      </c>
      <c r="C41" s="9">
        <f>SUM(EI_men!C42:H42)</f>
        <v>0</v>
      </c>
      <c r="D41" s="9">
        <f>SUM(EI_men!I42:T42)</f>
        <v>0</v>
      </c>
      <c r="E41" s="225">
        <f>SUM(EI_men!U42:AF42)</f>
        <v>0</v>
      </c>
      <c r="F41" s="224">
        <f>B41-EI_men!B42</f>
        <v>0</v>
      </c>
    </row>
    <row r="42" spans="1:6" s="19" customFormat="1" ht="16.5" thickTop="1" thickBot="1" x14ac:dyDescent="0.4">
      <c r="A42" s="29" t="s">
        <v>22</v>
      </c>
      <c r="B42" s="28">
        <f t="shared" si="5"/>
        <v>0</v>
      </c>
      <c r="C42" s="53">
        <f t="shared" ref="C42:E42" si="6">SUM(C37:C41)</f>
        <v>0</v>
      </c>
      <c r="D42" s="53">
        <f t="shared" si="6"/>
        <v>0</v>
      </c>
      <c r="E42" s="53">
        <f t="shared" si="6"/>
        <v>0</v>
      </c>
      <c r="F42" s="224">
        <f>B42-EI_men!B43</f>
        <v>0</v>
      </c>
    </row>
    <row r="43" spans="1:6" s="19" customFormat="1" ht="47.5" thickTop="1" thickBot="1" x14ac:dyDescent="0.4">
      <c r="A43" s="3" t="str">
        <f>Pienemumi!A37</f>
        <v>7. Apdrošināšanas (veselības, dzīvības, transportlīdzekļu, īpašuma, iekārtu, civiltiesiskās atbildības u. c.) izmaksas uz pētniecības projekta īstenošanas laiku, kuru nepieciešamību nosaka Latvijas Republikas normatīvie akti</v>
      </c>
      <c r="B43" s="28"/>
      <c r="C43" s="9"/>
      <c r="D43" s="9"/>
      <c r="E43" s="225"/>
      <c r="F43" s="224">
        <f>B43-EI_men!B44</f>
        <v>0</v>
      </c>
    </row>
    <row r="44" spans="1:6" s="19" customFormat="1" ht="16.5" thickTop="1" thickBot="1" x14ac:dyDescent="0.4">
      <c r="A44" s="3" t="str">
        <f>EI_men!A45</f>
        <v xml:space="preserve">7.1. </v>
      </c>
      <c r="B44" s="28">
        <f>SUM(C44:E44)</f>
        <v>0</v>
      </c>
      <c r="C44" s="9">
        <f>SUM(EI_men!C45:H45)</f>
        <v>0</v>
      </c>
      <c r="D44" s="9">
        <f>SUM(EI_men!I45:T45)</f>
        <v>0</v>
      </c>
      <c r="E44" s="225">
        <f>SUM(EI_men!U45:AF45)</f>
        <v>0</v>
      </c>
      <c r="F44" s="224">
        <f>B44-EI_men!B45</f>
        <v>0</v>
      </c>
    </row>
    <row r="45" spans="1:6" s="19" customFormat="1" ht="16.5" thickTop="1" thickBot="1" x14ac:dyDescent="0.4">
      <c r="A45" s="3" t="str">
        <f>EI_men!A46</f>
        <v xml:space="preserve">7.2. </v>
      </c>
      <c r="B45" s="28">
        <f>SUM(C45:E45)</f>
        <v>0</v>
      </c>
      <c r="C45" s="9">
        <f>SUM(EI_men!C46:H46)</f>
        <v>0</v>
      </c>
      <c r="D45" s="9">
        <f>SUM(EI_men!I46:T46)</f>
        <v>0</v>
      </c>
      <c r="E45" s="225">
        <f>SUM(EI_men!U46:AF46)</f>
        <v>0</v>
      </c>
      <c r="F45" s="224">
        <f>B45-EI_men!B46</f>
        <v>0</v>
      </c>
    </row>
    <row r="46" spans="1:6" s="19" customFormat="1" ht="16.5" thickTop="1" thickBot="1" x14ac:dyDescent="0.4">
      <c r="A46" s="29" t="s">
        <v>100</v>
      </c>
      <c r="B46" s="28">
        <f>SUM(C46:E46)</f>
        <v>0</v>
      </c>
      <c r="C46" s="53">
        <f t="shared" ref="C46:E46" si="7">SUM(C44:C45)</f>
        <v>0</v>
      </c>
      <c r="D46" s="53">
        <f t="shared" si="7"/>
        <v>0</v>
      </c>
      <c r="E46" s="53">
        <f t="shared" si="7"/>
        <v>0</v>
      </c>
      <c r="F46" s="224">
        <f>B46-EI_men!B47</f>
        <v>0</v>
      </c>
    </row>
    <row r="47" spans="1:6" s="19" customFormat="1" ht="16.5" thickTop="1" thickBot="1" x14ac:dyDescent="0.4">
      <c r="A47" s="31" t="s">
        <v>23</v>
      </c>
      <c r="B47" s="28">
        <f>SUM(C47:E47)</f>
        <v>0</v>
      </c>
      <c r="C47" s="53">
        <f t="shared" ref="C47:E47" si="8">SUM(C16+C20+C26+C30+C35+C42+C46)</f>
        <v>0</v>
      </c>
      <c r="D47" s="53">
        <f t="shared" si="8"/>
        <v>0</v>
      </c>
      <c r="E47" s="53">
        <f t="shared" si="8"/>
        <v>0</v>
      </c>
      <c r="F47" s="224">
        <f>B47-EI_men!B48</f>
        <v>0</v>
      </c>
    </row>
    <row r="48" spans="1:6" ht="16.5" thickTop="1" thickBot="1" x14ac:dyDescent="0.4">
      <c r="A48" s="5"/>
      <c r="B48" s="28"/>
      <c r="C48" s="9"/>
      <c r="D48" s="9"/>
      <c r="E48" s="225"/>
      <c r="F48" s="224">
        <f>B48-EI_men!B49</f>
        <v>0</v>
      </c>
    </row>
    <row r="49" spans="1:6" s="19" customFormat="1" ht="16.5" thickTop="1" thickBot="1" x14ac:dyDescent="0.4">
      <c r="A49" s="3" t="str">
        <f>RP_men!A50</f>
        <v>8. Pētniecības projekta vadības izmaksas (valsts atbalsts)</v>
      </c>
      <c r="B49" s="28"/>
      <c r="C49" s="9"/>
      <c r="D49" s="9"/>
      <c r="E49" s="225"/>
      <c r="F49" s="224">
        <f>B49-EI_men!B50</f>
        <v>0</v>
      </c>
    </row>
    <row r="50" spans="1:6" ht="16.5" thickTop="1" thickBot="1" x14ac:dyDescent="0.4">
      <c r="A50" s="3" t="str">
        <f>RP_men!A51</f>
        <v>8.1. Personāla izmaksas</v>
      </c>
      <c r="B50" s="28">
        <f>SUM(C50:E50)</f>
        <v>0</v>
      </c>
      <c r="C50" s="9">
        <f>SUM(EI_men!C51:H51)</f>
        <v>0</v>
      </c>
      <c r="D50" s="9">
        <f>SUM(EI_men!I51:T51)</f>
        <v>0</v>
      </c>
      <c r="E50" s="225">
        <f>SUM(EI_men!U51:AF51)</f>
        <v>0</v>
      </c>
      <c r="F50" s="224">
        <f>B50-EI_men!B51</f>
        <v>0</v>
      </c>
    </row>
    <row r="51" spans="1:6" ht="16.5" thickTop="1" thickBot="1" x14ac:dyDescent="0.4">
      <c r="A51" s="3" t="str">
        <f>RP_men!A52</f>
        <v>8.2. Kancelejas preces, biroja piederumi un biroja aprīkojuma noma vai iegāde</v>
      </c>
      <c r="B51" s="28">
        <f>SUM(C51:E51)</f>
        <v>0</v>
      </c>
      <c r="C51" s="9">
        <f>SUM(EI_men!C52:H52)</f>
        <v>0</v>
      </c>
      <c r="D51" s="9">
        <f>SUM(EI_men!I52:T52)</f>
        <v>0</v>
      </c>
      <c r="E51" s="225">
        <f>SUM(EI_men!U52:AF52)</f>
        <v>0</v>
      </c>
      <c r="F51" s="224">
        <f>B51-EI_men!B52</f>
        <v>0</v>
      </c>
    </row>
    <row r="52" spans="1:6" ht="16.5" thickTop="1" thickBot="1" x14ac:dyDescent="0.4">
      <c r="A52" s="3" t="str">
        <f>RP_men!A53</f>
        <v>8.3. Apdrošināšanas izmaksas</v>
      </c>
      <c r="B52" s="28">
        <f>SUM(C52:E52)</f>
        <v>0</v>
      </c>
      <c r="C52" s="9">
        <f>SUM(EI_men!C53:H53)</f>
        <v>0</v>
      </c>
      <c r="D52" s="9">
        <f>SUM(EI_men!I53:T53)</f>
        <v>0</v>
      </c>
      <c r="E52" s="225">
        <f>SUM(EI_men!U53:AF53)</f>
        <v>0</v>
      </c>
      <c r="F52" s="224">
        <f>B52-EI_men!B53</f>
        <v>0</v>
      </c>
    </row>
    <row r="53" spans="1:6" s="19" customFormat="1" ht="16.5" thickTop="1" thickBot="1" x14ac:dyDescent="0.4">
      <c r="A53" s="29" t="str">
        <f>RP_men!A54</f>
        <v>Kopā (8.)</v>
      </c>
      <c r="B53" s="28">
        <f>SUM(C53:E53)</f>
        <v>0</v>
      </c>
      <c r="C53" s="53">
        <f t="shared" ref="C53:E53" si="9">SUM(C50:C52)</f>
        <v>0</v>
      </c>
      <c r="D53" s="53">
        <f t="shared" si="9"/>
        <v>0</v>
      </c>
      <c r="E53" s="53">
        <f t="shared" si="9"/>
        <v>0</v>
      </c>
      <c r="F53" s="224">
        <f>B53-EI_men!B54</f>
        <v>0</v>
      </c>
    </row>
    <row r="54" spans="1:6" s="19" customFormat="1" ht="16.5" thickTop="1" thickBot="1" x14ac:dyDescent="0.4">
      <c r="A54" s="32" t="str">
        <f>RP_men!A55</f>
        <v>Kopējās izmaksas</v>
      </c>
      <c r="B54" s="28">
        <f>SUM(C54:E54)</f>
        <v>0</v>
      </c>
      <c r="C54" s="53">
        <f t="shared" ref="C54:E54" si="10">C53+C47</f>
        <v>0</v>
      </c>
      <c r="D54" s="53">
        <f t="shared" si="10"/>
        <v>0</v>
      </c>
      <c r="E54" s="53">
        <f t="shared" si="10"/>
        <v>0</v>
      </c>
      <c r="F54" s="224">
        <f>B54-EI_men!B55</f>
        <v>0</v>
      </c>
    </row>
    <row r="55" spans="1:6" s="33" customFormat="1" ht="15.5" hidden="1" thickBot="1" x14ac:dyDescent="0.35">
      <c r="A55" s="32">
        <f>RP_men!A77</f>
        <v>0</v>
      </c>
      <c r="B55" s="36" t="s">
        <v>42</v>
      </c>
      <c r="C55" s="34"/>
      <c r="D55" s="35" t="e">
        <f>#REF!-SUM(RP_men!#REF!)</f>
        <v>#REF!</v>
      </c>
      <c r="E55" s="35"/>
    </row>
    <row r="56" spans="1:6" ht="15.5" thickTop="1" thickBot="1" x14ac:dyDescent="0.4">
      <c r="B56" s="89">
        <f>B54-EI_men!B55</f>
        <v>0</v>
      </c>
    </row>
    <row r="57" spans="1:6" ht="15" thickTop="1" x14ac:dyDescent="0.35"/>
  </sheetData>
  <mergeCells count="1">
    <mergeCell ref="B3:D3"/>
  </mergeCells>
  <conditionalFormatting sqref="F2:F54 B55:XFD55">
    <cfRule type="cellIs" dxfId="1" priority="2" operator="notEqual">
      <formula>0</formula>
    </cfRule>
  </conditionalFormatting>
  <pageMargins left="0.70866141732283472" right="0.70866141732283472" top="0.74803149606299213" bottom="0.74803149606299213" header="0.31496062992125984" footer="0.31496062992125984"/>
  <pageSetup paperSize="9" scale="72" fitToHeight="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L21"/>
  <sheetViews>
    <sheetView zoomScale="75" zoomScaleNormal="75" zoomScaleSheetLayoutView="100" workbookViewId="0">
      <selection activeCell="G14" sqref="G14"/>
    </sheetView>
  </sheetViews>
  <sheetFormatPr defaultRowHeight="14.5" x14ac:dyDescent="0.35"/>
  <cols>
    <col min="1" max="1" width="74" customWidth="1"/>
    <col min="2" max="2" width="3.36328125" hidden="1" customWidth="1"/>
    <col min="3" max="3" width="11.81640625" hidden="1" customWidth="1"/>
    <col min="4" max="4" width="11.6328125" hidden="1" customWidth="1"/>
    <col min="5" max="5" width="13.6328125" bestFit="1" customWidth="1"/>
    <col min="6" max="6" width="10.81640625" customWidth="1"/>
    <col min="7" max="7" width="11.54296875" customWidth="1"/>
    <col min="8" max="8" width="13" customWidth="1"/>
    <col min="9" max="9" width="10.36328125" customWidth="1"/>
    <col min="10" max="10" width="11.08984375" customWidth="1"/>
    <col min="11" max="11" width="13.08984375" customWidth="1"/>
    <col min="12" max="12" width="11.54296875" customWidth="1"/>
  </cols>
  <sheetData>
    <row r="1" spans="1:12" ht="53" customHeight="1" x14ac:dyDescent="0.35">
      <c r="A1" s="176" t="s">
        <v>144</v>
      </c>
      <c r="B1" s="245" t="s">
        <v>129</v>
      </c>
      <c r="C1" s="252"/>
      <c r="D1" s="253"/>
      <c r="E1" s="245" t="s">
        <v>113</v>
      </c>
      <c r="F1" s="252"/>
      <c r="G1" s="246"/>
      <c r="H1" s="245" t="s">
        <v>114</v>
      </c>
      <c r="I1" s="252"/>
      <c r="J1" s="246"/>
      <c r="K1" s="245" t="s">
        <v>36</v>
      </c>
      <c r="L1" s="246"/>
    </row>
    <row r="2" spans="1:12" ht="68" customHeight="1" x14ac:dyDescent="0.35">
      <c r="A2" s="158" t="s">
        <v>141</v>
      </c>
      <c r="B2" s="154" t="s">
        <v>115</v>
      </c>
      <c r="C2" s="125" t="s">
        <v>116</v>
      </c>
      <c r="D2" s="157" t="s">
        <v>117</v>
      </c>
      <c r="E2" s="154" t="s">
        <v>115</v>
      </c>
      <c r="F2" s="125" t="s">
        <v>116</v>
      </c>
      <c r="G2" s="155" t="s">
        <v>117</v>
      </c>
      <c r="H2" s="154" t="s">
        <v>115</v>
      </c>
      <c r="I2" s="125" t="s">
        <v>116</v>
      </c>
      <c r="J2" s="155" t="s">
        <v>117</v>
      </c>
      <c r="K2" s="154" t="s">
        <v>115</v>
      </c>
      <c r="L2" s="155" t="s">
        <v>117</v>
      </c>
    </row>
    <row r="3" spans="1:12" x14ac:dyDescent="0.35">
      <c r="A3" s="150" t="s">
        <v>12</v>
      </c>
      <c r="B3" s="166">
        <v>0</v>
      </c>
      <c r="C3" s="162">
        <v>0.7</v>
      </c>
      <c r="D3" s="165">
        <f>ROUND(B3*C$3,2)</f>
        <v>0</v>
      </c>
      <c r="E3" s="170">
        <f>SUM(RP_men!B7:B11)</f>
        <v>0</v>
      </c>
      <c r="F3" s="162">
        <v>0.7</v>
      </c>
      <c r="G3" s="172">
        <f>ROUND(E3*F$3,2)</f>
        <v>0</v>
      </c>
      <c r="H3" s="170">
        <f>SUM(EI_men!B7:B11)</f>
        <v>0</v>
      </c>
      <c r="I3" s="162">
        <v>0.6</v>
      </c>
      <c r="J3" s="172">
        <f>ROUND(H3*I$3,2)</f>
        <v>0</v>
      </c>
      <c r="K3" s="171">
        <f>ROUND(B3+E3+H3,2)</f>
        <v>0</v>
      </c>
      <c r="L3" s="172">
        <f>ROUND(D3+G3+J3,2)</f>
        <v>0</v>
      </c>
    </row>
    <row r="4" spans="1:12" ht="43.5" x14ac:dyDescent="0.35">
      <c r="A4" s="151" t="s">
        <v>69</v>
      </c>
      <c r="B4" s="166">
        <v>0</v>
      </c>
      <c r="C4" s="15"/>
      <c r="D4" s="165">
        <f>ROUND(B4*C$3,2)</f>
        <v>0</v>
      </c>
      <c r="E4" s="170">
        <f>SUM(RP_men!B13:B16)</f>
        <v>0</v>
      </c>
      <c r="F4" s="15"/>
      <c r="G4" s="172">
        <f>ROUND(E4*F$3,2)</f>
        <v>0</v>
      </c>
      <c r="H4" s="170">
        <f>SUM(EI_men!B13:B16)</f>
        <v>0</v>
      </c>
      <c r="I4" s="15"/>
      <c r="J4" s="172">
        <f>ROUND(H4*I$3,2)</f>
        <v>0</v>
      </c>
      <c r="K4" s="171">
        <f>ROUND(B4+E4+H4,2)</f>
        <v>0</v>
      </c>
      <c r="L4" s="172">
        <f>ROUND(D4+G4+J4,2)</f>
        <v>0</v>
      </c>
    </row>
    <row r="5" spans="1:12" x14ac:dyDescent="0.35">
      <c r="A5" s="152" t="s">
        <v>138</v>
      </c>
      <c r="B5" s="167">
        <f>ROUND(SUM(B3:B4),2)</f>
        <v>0</v>
      </c>
      <c r="C5" s="161"/>
      <c r="D5" s="165">
        <f>ROUND(SUM(D3:D4),2)</f>
        <v>0</v>
      </c>
      <c r="E5" s="171">
        <f>ROUND(SUM(E3:E4),2)</f>
        <v>0</v>
      </c>
      <c r="F5" s="161"/>
      <c r="G5" s="172">
        <f>ROUND(SUM(G3:G4),2)</f>
        <v>0</v>
      </c>
      <c r="H5" s="171">
        <f>ROUND(SUM(H3:H4),2)</f>
        <v>0</v>
      </c>
      <c r="I5" s="160"/>
      <c r="J5" s="172">
        <f>ROUND(SUM(J3:J4),2)</f>
        <v>0</v>
      </c>
      <c r="K5" s="171">
        <f>ROUND(SUM(K3:K4),2)</f>
        <v>0</v>
      </c>
      <c r="L5" s="171">
        <f>ROUND(SUM(L3:L4),2)</f>
        <v>0</v>
      </c>
    </row>
    <row r="6" spans="1:12" x14ac:dyDescent="0.35">
      <c r="A6" s="151" t="s">
        <v>30</v>
      </c>
      <c r="B6" s="166">
        <v>0</v>
      </c>
      <c r="C6" s="15"/>
      <c r="D6" s="165">
        <f>ROUND(B6*C$3,2)</f>
        <v>0</v>
      </c>
      <c r="E6" s="170">
        <f>RP_men!B21</f>
        <v>0</v>
      </c>
      <c r="F6" s="15"/>
      <c r="G6" s="172">
        <f>ROUND(E6*F$3,2)</f>
        <v>0</v>
      </c>
      <c r="H6" s="170">
        <f>EI_men!B21</f>
        <v>0</v>
      </c>
      <c r="I6" s="15"/>
      <c r="J6" s="172">
        <f>ROUND(H6*I$3,2)</f>
        <v>0</v>
      </c>
      <c r="K6" s="171">
        <f>ROUND(B6+E6+H6,2)</f>
        <v>0</v>
      </c>
      <c r="L6" s="172">
        <f>ROUND(D6+G6+J6,2)</f>
        <v>0</v>
      </c>
    </row>
    <row r="7" spans="1:12" x14ac:dyDescent="0.35">
      <c r="A7" s="151" t="s">
        <v>139</v>
      </c>
      <c r="B7" s="166">
        <v>0</v>
      </c>
      <c r="C7" s="15"/>
      <c r="D7" s="165">
        <f t="shared" ref="D7:D11" si="0">ROUND(B7*C$3,2)</f>
        <v>0</v>
      </c>
      <c r="E7" s="170">
        <f>RP_men!B27</f>
        <v>0</v>
      </c>
      <c r="F7" s="15"/>
      <c r="G7" s="172">
        <f t="shared" ref="G7:G11" si="1">ROUND(E7*F$3,2)</f>
        <v>0</v>
      </c>
      <c r="H7" s="170">
        <f>EI_men!B27</f>
        <v>0</v>
      </c>
      <c r="I7" s="15"/>
      <c r="J7" s="172">
        <f t="shared" ref="J7:J11" si="2">ROUND(H7*I$3,2)</f>
        <v>0</v>
      </c>
      <c r="K7" s="171">
        <f t="shared" ref="K7:K11" si="3">ROUND(B7+E7+H7,2)</f>
        <v>0</v>
      </c>
      <c r="L7" s="172">
        <f t="shared" ref="L7:L11" si="4">ROUND(D7+G7+J7,2)</f>
        <v>0</v>
      </c>
    </row>
    <row r="8" spans="1:12" x14ac:dyDescent="0.35">
      <c r="A8" s="151" t="s">
        <v>140</v>
      </c>
      <c r="B8" s="166">
        <v>0</v>
      </c>
      <c r="C8" s="15"/>
      <c r="D8" s="165">
        <f t="shared" si="0"/>
        <v>0</v>
      </c>
      <c r="E8" s="170">
        <f>RP_men!B31</f>
        <v>0</v>
      </c>
      <c r="F8" s="15"/>
      <c r="G8" s="172">
        <f t="shared" si="1"/>
        <v>0</v>
      </c>
      <c r="H8" s="170">
        <f>EI_men!B31</f>
        <v>0</v>
      </c>
      <c r="I8" s="15"/>
      <c r="J8" s="172">
        <f t="shared" si="2"/>
        <v>0</v>
      </c>
      <c r="K8" s="171">
        <f t="shared" si="3"/>
        <v>0</v>
      </c>
      <c r="L8" s="172">
        <f t="shared" si="4"/>
        <v>0</v>
      </c>
    </row>
    <row r="9" spans="1:12" ht="11.5" customHeight="1" x14ac:dyDescent="0.35">
      <c r="A9" s="151" t="s">
        <v>19</v>
      </c>
      <c r="B9" s="166">
        <v>0</v>
      </c>
      <c r="C9" s="15"/>
      <c r="D9" s="165">
        <f t="shared" si="0"/>
        <v>0</v>
      </c>
      <c r="E9" s="170">
        <f>RP_men!B36</f>
        <v>0</v>
      </c>
      <c r="F9" s="15"/>
      <c r="G9" s="172">
        <f t="shared" si="1"/>
        <v>0</v>
      </c>
      <c r="H9" s="170">
        <f>EI_men!B36</f>
        <v>0</v>
      </c>
      <c r="I9" s="15"/>
      <c r="J9" s="172">
        <f t="shared" si="2"/>
        <v>0</v>
      </c>
      <c r="K9" s="171">
        <f t="shared" si="3"/>
        <v>0</v>
      </c>
      <c r="L9" s="172">
        <f t="shared" si="4"/>
        <v>0</v>
      </c>
    </row>
    <row r="10" spans="1:12" ht="29" x14ac:dyDescent="0.35">
      <c r="A10" s="151" t="s">
        <v>21</v>
      </c>
      <c r="B10" s="166">
        <v>0</v>
      </c>
      <c r="C10" s="15"/>
      <c r="D10" s="165">
        <f t="shared" si="0"/>
        <v>0</v>
      </c>
      <c r="E10" s="170">
        <f>RP_men!B43</f>
        <v>0</v>
      </c>
      <c r="F10" s="15"/>
      <c r="G10" s="172">
        <f t="shared" si="1"/>
        <v>0</v>
      </c>
      <c r="H10" s="170">
        <f>EI_men!B43</f>
        <v>0</v>
      </c>
      <c r="I10" s="15"/>
      <c r="J10" s="172">
        <f t="shared" si="2"/>
        <v>0</v>
      </c>
      <c r="K10" s="171">
        <f t="shared" si="3"/>
        <v>0</v>
      </c>
      <c r="L10" s="172">
        <f t="shared" si="4"/>
        <v>0</v>
      </c>
    </row>
    <row r="11" spans="1:12" ht="44" thickBot="1" x14ac:dyDescent="0.4">
      <c r="A11" s="153" t="s">
        <v>91</v>
      </c>
      <c r="B11" s="166">
        <v>0</v>
      </c>
      <c r="C11" s="159"/>
      <c r="D11" s="165">
        <f t="shared" si="0"/>
        <v>0</v>
      </c>
      <c r="E11" s="170">
        <f>RP_men!B47</f>
        <v>0</v>
      </c>
      <c r="F11" s="156"/>
      <c r="G11" s="172">
        <f t="shared" si="1"/>
        <v>0</v>
      </c>
      <c r="H11" s="173">
        <f>EI_men!B47</f>
        <v>0</v>
      </c>
      <c r="I11" s="159"/>
      <c r="J11" s="172">
        <f t="shared" si="2"/>
        <v>0</v>
      </c>
      <c r="K11" s="171">
        <f t="shared" si="3"/>
        <v>0</v>
      </c>
      <c r="L11" s="172">
        <f t="shared" si="4"/>
        <v>0</v>
      </c>
    </row>
    <row r="12" spans="1:12" ht="19" thickBot="1" x14ac:dyDescent="0.5">
      <c r="A12" s="163" t="s">
        <v>9</v>
      </c>
      <c r="B12" s="168">
        <f>ROUNDDOWN(SUM(B5:B11),2)</f>
        <v>0</v>
      </c>
      <c r="C12" s="164"/>
      <c r="D12" s="169">
        <f>ROUNDDOWN(SUM(D5:D11),2)</f>
        <v>0</v>
      </c>
      <c r="E12" s="169">
        <f>ROUNDDOWN(SUM(E5:E11),2)</f>
        <v>0</v>
      </c>
      <c r="F12" s="164"/>
      <c r="G12" s="169">
        <f>ROUNDDOWN(SUM(G5:G11),2)</f>
        <v>0</v>
      </c>
      <c r="H12" s="174">
        <f>ROUNDDOWN(SUM(H5:H11),2)</f>
        <v>0</v>
      </c>
      <c r="I12" s="164"/>
      <c r="J12" s="169">
        <f>ROUNDDOWN(SUM(J5:J11),2)</f>
        <v>0</v>
      </c>
      <c r="K12" s="174">
        <f>ROUNDDOWN(SUM(K5:K11),2)</f>
        <v>0</v>
      </c>
      <c r="L12" s="174">
        <f>ROUNDDOWN(SUM(L5:L11),2)</f>
        <v>0</v>
      </c>
    </row>
    <row r="13" spans="1:12" ht="18.5" x14ac:dyDescent="0.45">
      <c r="A13" s="227"/>
      <c r="B13" s="228"/>
      <c r="C13" s="19"/>
      <c r="D13" s="229"/>
      <c r="E13" s="229"/>
      <c r="F13" s="19"/>
      <c r="G13" s="229"/>
      <c r="H13" s="229"/>
      <c r="I13" s="19"/>
      <c r="J13" s="229"/>
      <c r="K13" s="229"/>
      <c r="L13" s="229"/>
    </row>
    <row r="14" spans="1:12" x14ac:dyDescent="0.35">
      <c r="A14" s="175" t="s">
        <v>142</v>
      </c>
    </row>
    <row r="16" spans="1:12" ht="15.5" x14ac:dyDescent="0.35">
      <c r="A16" s="247" t="s">
        <v>122</v>
      </c>
      <c r="B16" s="250" t="s">
        <v>123</v>
      </c>
      <c r="C16" s="113" t="s">
        <v>124</v>
      </c>
      <c r="D16" s="114">
        <v>0.7</v>
      </c>
      <c r="E16" s="113"/>
      <c r="F16" s="113" t="s">
        <v>124</v>
      </c>
      <c r="G16" s="114">
        <v>0.7</v>
      </c>
      <c r="H16" s="113"/>
      <c r="I16" s="113" t="s">
        <v>124</v>
      </c>
      <c r="J16" s="115">
        <v>0.45</v>
      </c>
    </row>
    <row r="17" spans="1:10" ht="15.5" x14ac:dyDescent="0.35">
      <c r="A17" s="248"/>
      <c r="B17" s="251"/>
      <c r="C17" s="116" t="s">
        <v>125</v>
      </c>
      <c r="D17" s="117">
        <v>0.8</v>
      </c>
      <c r="E17" s="116"/>
      <c r="F17" s="116" t="s">
        <v>125</v>
      </c>
      <c r="G17" s="117">
        <v>0.8</v>
      </c>
      <c r="H17" s="116"/>
      <c r="I17" s="116" t="s">
        <v>125</v>
      </c>
      <c r="J17" s="118">
        <v>0.6</v>
      </c>
    </row>
    <row r="18" spans="1:10" ht="15.5" x14ac:dyDescent="0.35">
      <c r="A18" s="248"/>
      <c r="B18" s="250" t="s">
        <v>126</v>
      </c>
      <c r="C18" s="113" t="s">
        <v>124</v>
      </c>
      <c r="D18" s="114">
        <v>0.6</v>
      </c>
      <c r="E18" s="113"/>
      <c r="F18" s="113" t="s">
        <v>124</v>
      </c>
      <c r="G18" s="114">
        <v>0.6</v>
      </c>
      <c r="H18" s="113"/>
      <c r="I18" s="113" t="s">
        <v>124</v>
      </c>
      <c r="J18" s="115">
        <v>0.35</v>
      </c>
    </row>
    <row r="19" spans="1:10" ht="15.5" x14ac:dyDescent="0.35">
      <c r="A19" s="248"/>
      <c r="B19" s="251"/>
      <c r="C19" s="116" t="s">
        <v>125</v>
      </c>
      <c r="D19" s="117">
        <v>0.75</v>
      </c>
      <c r="E19" s="116"/>
      <c r="F19" s="116" t="s">
        <v>125</v>
      </c>
      <c r="G19" s="117">
        <v>0.75</v>
      </c>
      <c r="H19" s="116"/>
      <c r="I19" s="116" t="s">
        <v>125</v>
      </c>
      <c r="J19" s="118">
        <v>0.5</v>
      </c>
    </row>
    <row r="20" spans="1:10" ht="15.5" x14ac:dyDescent="0.35">
      <c r="A20" s="248"/>
      <c r="B20" s="250" t="s">
        <v>127</v>
      </c>
      <c r="C20" s="113" t="s">
        <v>124</v>
      </c>
      <c r="D20" s="114">
        <v>0.5</v>
      </c>
      <c r="E20" s="113"/>
      <c r="F20" s="113" t="s">
        <v>124</v>
      </c>
      <c r="G20" s="114">
        <v>0.5</v>
      </c>
      <c r="H20" s="113"/>
      <c r="I20" s="113" t="s">
        <v>124</v>
      </c>
      <c r="J20" s="115">
        <v>0.25</v>
      </c>
    </row>
    <row r="21" spans="1:10" ht="15.5" x14ac:dyDescent="0.35">
      <c r="A21" s="249"/>
      <c r="B21" s="251"/>
      <c r="C21" s="116" t="s">
        <v>125</v>
      </c>
      <c r="D21" s="117">
        <v>0.65</v>
      </c>
      <c r="E21" s="116"/>
      <c r="F21" s="116" t="s">
        <v>125</v>
      </c>
      <c r="G21" s="117">
        <v>0.65</v>
      </c>
      <c r="H21" s="116"/>
      <c r="I21" s="116" t="s">
        <v>125</v>
      </c>
      <c r="J21" s="118">
        <v>0.4</v>
      </c>
    </row>
  </sheetData>
  <mergeCells count="8">
    <mergeCell ref="K1:L1"/>
    <mergeCell ref="A16:A21"/>
    <mergeCell ref="B16:B17"/>
    <mergeCell ref="B18:B19"/>
    <mergeCell ref="B20:B21"/>
    <mergeCell ref="B1:D1"/>
    <mergeCell ref="E1:G1"/>
    <mergeCell ref="H1:J1"/>
  </mergeCells>
  <dataValidations count="3">
    <dataValidation type="list" allowBlank="1" showInputMessage="1" showErrorMessage="1" sqref="C3" xr:uid="{00000000-0002-0000-0A00-000000000000}">
      <formula1>$D$16:$D$21</formula1>
    </dataValidation>
    <dataValidation type="list" allowBlank="1" showInputMessage="1" showErrorMessage="1" sqref="F3" xr:uid="{00000000-0002-0000-0A00-000001000000}">
      <formula1>$G$16:$G$21</formula1>
    </dataValidation>
    <dataValidation type="list" allowBlank="1" showInputMessage="1" showErrorMessage="1" sqref="I3" xr:uid="{00000000-0002-0000-0A00-000002000000}">
      <formula1>$J$16:$J$21</formula1>
    </dataValidation>
  </dataValidations>
  <pageMargins left="0.7" right="0.7" top="0.75" bottom="0.75" header="0.3" footer="0.3"/>
  <pageSetup paperSize="9" scale="6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L21"/>
  <sheetViews>
    <sheetView zoomScale="75" zoomScaleNormal="75" zoomScaleSheetLayoutView="100" workbookViewId="0">
      <selection activeCell="O10" sqref="O10"/>
    </sheetView>
  </sheetViews>
  <sheetFormatPr defaultRowHeight="14.5" x14ac:dyDescent="0.35"/>
  <cols>
    <col min="1" max="1" width="74.08984375" customWidth="1"/>
    <col min="2" max="2" width="17.6328125" hidden="1" customWidth="1"/>
    <col min="3" max="3" width="11.08984375" hidden="1" customWidth="1"/>
    <col min="4" max="4" width="15.6328125" hidden="1" customWidth="1"/>
    <col min="5" max="5" width="13.6328125" bestFit="1" customWidth="1"/>
    <col min="6" max="6" width="9.6328125" bestFit="1" customWidth="1"/>
    <col min="7" max="7" width="11.453125" customWidth="1"/>
    <col min="8" max="8" width="13.6328125" customWidth="1"/>
    <col min="9" max="9" width="10.36328125" customWidth="1"/>
    <col min="10" max="10" width="11.08984375" customWidth="1"/>
    <col min="11" max="11" width="12.08984375" customWidth="1"/>
    <col min="12" max="12" width="11.54296875" customWidth="1"/>
  </cols>
  <sheetData>
    <row r="1" spans="1:12" ht="75" customHeight="1" x14ac:dyDescent="0.35">
      <c r="A1" s="176" t="s">
        <v>145</v>
      </c>
      <c r="B1" s="245" t="s">
        <v>129</v>
      </c>
      <c r="C1" s="252"/>
      <c r="D1" s="253"/>
      <c r="E1" s="245" t="s">
        <v>113</v>
      </c>
      <c r="F1" s="252"/>
      <c r="G1" s="246"/>
      <c r="H1" s="245" t="s">
        <v>114</v>
      </c>
      <c r="I1" s="252"/>
      <c r="J1" s="246"/>
      <c r="K1" s="245" t="s">
        <v>36</v>
      </c>
      <c r="L1" s="246"/>
    </row>
    <row r="2" spans="1:12" ht="46.5" x14ac:dyDescent="0.35">
      <c r="A2" s="158" t="s">
        <v>141</v>
      </c>
      <c r="B2" s="154" t="s">
        <v>115</v>
      </c>
      <c r="C2" s="125" t="s">
        <v>116</v>
      </c>
      <c r="D2" s="157" t="s">
        <v>117</v>
      </c>
      <c r="E2" s="154" t="s">
        <v>115</v>
      </c>
      <c r="F2" s="125" t="s">
        <v>116</v>
      </c>
      <c r="G2" s="155" t="s">
        <v>117</v>
      </c>
      <c r="H2" s="154" t="s">
        <v>115</v>
      </c>
      <c r="I2" s="125" t="s">
        <v>116</v>
      </c>
      <c r="J2" s="155" t="s">
        <v>117</v>
      </c>
      <c r="K2" s="154" t="s">
        <v>115</v>
      </c>
      <c r="L2" s="155" t="s">
        <v>117</v>
      </c>
    </row>
    <row r="3" spans="1:12" x14ac:dyDescent="0.35">
      <c r="A3" s="150" t="s">
        <v>12</v>
      </c>
      <c r="B3" s="166">
        <v>0</v>
      </c>
      <c r="C3" s="162">
        <v>0.7</v>
      </c>
      <c r="D3" s="165">
        <f>ROUND(B3*C$3,2)</f>
        <v>0</v>
      </c>
      <c r="E3" s="170">
        <v>0</v>
      </c>
      <c r="F3" s="162">
        <v>0.7</v>
      </c>
      <c r="G3" s="172">
        <f>ROUND(E3*F$3,2)</f>
        <v>0</v>
      </c>
      <c r="H3" s="170">
        <v>0</v>
      </c>
      <c r="I3" s="162">
        <v>0.6</v>
      </c>
      <c r="J3" s="172">
        <f>ROUND(H3*I$3,2)</f>
        <v>0</v>
      </c>
      <c r="K3" s="171">
        <f>ROUND(B3+E3+H3,2)</f>
        <v>0</v>
      </c>
      <c r="L3" s="172">
        <f>ROUND(D3+G3+J3,2)</f>
        <v>0</v>
      </c>
    </row>
    <row r="4" spans="1:12" ht="43.5" x14ac:dyDescent="0.35">
      <c r="A4" s="151" t="s">
        <v>69</v>
      </c>
      <c r="B4" s="166">
        <v>0</v>
      </c>
      <c r="C4" s="15"/>
      <c r="D4" s="165">
        <f>ROUND(B4*C$3,2)</f>
        <v>0</v>
      </c>
      <c r="E4" s="170">
        <v>0</v>
      </c>
      <c r="F4" s="15"/>
      <c r="G4" s="172">
        <f>ROUND(E4*F$3,2)</f>
        <v>0</v>
      </c>
      <c r="H4" s="170">
        <v>0</v>
      </c>
      <c r="I4" s="15"/>
      <c r="J4" s="172">
        <f>ROUND(H4*I$3,2)</f>
        <v>0</v>
      </c>
      <c r="K4" s="171">
        <f>ROUND(B4+E4+H4,2)</f>
        <v>0</v>
      </c>
      <c r="L4" s="172">
        <f>ROUND(D4+G4+J4,2)</f>
        <v>0</v>
      </c>
    </row>
    <row r="5" spans="1:12" x14ac:dyDescent="0.35">
      <c r="A5" s="152" t="s">
        <v>138</v>
      </c>
      <c r="B5" s="167">
        <f>ROUND(SUM(B3:B4),2)</f>
        <v>0</v>
      </c>
      <c r="C5" s="161"/>
      <c r="D5" s="165">
        <f>ROUND(SUM(D3:D4),2)</f>
        <v>0</v>
      </c>
      <c r="E5" s="171">
        <f>ROUND(SUM(E3:E4),2)</f>
        <v>0</v>
      </c>
      <c r="F5" s="161"/>
      <c r="G5" s="172">
        <f>ROUND(SUM(G3:G4),2)</f>
        <v>0</v>
      </c>
      <c r="H5" s="171">
        <f>ROUND(SUM(H3:H4),2)</f>
        <v>0</v>
      </c>
      <c r="I5" s="160"/>
      <c r="J5" s="172">
        <f>ROUND(SUM(J3:J4),2)</f>
        <v>0</v>
      </c>
      <c r="K5" s="171">
        <f>ROUND(SUM(K3:K4),2)</f>
        <v>0</v>
      </c>
      <c r="L5" s="171">
        <f>ROUND(SUM(L3:L4),2)</f>
        <v>0</v>
      </c>
    </row>
    <row r="6" spans="1:12" x14ac:dyDescent="0.35">
      <c r="A6" s="151" t="s">
        <v>30</v>
      </c>
      <c r="B6" s="166">
        <v>0</v>
      </c>
      <c r="C6" s="15"/>
      <c r="D6" s="165">
        <f>ROUND(B6*C$3,2)</f>
        <v>0</v>
      </c>
      <c r="E6" s="170">
        <v>0</v>
      </c>
      <c r="F6" s="15"/>
      <c r="G6" s="172">
        <f>ROUND(E6*F$3,2)</f>
        <v>0</v>
      </c>
      <c r="H6" s="170">
        <v>0</v>
      </c>
      <c r="I6" s="15"/>
      <c r="J6" s="172">
        <f>ROUND(H6*I$3,2)</f>
        <v>0</v>
      </c>
      <c r="K6" s="171">
        <f>ROUND(B6+E6+H6,2)</f>
        <v>0</v>
      </c>
      <c r="L6" s="172">
        <f>ROUND(D6+G6+J6,2)</f>
        <v>0</v>
      </c>
    </row>
    <row r="7" spans="1:12" x14ac:dyDescent="0.35">
      <c r="A7" s="151" t="s">
        <v>139</v>
      </c>
      <c r="B7" s="166">
        <v>0</v>
      </c>
      <c r="C7" s="15"/>
      <c r="D7" s="165">
        <f t="shared" ref="D7:D11" si="0">ROUND(B7*C$3,2)</f>
        <v>0</v>
      </c>
      <c r="E7" s="170">
        <v>0</v>
      </c>
      <c r="F7" s="15"/>
      <c r="G7" s="172">
        <f t="shared" ref="G7:G11" si="1">ROUND(E7*F$3,2)</f>
        <v>0</v>
      </c>
      <c r="H7" s="170">
        <v>0</v>
      </c>
      <c r="I7" s="15"/>
      <c r="J7" s="172">
        <f t="shared" ref="J7:J11" si="2">ROUND(H7*I$3,2)</f>
        <v>0</v>
      </c>
      <c r="K7" s="171">
        <f t="shared" ref="K7:K11" si="3">ROUND(B7+E7+H7,2)</f>
        <v>0</v>
      </c>
      <c r="L7" s="172">
        <f t="shared" ref="L7:L11" si="4">ROUND(D7+G7+J7,2)</f>
        <v>0</v>
      </c>
    </row>
    <row r="8" spans="1:12" x14ac:dyDescent="0.35">
      <c r="A8" s="151" t="s">
        <v>140</v>
      </c>
      <c r="B8" s="166">
        <v>0</v>
      </c>
      <c r="C8" s="15"/>
      <c r="D8" s="165">
        <f t="shared" si="0"/>
        <v>0</v>
      </c>
      <c r="E8" s="170">
        <v>0</v>
      </c>
      <c r="F8" s="15"/>
      <c r="G8" s="172">
        <f t="shared" si="1"/>
        <v>0</v>
      </c>
      <c r="H8" s="170">
        <v>0</v>
      </c>
      <c r="I8" s="15"/>
      <c r="J8" s="172">
        <f t="shared" si="2"/>
        <v>0</v>
      </c>
      <c r="K8" s="171">
        <f t="shared" si="3"/>
        <v>0</v>
      </c>
      <c r="L8" s="172">
        <f t="shared" si="4"/>
        <v>0</v>
      </c>
    </row>
    <row r="9" spans="1:12" ht="29" x14ac:dyDescent="0.35">
      <c r="A9" s="151" t="s">
        <v>19</v>
      </c>
      <c r="B9" s="166">
        <v>0</v>
      </c>
      <c r="C9" s="15"/>
      <c r="D9" s="165">
        <f t="shared" si="0"/>
        <v>0</v>
      </c>
      <c r="E9" s="170">
        <v>0</v>
      </c>
      <c r="F9" s="15"/>
      <c r="G9" s="172">
        <f t="shared" si="1"/>
        <v>0</v>
      </c>
      <c r="H9" s="170">
        <v>0</v>
      </c>
      <c r="I9" s="15"/>
      <c r="J9" s="172">
        <f t="shared" si="2"/>
        <v>0</v>
      </c>
      <c r="K9" s="171">
        <f t="shared" si="3"/>
        <v>0</v>
      </c>
      <c r="L9" s="172">
        <f t="shared" si="4"/>
        <v>0</v>
      </c>
    </row>
    <row r="10" spans="1:12" ht="29" x14ac:dyDescent="0.35">
      <c r="A10" s="151" t="s">
        <v>21</v>
      </c>
      <c r="B10" s="166">
        <v>0</v>
      </c>
      <c r="C10" s="15"/>
      <c r="D10" s="165">
        <f t="shared" si="0"/>
        <v>0</v>
      </c>
      <c r="E10" s="170">
        <v>0</v>
      </c>
      <c r="F10" s="15"/>
      <c r="G10" s="172">
        <f t="shared" si="1"/>
        <v>0</v>
      </c>
      <c r="H10" s="170">
        <v>0</v>
      </c>
      <c r="I10" s="15"/>
      <c r="J10" s="172">
        <f t="shared" si="2"/>
        <v>0</v>
      </c>
      <c r="K10" s="171">
        <f t="shared" si="3"/>
        <v>0</v>
      </c>
      <c r="L10" s="172">
        <f t="shared" si="4"/>
        <v>0</v>
      </c>
    </row>
    <row r="11" spans="1:12" ht="44" thickBot="1" x14ac:dyDescent="0.4">
      <c r="A11" s="153" t="s">
        <v>91</v>
      </c>
      <c r="B11" s="166">
        <v>0</v>
      </c>
      <c r="C11" s="159"/>
      <c r="D11" s="165">
        <f t="shared" si="0"/>
        <v>0</v>
      </c>
      <c r="E11" s="170">
        <v>0</v>
      </c>
      <c r="F11" s="156"/>
      <c r="G11" s="172">
        <f t="shared" si="1"/>
        <v>0</v>
      </c>
      <c r="H11" s="173">
        <v>0</v>
      </c>
      <c r="I11" s="159"/>
      <c r="J11" s="172">
        <f t="shared" si="2"/>
        <v>0</v>
      </c>
      <c r="K11" s="171">
        <f t="shared" si="3"/>
        <v>0</v>
      </c>
      <c r="L11" s="172">
        <f t="shared" si="4"/>
        <v>0</v>
      </c>
    </row>
    <row r="12" spans="1:12" ht="19" thickBot="1" x14ac:dyDescent="0.5">
      <c r="A12" s="163" t="s">
        <v>9</v>
      </c>
      <c r="B12" s="168">
        <f>ROUNDDOWN(SUM(B5:B11),2)</f>
        <v>0</v>
      </c>
      <c r="C12" s="164"/>
      <c r="D12" s="169">
        <f>ROUNDDOWN(SUM(D5:D11),2)</f>
        <v>0</v>
      </c>
      <c r="E12" s="169">
        <f>ROUNDDOWN(SUM(E5:E11),2)</f>
        <v>0</v>
      </c>
      <c r="F12" s="164"/>
      <c r="G12" s="169">
        <f>ROUNDDOWN(SUM(G5:G11),2)</f>
        <v>0</v>
      </c>
      <c r="H12" s="174">
        <f>ROUNDDOWN(SUM(H5:H11),2)</f>
        <v>0</v>
      </c>
      <c r="I12" s="164"/>
      <c r="J12" s="169">
        <f>ROUNDDOWN(SUM(J5:J11),2)</f>
        <v>0</v>
      </c>
      <c r="K12" s="174">
        <f>ROUNDDOWN(SUM(K5:K11),2)</f>
        <v>0</v>
      </c>
      <c r="L12" s="174">
        <f>ROUNDDOWN(SUM(L5:L11),2)</f>
        <v>0</v>
      </c>
    </row>
    <row r="14" spans="1:12" x14ac:dyDescent="0.35">
      <c r="A14" s="175" t="s">
        <v>142</v>
      </c>
    </row>
    <row r="16" spans="1:12" ht="15.5" x14ac:dyDescent="0.35">
      <c r="A16" s="247" t="s">
        <v>122</v>
      </c>
      <c r="B16" s="250" t="s">
        <v>123</v>
      </c>
      <c r="C16" s="113" t="s">
        <v>124</v>
      </c>
      <c r="D16" s="114">
        <v>0.7</v>
      </c>
      <c r="E16" s="113"/>
      <c r="F16" s="113" t="s">
        <v>124</v>
      </c>
      <c r="G16" s="114">
        <v>0.7</v>
      </c>
      <c r="H16" s="113"/>
      <c r="I16" s="113" t="s">
        <v>124</v>
      </c>
      <c r="J16" s="115">
        <v>0.45</v>
      </c>
    </row>
    <row r="17" spans="1:10" ht="15.5" x14ac:dyDescent="0.35">
      <c r="A17" s="248"/>
      <c r="B17" s="251"/>
      <c r="C17" s="116" t="s">
        <v>125</v>
      </c>
      <c r="D17" s="117">
        <v>0.8</v>
      </c>
      <c r="E17" s="116"/>
      <c r="F17" s="116" t="s">
        <v>125</v>
      </c>
      <c r="G17" s="117">
        <v>0.8</v>
      </c>
      <c r="H17" s="116"/>
      <c r="I17" s="116" t="s">
        <v>125</v>
      </c>
      <c r="J17" s="118">
        <v>0.6</v>
      </c>
    </row>
    <row r="18" spans="1:10" ht="15.5" x14ac:dyDescent="0.35">
      <c r="A18" s="248"/>
      <c r="B18" s="250" t="s">
        <v>126</v>
      </c>
      <c r="C18" s="113" t="s">
        <v>124</v>
      </c>
      <c r="D18" s="114">
        <v>0.6</v>
      </c>
      <c r="E18" s="113"/>
      <c r="F18" s="113" t="s">
        <v>124</v>
      </c>
      <c r="G18" s="114">
        <v>0.6</v>
      </c>
      <c r="H18" s="113"/>
      <c r="I18" s="113" t="s">
        <v>124</v>
      </c>
      <c r="J18" s="115">
        <v>0.35</v>
      </c>
    </row>
    <row r="19" spans="1:10" ht="15.5" x14ac:dyDescent="0.35">
      <c r="A19" s="248"/>
      <c r="B19" s="251"/>
      <c r="C19" s="116" t="s">
        <v>125</v>
      </c>
      <c r="D19" s="117">
        <v>0.75</v>
      </c>
      <c r="E19" s="116"/>
      <c r="F19" s="116" t="s">
        <v>125</v>
      </c>
      <c r="G19" s="117">
        <v>0.75</v>
      </c>
      <c r="H19" s="116"/>
      <c r="I19" s="116" t="s">
        <v>125</v>
      </c>
      <c r="J19" s="118">
        <v>0.5</v>
      </c>
    </row>
    <row r="20" spans="1:10" ht="15.5" x14ac:dyDescent="0.35">
      <c r="A20" s="248"/>
      <c r="B20" s="250" t="s">
        <v>127</v>
      </c>
      <c r="C20" s="113" t="s">
        <v>124</v>
      </c>
      <c r="D20" s="114">
        <v>0.5</v>
      </c>
      <c r="E20" s="113"/>
      <c r="F20" s="113" t="s">
        <v>124</v>
      </c>
      <c r="G20" s="114">
        <v>0.5</v>
      </c>
      <c r="H20" s="113"/>
      <c r="I20" s="113" t="s">
        <v>124</v>
      </c>
      <c r="J20" s="115">
        <v>0.25</v>
      </c>
    </row>
    <row r="21" spans="1:10" ht="15.5" x14ac:dyDescent="0.35">
      <c r="A21" s="249"/>
      <c r="B21" s="251"/>
      <c r="C21" s="116" t="s">
        <v>125</v>
      </c>
      <c r="D21" s="117">
        <v>0.65</v>
      </c>
      <c r="E21" s="116"/>
      <c r="F21" s="116" t="s">
        <v>125</v>
      </c>
      <c r="G21" s="117">
        <v>0.65</v>
      </c>
      <c r="H21" s="116"/>
      <c r="I21" s="116" t="s">
        <v>125</v>
      </c>
      <c r="J21" s="118">
        <v>0.4</v>
      </c>
    </row>
  </sheetData>
  <mergeCells count="8">
    <mergeCell ref="B1:D1"/>
    <mergeCell ref="E1:G1"/>
    <mergeCell ref="H1:J1"/>
    <mergeCell ref="K1:L1"/>
    <mergeCell ref="A16:A21"/>
    <mergeCell ref="B16:B17"/>
    <mergeCell ref="B18:B19"/>
    <mergeCell ref="B20:B21"/>
  </mergeCells>
  <dataValidations count="3">
    <dataValidation type="list" allowBlank="1" showInputMessage="1" showErrorMessage="1" sqref="I3" xr:uid="{00000000-0002-0000-0C00-000000000000}">
      <formula1>$J$16:$J$21</formula1>
    </dataValidation>
    <dataValidation type="list" allowBlank="1" showInputMessage="1" showErrorMessage="1" sqref="F3" xr:uid="{00000000-0002-0000-0C00-000001000000}">
      <formula1>$G$16:$G$21</formula1>
    </dataValidation>
    <dataValidation type="list" allowBlank="1" showInputMessage="1" showErrorMessage="1" sqref="C3" xr:uid="{00000000-0002-0000-0C00-000002000000}">
      <formula1>$D$16:$D$21</formula1>
    </dataValidation>
  </dataValidations>
  <pageMargins left="0.7" right="0.7" top="0.75" bottom="0.75" header="0.3" footer="0.3"/>
  <pageSetup paperSize="9" scale="6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pageSetUpPr fitToPage="1"/>
  </sheetPr>
  <dimension ref="A1:Q17"/>
  <sheetViews>
    <sheetView tabSelected="1" zoomScale="75" zoomScaleNormal="75" zoomScaleSheetLayoutView="85" workbookViewId="0">
      <selection activeCell="C22" sqref="C22"/>
    </sheetView>
  </sheetViews>
  <sheetFormatPr defaultColWidth="9.08984375" defaultRowHeight="15.5" x14ac:dyDescent="0.35"/>
  <cols>
    <col min="1" max="1" width="17.6328125" style="110" bestFit="1" customWidth="1"/>
    <col min="2" max="2" width="27" style="110" customWidth="1"/>
    <col min="3" max="5" width="14.36328125" style="110" customWidth="1"/>
    <col min="6" max="6" width="13.6328125" style="110" bestFit="1" customWidth="1"/>
    <col min="7" max="7" width="12.36328125" style="110" bestFit="1" customWidth="1"/>
    <col min="8" max="8" width="11.36328125" style="110" bestFit="1" customWidth="1"/>
    <col min="9" max="9" width="13.6328125" style="110" bestFit="1" customWidth="1"/>
    <col min="10" max="10" width="12.36328125" style="110" bestFit="1" customWidth="1"/>
    <col min="11" max="11" width="12.81640625" style="110" customWidth="1"/>
    <col min="12" max="12" width="13.6328125" style="110" bestFit="1" customWidth="1"/>
    <col min="13" max="13" width="12.81640625" style="110" customWidth="1"/>
    <col min="14" max="17" width="9.08984375" style="119"/>
    <col min="18" max="259" width="9.08984375" style="110"/>
    <col min="260" max="260" width="20.6328125" style="110" customWidth="1"/>
    <col min="261" max="261" width="40.6328125" style="110" customWidth="1"/>
    <col min="262" max="269" width="15.6328125" style="110" customWidth="1"/>
    <col min="270" max="515" width="9.08984375" style="110"/>
    <col min="516" max="516" width="20.6328125" style="110" customWidth="1"/>
    <col min="517" max="517" width="40.6328125" style="110" customWidth="1"/>
    <col min="518" max="525" width="15.6328125" style="110" customWidth="1"/>
    <col min="526" max="771" width="9.08984375" style="110"/>
    <col min="772" max="772" width="20.6328125" style="110" customWidth="1"/>
    <col min="773" max="773" width="40.6328125" style="110" customWidth="1"/>
    <col min="774" max="781" width="15.6328125" style="110" customWidth="1"/>
    <col min="782" max="1027" width="9.08984375" style="110"/>
    <col min="1028" max="1028" width="20.6328125" style="110" customWidth="1"/>
    <col min="1029" max="1029" width="40.6328125" style="110" customWidth="1"/>
    <col min="1030" max="1037" width="15.6328125" style="110" customWidth="1"/>
    <col min="1038" max="1283" width="9.08984375" style="110"/>
    <col min="1284" max="1284" width="20.6328125" style="110" customWidth="1"/>
    <col min="1285" max="1285" width="40.6328125" style="110" customWidth="1"/>
    <col min="1286" max="1293" width="15.6328125" style="110" customWidth="1"/>
    <col min="1294" max="1539" width="9.08984375" style="110"/>
    <col min="1540" max="1540" width="20.6328125" style="110" customWidth="1"/>
    <col min="1541" max="1541" width="40.6328125" style="110" customWidth="1"/>
    <col min="1542" max="1549" width="15.6328125" style="110" customWidth="1"/>
    <col min="1550" max="1795" width="9.08984375" style="110"/>
    <col min="1796" max="1796" width="20.6328125" style="110" customWidth="1"/>
    <col min="1797" max="1797" width="40.6328125" style="110" customWidth="1"/>
    <col min="1798" max="1805" width="15.6328125" style="110" customWidth="1"/>
    <col min="1806" max="2051" width="9.08984375" style="110"/>
    <col min="2052" max="2052" width="20.6328125" style="110" customWidth="1"/>
    <col min="2053" max="2053" width="40.6328125" style="110" customWidth="1"/>
    <col min="2054" max="2061" width="15.6328125" style="110" customWidth="1"/>
    <col min="2062" max="2307" width="9.08984375" style="110"/>
    <col min="2308" max="2308" width="20.6328125" style="110" customWidth="1"/>
    <col min="2309" max="2309" width="40.6328125" style="110" customWidth="1"/>
    <col min="2310" max="2317" width="15.6328125" style="110" customWidth="1"/>
    <col min="2318" max="2563" width="9.08984375" style="110"/>
    <col min="2564" max="2564" width="20.6328125" style="110" customWidth="1"/>
    <col min="2565" max="2565" width="40.6328125" style="110" customWidth="1"/>
    <col min="2566" max="2573" width="15.6328125" style="110" customWidth="1"/>
    <col min="2574" max="2819" width="9.08984375" style="110"/>
    <col min="2820" max="2820" width="20.6328125" style="110" customWidth="1"/>
    <col min="2821" max="2821" width="40.6328125" style="110" customWidth="1"/>
    <col min="2822" max="2829" width="15.6328125" style="110" customWidth="1"/>
    <col min="2830" max="3075" width="9.08984375" style="110"/>
    <col min="3076" max="3076" width="20.6328125" style="110" customWidth="1"/>
    <col min="3077" max="3077" width="40.6328125" style="110" customWidth="1"/>
    <col min="3078" max="3085" width="15.6328125" style="110" customWidth="1"/>
    <col min="3086" max="3331" width="9.08984375" style="110"/>
    <col min="3332" max="3332" width="20.6328125" style="110" customWidth="1"/>
    <col min="3333" max="3333" width="40.6328125" style="110" customWidth="1"/>
    <col min="3334" max="3341" width="15.6328125" style="110" customWidth="1"/>
    <col min="3342" max="3587" width="9.08984375" style="110"/>
    <col min="3588" max="3588" width="20.6328125" style="110" customWidth="1"/>
    <col min="3589" max="3589" width="40.6328125" style="110" customWidth="1"/>
    <col min="3590" max="3597" width="15.6328125" style="110" customWidth="1"/>
    <col min="3598" max="3843" width="9.08984375" style="110"/>
    <col min="3844" max="3844" width="20.6328125" style="110" customWidth="1"/>
    <col min="3845" max="3845" width="40.6328125" style="110" customWidth="1"/>
    <col min="3846" max="3853" width="15.6328125" style="110" customWidth="1"/>
    <col min="3854" max="4099" width="9.08984375" style="110"/>
    <col min="4100" max="4100" width="20.6328125" style="110" customWidth="1"/>
    <col min="4101" max="4101" width="40.6328125" style="110" customWidth="1"/>
    <col min="4102" max="4109" width="15.6328125" style="110" customWidth="1"/>
    <col min="4110" max="4355" width="9.08984375" style="110"/>
    <col min="4356" max="4356" width="20.6328125" style="110" customWidth="1"/>
    <col min="4357" max="4357" width="40.6328125" style="110" customWidth="1"/>
    <col min="4358" max="4365" width="15.6328125" style="110" customWidth="1"/>
    <col min="4366" max="4611" width="9.08984375" style="110"/>
    <col min="4612" max="4612" width="20.6328125" style="110" customWidth="1"/>
    <col min="4613" max="4613" width="40.6328125" style="110" customWidth="1"/>
    <col min="4614" max="4621" width="15.6328125" style="110" customWidth="1"/>
    <col min="4622" max="4867" width="9.08984375" style="110"/>
    <col min="4868" max="4868" width="20.6328125" style="110" customWidth="1"/>
    <col min="4869" max="4869" width="40.6328125" style="110" customWidth="1"/>
    <col min="4870" max="4877" width="15.6328125" style="110" customWidth="1"/>
    <col min="4878" max="5123" width="9.08984375" style="110"/>
    <col min="5124" max="5124" width="20.6328125" style="110" customWidth="1"/>
    <col min="5125" max="5125" width="40.6328125" style="110" customWidth="1"/>
    <col min="5126" max="5133" width="15.6328125" style="110" customWidth="1"/>
    <col min="5134" max="5379" width="9.08984375" style="110"/>
    <col min="5380" max="5380" width="20.6328125" style="110" customWidth="1"/>
    <col min="5381" max="5381" width="40.6328125" style="110" customWidth="1"/>
    <col min="5382" max="5389" width="15.6328125" style="110" customWidth="1"/>
    <col min="5390" max="5635" width="9.08984375" style="110"/>
    <col min="5636" max="5636" width="20.6328125" style="110" customWidth="1"/>
    <col min="5637" max="5637" width="40.6328125" style="110" customWidth="1"/>
    <col min="5638" max="5645" width="15.6328125" style="110" customWidth="1"/>
    <col min="5646" max="5891" width="9.08984375" style="110"/>
    <col min="5892" max="5892" width="20.6328125" style="110" customWidth="1"/>
    <col min="5893" max="5893" width="40.6328125" style="110" customWidth="1"/>
    <col min="5894" max="5901" width="15.6328125" style="110" customWidth="1"/>
    <col min="5902" max="6147" width="9.08984375" style="110"/>
    <col min="6148" max="6148" width="20.6328125" style="110" customWidth="1"/>
    <col min="6149" max="6149" width="40.6328125" style="110" customWidth="1"/>
    <col min="6150" max="6157" width="15.6328125" style="110" customWidth="1"/>
    <col min="6158" max="6403" width="9.08984375" style="110"/>
    <col min="6404" max="6404" width="20.6328125" style="110" customWidth="1"/>
    <col min="6405" max="6405" width="40.6328125" style="110" customWidth="1"/>
    <col min="6406" max="6413" width="15.6328125" style="110" customWidth="1"/>
    <col min="6414" max="6659" width="9.08984375" style="110"/>
    <col min="6660" max="6660" width="20.6328125" style="110" customWidth="1"/>
    <col min="6661" max="6661" width="40.6328125" style="110" customWidth="1"/>
    <col min="6662" max="6669" width="15.6328125" style="110" customWidth="1"/>
    <col min="6670" max="6915" width="9.08984375" style="110"/>
    <col min="6916" max="6916" width="20.6328125" style="110" customWidth="1"/>
    <col min="6917" max="6917" width="40.6328125" style="110" customWidth="1"/>
    <col min="6918" max="6925" width="15.6328125" style="110" customWidth="1"/>
    <col min="6926" max="7171" width="9.08984375" style="110"/>
    <col min="7172" max="7172" width="20.6328125" style="110" customWidth="1"/>
    <col min="7173" max="7173" width="40.6328125" style="110" customWidth="1"/>
    <col min="7174" max="7181" width="15.6328125" style="110" customWidth="1"/>
    <col min="7182" max="7427" width="9.08984375" style="110"/>
    <col min="7428" max="7428" width="20.6328125" style="110" customWidth="1"/>
    <col min="7429" max="7429" width="40.6328125" style="110" customWidth="1"/>
    <col min="7430" max="7437" width="15.6328125" style="110" customWidth="1"/>
    <col min="7438" max="7683" width="9.08984375" style="110"/>
    <col min="7684" max="7684" width="20.6328125" style="110" customWidth="1"/>
    <col min="7685" max="7685" width="40.6328125" style="110" customWidth="1"/>
    <col min="7686" max="7693" width="15.6328125" style="110" customWidth="1"/>
    <col min="7694" max="7939" width="9.08984375" style="110"/>
    <col min="7940" max="7940" width="20.6328125" style="110" customWidth="1"/>
    <col min="7941" max="7941" width="40.6328125" style="110" customWidth="1"/>
    <col min="7942" max="7949" width="15.6328125" style="110" customWidth="1"/>
    <col min="7950" max="8195" width="9.08984375" style="110"/>
    <col min="8196" max="8196" width="20.6328125" style="110" customWidth="1"/>
    <col min="8197" max="8197" width="40.6328125" style="110" customWidth="1"/>
    <col min="8198" max="8205" width="15.6328125" style="110" customWidth="1"/>
    <col min="8206" max="8451" width="9.08984375" style="110"/>
    <col min="8452" max="8452" width="20.6328125" style="110" customWidth="1"/>
    <col min="8453" max="8453" width="40.6328125" style="110" customWidth="1"/>
    <col min="8454" max="8461" width="15.6328125" style="110" customWidth="1"/>
    <col min="8462" max="8707" width="9.08984375" style="110"/>
    <col min="8708" max="8708" width="20.6328125" style="110" customWidth="1"/>
    <col min="8709" max="8709" width="40.6328125" style="110" customWidth="1"/>
    <col min="8710" max="8717" width="15.6328125" style="110" customWidth="1"/>
    <col min="8718" max="8963" width="9.08984375" style="110"/>
    <col min="8964" max="8964" width="20.6328125" style="110" customWidth="1"/>
    <col min="8965" max="8965" width="40.6328125" style="110" customWidth="1"/>
    <col min="8966" max="8973" width="15.6328125" style="110" customWidth="1"/>
    <col min="8974" max="9219" width="9.08984375" style="110"/>
    <col min="9220" max="9220" width="20.6328125" style="110" customWidth="1"/>
    <col min="9221" max="9221" width="40.6328125" style="110" customWidth="1"/>
    <col min="9222" max="9229" width="15.6328125" style="110" customWidth="1"/>
    <col min="9230" max="9475" width="9.08984375" style="110"/>
    <col min="9476" max="9476" width="20.6328125" style="110" customWidth="1"/>
    <col min="9477" max="9477" width="40.6328125" style="110" customWidth="1"/>
    <col min="9478" max="9485" width="15.6328125" style="110" customWidth="1"/>
    <col min="9486" max="9731" width="9.08984375" style="110"/>
    <col min="9732" max="9732" width="20.6328125" style="110" customWidth="1"/>
    <col min="9733" max="9733" width="40.6328125" style="110" customWidth="1"/>
    <col min="9734" max="9741" width="15.6328125" style="110" customWidth="1"/>
    <col min="9742" max="9987" width="9.08984375" style="110"/>
    <col min="9988" max="9988" width="20.6328125" style="110" customWidth="1"/>
    <col min="9989" max="9989" width="40.6328125" style="110" customWidth="1"/>
    <col min="9990" max="9997" width="15.6328125" style="110" customWidth="1"/>
    <col min="9998" max="10243" width="9.08984375" style="110"/>
    <col min="10244" max="10244" width="20.6328125" style="110" customWidth="1"/>
    <col min="10245" max="10245" width="40.6328125" style="110" customWidth="1"/>
    <col min="10246" max="10253" width="15.6328125" style="110" customWidth="1"/>
    <col min="10254" max="10499" width="9.08984375" style="110"/>
    <col min="10500" max="10500" width="20.6328125" style="110" customWidth="1"/>
    <col min="10501" max="10501" width="40.6328125" style="110" customWidth="1"/>
    <col min="10502" max="10509" width="15.6328125" style="110" customWidth="1"/>
    <col min="10510" max="10755" width="9.08984375" style="110"/>
    <col min="10756" max="10756" width="20.6328125" style="110" customWidth="1"/>
    <col min="10757" max="10757" width="40.6328125" style="110" customWidth="1"/>
    <col min="10758" max="10765" width="15.6328125" style="110" customWidth="1"/>
    <col min="10766" max="11011" width="9.08984375" style="110"/>
    <col min="11012" max="11012" width="20.6328125" style="110" customWidth="1"/>
    <col min="11013" max="11013" width="40.6328125" style="110" customWidth="1"/>
    <col min="11014" max="11021" width="15.6328125" style="110" customWidth="1"/>
    <col min="11022" max="11267" width="9.08984375" style="110"/>
    <col min="11268" max="11268" width="20.6328125" style="110" customWidth="1"/>
    <col min="11269" max="11269" width="40.6328125" style="110" customWidth="1"/>
    <col min="11270" max="11277" width="15.6328125" style="110" customWidth="1"/>
    <col min="11278" max="11523" width="9.08984375" style="110"/>
    <col min="11524" max="11524" width="20.6328125" style="110" customWidth="1"/>
    <col min="11525" max="11525" width="40.6328125" style="110" customWidth="1"/>
    <col min="11526" max="11533" width="15.6328125" style="110" customWidth="1"/>
    <col min="11534" max="11779" width="9.08984375" style="110"/>
    <col min="11780" max="11780" width="20.6328125" style="110" customWidth="1"/>
    <col min="11781" max="11781" width="40.6328125" style="110" customWidth="1"/>
    <col min="11782" max="11789" width="15.6328125" style="110" customWidth="1"/>
    <col min="11790" max="12035" width="9.08984375" style="110"/>
    <col min="12036" max="12036" width="20.6328125" style="110" customWidth="1"/>
    <col min="12037" max="12037" width="40.6328125" style="110" customWidth="1"/>
    <col min="12038" max="12045" width="15.6328125" style="110" customWidth="1"/>
    <col min="12046" max="12291" width="9.08984375" style="110"/>
    <col min="12292" max="12292" width="20.6328125" style="110" customWidth="1"/>
    <col min="12293" max="12293" width="40.6328125" style="110" customWidth="1"/>
    <col min="12294" max="12301" width="15.6328125" style="110" customWidth="1"/>
    <col min="12302" max="12547" width="9.08984375" style="110"/>
    <col min="12548" max="12548" width="20.6328125" style="110" customWidth="1"/>
    <col min="12549" max="12549" width="40.6328125" style="110" customWidth="1"/>
    <col min="12550" max="12557" width="15.6328125" style="110" customWidth="1"/>
    <col min="12558" max="12803" width="9.08984375" style="110"/>
    <col min="12804" max="12804" width="20.6328125" style="110" customWidth="1"/>
    <col min="12805" max="12805" width="40.6328125" style="110" customWidth="1"/>
    <col min="12806" max="12813" width="15.6328125" style="110" customWidth="1"/>
    <col min="12814" max="13059" width="9.08984375" style="110"/>
    <col min="13060" max="13060" width="20.6328125" style="110" customWidth="1"/>
    <col min="13061" max="13061" width="40.6328125" style="110" customWidth="1"/>
    <col min="13062" max="13069" width="15.6328125" style="110" customWidth="1"/>
    <col min="13070" max="13315" width="9.08984375" style="110"/>
    <col min="13316" max="13316" width="20.6328125" style="110" customWidth="1"/>
    <col min="13317" max="13317" width="40.6328125" style="110" customWidth="1"/>
    <col min="13318" max="13325" width="15.6328125" style="110" customWidth="1"/>
    <col min="13326" max="13571" width="9.08984375" style="110"/>
    <col min="13572" max="13572" width="20.6328125" style="110" customWidth="1"/>
    <col min="13573" max="13573" width="40.6328125" style="110" customWidth="1"/>
    <col min="13574" max="13581" width="15.6328125" style="110" customWidth="1"/>
    <col min="13582" max="13827" width="9.08984375" style="110"/>
    <col min="13828" max="13828" width="20.6328125" style="110" customWidth="1"/>
    <col min="13829" max="13829" width="40.6328125" style="110" customWidth="1"/>
    <col min="13830" max="13837" width="15.6328125" style="110" customWidth="1"/>
    <col min="13838" max="14083" width="9.08984375" style="110"/>
    <col min="14084" max="14084" width="20.6328125" style="110" customWidth="1"/>
    <col min="14085" max="14085" width="40.6328125" style="110" customWidth="1"/>
    <col min="14086" max="14093" width="15.6328125" style="110" customWidth="1"/>
    <col min="14094" max="14339" width="9.08984375" style="110"/>
    <col min="14340" max="14340" width="20.6328125" style="110" customWidth="1"/>
    <col min="14341" max="14341" width="40.6328125" style="110" customWidth="1"/>
    <col min="14342" max="14349" width="15.6328125" style="110" customWidth="1"/>
    <col min="14350" max="14595" width="9.08984375" style="110"/>
    <col min="14596" max="14596" width="20.6328125" style="110" customWidth="1"/>
    <col min="14597" max="14597" width="40.6328125" style="110" customWidth="1"/>
    <col min="14598" max="14605" width="15.6328125" style="110" customWidth="1"/>
    <col min="14606" max="14851" width="9.08984375" style="110"/>
    <col min="14852" max="14852" width="20.6328125" style="110" customWidth="1"/>
    <col min="14853" max="14853" width="40.6328125" style="110" customWidth="1"/>
    <col min="14854" max="14861" width="15.6328125" style="110" customWidth="1"/>
    <col min="14862" max="15107" width="9.08984375" style="110"/>
    <col min="15108" max="15108" width="20.6328125" style="110" customWidth="1"/>
    <col min="15109" max="15109" width="40.6328125" style="110" customWidth="1"/>
    <col min="15110" max="15117" width="15.6328125" style="110" customWidth="1"/>
    <col min="15118" max="15363" width="9.08984375" style="110"/>
    <col min="15364" max="15364" width="20.6328125" style="110" customWidth="1"/>
    <col min="15365" max="15365" width="40.6328125" style="110" customWidth="1"/>
    <col min="15366" max="15373" width="15.6328125" style="110" customWidth="1"/>
    <col min="15374" max="15619" width="9.08984375" style="110"/>
    <col min="15620" max="15620" width="20.6328125" style="110" customWidth="1"/>
    <col min="15621" max="15621" width="40.6328125" style="110" customWidth="1"/>
    <col min="15622" max="15629" width="15.6328125" style="110" customWidth="1"/>
    <col min="15630" max="15875" width="9.08984375" style="110"/>
    <col min="15876" max="15876" width="20.6328125" style="110" customWidth="1"/>
    <col min="15877" max="15877" width="40.6328125" style="110" customWidth="1"/>
    <col min="15878" max="15885" width="15.6328125" style="110" customWidth="1"/>
    <col min="15886" max="16131" width="9.08984375" style="110"/>
    <col min="16132" max="16132" width="20.6328125" style="110" customWidth="1"/>
    <col min="16133" max="16133" width="40.6328125" style="110" customWidth="1"/>
    <col min="16134" max="16141" width="15.6328125" style="110" customWidth="1"/>
    <col min="16142" max="16384" width="9.08984375" style="110"/>
  </cols>
  <sheetData>
    <row r="1" spans="1:17" ht="16.5" x14ac:dyDescent="0.35">
      <c r="A1" s="49" t="s">
        <v>143</v>
      </c>
    </row>
    <row r="2" spans="1:17" s="130" customFormat="1" x14ac:dyDescent="0.35">
      <c r="A2" s="128"/>
      <c r="B2" s="129"/>
      <c r="C2" s="254" t="s">
        <v>129</v>
      </c>
      <c r="D2" s="254"/>
      <c r="E2" s="254"/>
      <c r="F2" s="254" t="s">
        <v>113</v>
      </c>
      <c r="G2" s="254"/>
      <c r="H2" s="254"/>
      <c r="I2" s="254" t="s">
        <v>114</v>
      </c>
      <c r="J2" s="254"/>
      <c r="K2" s="254"/>
      <c r="L2" s="254" t="s">
        <v>36</v>
      </c>
      <c r="M2" s="254"/>
      <c r="N2" s="140"/>
      <c r="O2" s="140"/>
      <c r="P2" s="140"/>
      <c r="Q2" s="140"/>
    </row>
    <row r="3" spans="1:17" s="133" customFormat="1" ht="46.5" x14ac:dyDescent="0.35">
      <c r="A3" s="131"/>
      <c r="B3" s="132" t="s">
        <v>128</v>
      </c>
      <c r="C3" s="125" t="s">
        <v>115</v>
      </c>
      <c r="D3" s="125" t="s">
        <v>116</v>
      </c>
      <c r="E3" s="125" t="s">
        <v>117</v>
      </c>
      <c r="F3" s="125" t="s">
        <v>115</v>
      </c>
      <c r="G3" s="125" t="s">
        <v>116</v>
      </c>
      <c r="H3" s="125" t="s">
        <v>117</v>
      </c>
      <c r="I3" s="125" t="s">
        <v>115</v>
      </c>
      <c r="J3" s="125" t="s">
        <v>116</v>
      </c>
      <c r="K3" s="125" t="s">
        <v>117</v>
      </c>
      <c r="L3" s="125" t="s">
        <v>115</v>
      </c>
      <c r="M3" s="125" t="s">
        <v>117</v>
      </c>
      <c r="N3" s="141"/>
      <c r="O3" s="141"/>
      <c r="P3" s="141"/>
      <c r="Q3" s="141"/>
    </row>
    <row r="4" spans="1:17" x14ac:dyDescent="0.35">
      <c r="A4" s="124" t="s">
        <v>118</v>
      </c>
      <c r="B4" s="137"/>
      <c r="C4" s="120">
        <f>'Pētījuma īstenotāja budžets'!B12</f>
        <v>0</v>
      </c>
      <c r="D4" s="121"/>
      <c r="E4" s="126">
        <f>ROUND(C4*D4,2)</f>
        <v>0</v>
      </c>
      <c r="F4" s="120">
        <f>'Pētījuma īstenotāja budžets'!E12</f>
        <v>0</v>
      </c>
      <c r="G4" s="121">
        <f>'Pētījuma īstenotāja budžets'!F3</f>
        <v>0.7</v>
      </c>
      <c r="H4" s="126">
        <f>ROUND(F4*G4,2)</f>
        <v>0</v>
      </c>
      <c r="I4" s="120">
        <f>'Pētījuma īstenotāja budžets'!H12</f>
        <v>0</v>
      </c>
      <c r="J4" s="138">
        <f>'Pētījuma īstenotāja budžets'!I3</f>
        <v>0.6</v>
      </c>
      <c r="K4" s="126">
        <f>ROUND(I4*J4,2)</f>
        <v>0</v>
      </c>
      <c r="L4" s="126">
        <f>ROUND(F4+I4+C4,2)</f>
        <v>0</v>
      </c>
      <c r="M4" s="126">
        <f>ROUND(H4+K4+E4,2)</f>
        <v>0</v>
      </c>
    </row>
    <row r="5" spans="1:17" x14ac:dyDescent="0.35">
      <c r="A5" s="124" t="s">
        <v>119</v>
      </c>
      <c r="B5" s="137"/>
      <c r="C5" s="120">
        <f>'Sadarbības partnera budžets'!B12</f>
        <v>0</v>
      </c>
      <c r="D5" s="121"/>
      <c r="E5" s="126">
        <f t="shared" ref="E5:E7" si="0">ROUND(C5*D5,2)</f>
        <v>0</v>
      </c>
      <c r="F5" s="120">
        <f>'Sadarbības partnera budžets'!E12</f>
        <v>0</v>
      </c>
      <c r="G5" s="121"/>
      <c r="H5" s="126">
        <f t="shared" ref="H5:H7" si="1">ROUND(F5*G5,2)</f>
        <v>0</v>
      </c>
      <c r="I5" s="120">
        <f>'Sadarbības partnera budžets'!H12</f>
        <v>0</v>
      </c>
      <c r="J5" s="138"/>
      <c r="K5" s="126">
        <f t="shared" ref="K5:K7" si="2">ROUND(I5*J5,2)</f>
        <v>0</v>
      </c>
      <c r="L5" s="126">
        <f t="shared" ref="L5:L7" si="3">ROUND(F5+I5+C5,2)</f>
        <v>0</v>
      </c>
      <c r="M5" s="126">
        <f t="shared" ref="M5:M7" si="4">ROUND(H5+K5+E5,2)</f>
        <v>0</v>
      </c>
    </row>
    <row r="6" spans="1:17" x14ac:dyDescent="0.35">
      <c r="A6" s="124" t="s">
        <v>120</v>
      </c>
      <c r="B6" s="137"/>
      <c r="C6" s="120"/>
      <c r="D6" s="121"/>
      <c r="E6" s="126">
        <f t="shared" si="0"/>
        <v>0</v>
      </c>
      <c r="F6" s="120"/>
      <c r="G6" s="121"/>
      <c r="H6" s="126">
        <f t="shared" si="1"/>
        <v>0</v>
      </c>
      <c r="I6" s="120"/>
      <c r="J6" s="138"/>
      <c r="K6" s="126">
        <f t="shared" si="2"/>
        <v>0</v>
      </c>
      <c r="L6" s="126">
        <f t="shared" si="3"/>
        <v>0</v>
      </c>
      <c r="M6" s="126">
        <f t="shared" si="4"/>
        <v>0</v>
      </c>
    </row>
    <row r="7" spans="1:17" ht="16" thickBot="1" x14ac:dyDescent="0.4">
      <c r="A7" s="124" t="s">
        <v>121</v>
      </c>
      <c r="B7" s="137"/>
      <c r="C7" s="122"/>
      <c r="D7" s="123"/>
      <c r="E7" s="126">
        <f t="shared" si="0"/>
        <v>0</v>
      </c>
      <c r="F7" s="122"/>
      <c r="G7" s="123"/>
      <c r="H7" s="126">
        <f t="shared" si="1"/>
        <v>0</v>
      </c>
      <c r="I7" s="122"/>
      <c r="J7" s="139"/>
      <c r="K7" s="126">
        <f t="shared" si="2"/>
        <v>0</v>
      </c>
      <c r="L7" s="126">
        <f t="shared" si="3"/>
        <v>0</v>
      </c>
      <c r="M7" s="126">
        <f t="shared" si="4"/>
        <v>0</v>
      </c>
    </row>
    <row r="8" spans="1:17" s="134" customFormat="1" thickTop="1" x14ac:dyDescent="0.3">
      <c r="C8" s="127">
        <f>ROUNDDOWN(SUM(C4:C7),2)</f>
        <v>0</v>
      </c>
      <c r="D8" s="135"/>
      <c r="E8" s="127">
        <f>ROUNDDOWN(SUM(E4:E7),2)</f>
        <v>0</v>
      </c>
      <c r="F8" s="127">
        <f>ROUNDDOWN(SUM(F4:F7),2)</f>
        <v>0</v>
      </c>
      <c r="G8" s="135"/>
      <c r="H8" s="127">
        <f>ROUNDDOWN(SUM(H4:H7),2)</f>
        <v>0</v>
      </c>
      <c r="I8" s="127">
        <f>ROUNDDOWN(SUM(I4:I7),2)</f>
        <v>0</v>
      </c>
      <c r="J8" s="136"/>
      <c r="K8" s="127">
        <f>ROUNDDOWN(SUM(K4:K7),2)</f>
        <v>0</v>
      </c>
      <c r="L8" s="127">
        <f>ROUNDDOWN(SUM(L4:L7),2)</f>
        <v>0</v>
      </c>
      <c r="M8" s="127">
        <f>ROUNDDOWN(SUM(M4:M7),2)</f>
        <v>0</v>
      </c>
      <c r="N8" s="142"/>
      <c r="O8" s="142"/>
      <c r="P8" s="142"/>
      <c r="Q8" s="142"/>
    </row>
    <row r="9" spans="1:17" x14ac:dyDescent="0.35">
      <c r="G9" s="111"/>
      <c r="J9" s="112"/>
    </row>
    <row r="10" spans="1:17" x14ac:dyDescent="0.35">
      <c r="F10" s="144"/>
      <c r="G10" s="145"/>
      <c r="H10" s="144"/>
      <c r="I10" s="144"/>
      <c r="J10" s="146" t="s">
        <v>130</v>
      </c>
      <c r="K10" s="147" t="e">
        <f>ROUND(K8/M8,4)</f>
        <v>#DIV/0!</v>
      </c>
    </row>
    <row r="11" spans="1:17" x14ac:dyDescent="0.35">
      <c r="G11" s="111"/>
      <c r="J11" s="112"/>
    </row>
    <row r="12" spans="1:17" x14ac:dyDescent="0.35">
      <c r="A12" s="247" t="s">
        <v>122</v>
      </c>
      <c r="B12" s="250" t="s">
        <v>123</v>
      </c>
      <c r="C12" s="113" t="s">
        <v>124</v>
      </c>
      <c r="D12" s="114">
        <v>0.7</v>
      </c>
      <c r="E12" s="113"/>
      <c r="F12" s="113" t="s">
        <v>124</v>
      </c>
      <c r="G12" s="114">
        <v>0.7</v>
      </c>
      <c r="H12" s="113"/>
      <c r="I12" s="113" t="s">
        <v>124</v>
      </c>
      <c r="J12" s="115">
        <v>0.45</v>
      </c>
    </row>
    <row r="13" spans="1:17" x14ac:dyDescent="0.35">
      <c r="A13" s="248"/>
      <c r="B13" s="251"/>
      <c r="C13" s="116" t="s">
        <v>125</v>
      </c>
      <c r="D13" s="117">
        <v>0.8</v>
      </c>
      <c r="E13" s="116"/>
      <c r="F13" s="116" t="s">
        <v>125</v>
      </c>
      <c r="G13" s="117">
        <v>0.8</v>
      </c>
      <c r="H13" s="116"/>
      <c r="I13" s="116" t="s">
        <v>125</v>
      </c>
      <c r="J13" s="118">
        <v>0.6</v>
      </c>
    </row>
    <row r="14" spans="1:17" x14ac:dyDescent="0.35">
      <c r="A14" s="248"/>
      <c r="B14" s="250" t="s">
        <v>126</v>
      </c>
      <c r="C14" s="113" t="s">
        <v>124</v>
      </c>
      <c r="D14" s="114">
        <v>0.6</v>
      </c>
      <c r="E14" s="113"/>
      <c r="F14" s="113" t="s">
        <v>124</v>
      </c>
      <c r="G14" s="114">
        <v>0.6</v>
      </c>
      <c r="H14" s="113"/>
      <c r="I14" s="113" t="s">
        <v>124</v>
      </c>
      <c r="J14" s="115">
        <v>0.35</v>
      </c>
    </row>
    <row r="15" spans="1:17" x14ac:dyDescent="0.35">
      <c r="A15" s="248"/>
      <c r="B15" s="251"/>
      <c r="C15" s="116" t="s">
        <v>125</v>
      </c>
      <c r="D15" s="117">
        <v>0.75</v>
      </c>
      <c r="E15" s="116"/>
      <c r="F15" s="116" t="s">
        <v>125</v>
      </c>
      <c r="G15" s="117">
        <v>0.75</v>
      </c>
      <c r="H15" s="116"/>
      <c r="I15" s="116" t="s">
        <v>125</v>
      </c>
      <c r="J15" s="118">
        <v>0.5</v>
      </c>
    </row>
    <row r="16" spans="1:17" x14ac:dyDescent="0.35">
      <c r="A16" s="248"/>
      <c r="B16" s="250" t="s">
        <v>127</v>
      </c>
      <c r="C16" s="113" t="s">
        <v>124</v>
      </c>
      <c r="D16" s="114">
        <v>0.5</v>
      </c>
      <c r="E16" s="113"/>
      <c r="F16" s="113" t="s">
        <v>124</v>
      </c>
      <c r="G16" s="114">
        <v>0.5</v>
      </c>
      <c r="H16" s="113"/>
      <c r="I16" s="113" t="s">
        <v>124</v>
      </c>
      <c r="J16" s="115">
        <v>0.25</v>
      </c>
    </row>
    <row r="17" spans="1:10" x14ac:dyDescent="0.35">
      <c r="A17" s="249"/>
      <c r="B17" s="251"/>
      <c r="C17" s="116" t="s">
        <v>125</v>
      </c>
      <c r="D17" s="117">
        <v>0.65</v>
      </c>
      <c r="E17" s="116"/>
      <c r="F17" s="116" t="s">
        <v>125</v>
      </c>
      <c r="G17" s="117">
        <v>0.65</v>
      </c>
      <c r="H17" s="116"/>
      <c r="I17" s="116" t="s">
        <v>125</v>
      </c>
      <c r="J17" s="118">
        <v>0.4</v>
      </c>
    </row>
  </sheetData>
  <mergeCells count="8">
    <mergeCell ref="F2:H2"/>
    <mergeCell ref="I2:K2"/>
    <mergeCell ref="L2:M2"/>
    <mergeCell ref="A12:A17"/>
    <mergeCell ref="C2:E2"/>
    <mergeCell ref="B12:B13"/>
    <mergeCell ref="B14:B15"/>
    <mergeCell ref="B16:B17"/>
  </mergeCells>
  <conditionalFormatting sqref="K10">
    <cfRule type="cellIs" dxfId="0" priority="1" operator="lessThan">
      <formula>"0.5"</formula>
    </cfRule>
  </conditionalFormatting>
  <dataValidations count="2">
    <dataValidation type="list" showErrorMessage="1" sqref="J4:J7 JF4:JF7 TB4:TB7 ACX4:ACX7 AMT4:AMT7 AWP4:AWP7 BGL4:BGL7 BQH4:BQH7 CAD4:CAD7 CJZ4:CJZ7 CTV4:CTV7 DDR4:DDR7 DNN4:DNN7 DXJ4:DXJ7 EHF4:EHF7 ERB4:ERB7 FAX4:FAX7 FKT4:FKT7 FUP4:FUP7 GEL4:GEL7 GOH4:GOH7 GYD4:GYD7 HHZ4:HHZ7 HRV4:HRV7 IBR4:IBR7 ILN4:ILN7 IVJ4:IVJ7 JFF4:JFF7 JPB4:JPB7 JYX4:JYX7 KIT4:KIT7 KSP4:KSP7 LCL4:LCL7 LMH4:LMH7 LWD4:LWD7 MFZ4:MFZ7 MPV4:MPV7 MZR4:MZR7 NJN4:NJN7 NTJ4:NTJ7 ODF4:ODF7 ONB4:ONB7 OWX4:OWX7 PGT4:PGT7 PQP4:PQP7 QAL4:QAL7 QKH4:QKH7 QUD4:QUD7 RDZ4:RDZ7 RNV4:RNV7 RXR4:RXR7 SHN4:SHN7 SRJ4:SRJ7 TBF4:TBF7 TLB4:TLB7 TUX4:TUX7 UET4:UET7 UOP4:UOP7 UYL4:UYL7 VIH4:VIH7 VSD4:VSD7 WBZ4:WBZ7 WLV4:WLV7 WVR4:WVR7 J65541:J65544 JF65541:JF65544 TB65541:TB65544 ACX65541:ACX65544 AMT65541:AMT65544 AWP65541:AWP65544 BGL65541:BGL65544 BQH65541:BQH65544 CAD65541:CAD65544 CJZ65541:CJZ65544 CTV65541:CTV65544 DDR65541:DDR65544 DNN65541:DNN65544 DXJ65541:DXJ65544 EHF65541:EHF65544 ERB65541:ERB65544 FAX65541:FAX65544 FKT65541:FKT65544 FUP65541:FUP65544 GEL65541:GEL65544 GOH65541:GOH65544 GYD65541:GYD65544 HHZ65541:HHZ65544 HRV65541:HRV65544 IBR65541:IBR65544 ILN65541:ILN65544 IVJ65541:IVJ65544 JFF65541:JFF65544 JPB65541:JPB65544 JYX65541:JYX65544 KIT65541:KIT65544 KSP65541:KSP65544 LCL65541:LCL65544 LMH65541:LMH65544 LWD65541:LWD65544 MFZ65541:MFZ65544 MPV65541:MPV65544 MZR65541:MZR65544 NJN65541:NJN65544 NTJ65541:NTJ65544 ODF65541:ODF65544 ONB65541:ONB65544 OWX65541:OWX65544 PGT65541:PGT65544 PQP65541:PQP65544 QAL65541:QAL65544 QKH65541:QKH65544 QUD65541:QUD65544 RDZ65541:RDZ65544 RNV65541:RNV65544 RXR65541:RXR65544 SHN65541:SHN65544 SRJ65541:SRJ65544 TBF65541:TBF65544 TLB65541:TLB65544 TUX65541:TUX65544 UET65541:UET65544 UOP65541:UOP65544 UYL65541:UYL65544 VIH65541:VIH65544 VSD65541:VSD65544 WBZ65541:WBZ65544 WLV65541:WLV65544 WVR65541:WVR65544 J131077:J131080 JF131077:JF131080 TB131077:TB131080 ACX131077:ACX131080 AMT131077:AMT131080 AWP131077:AWP131080 BGL131077:BGL131080 BQH131077:BQH131080 CAD131077:CAD131080 CJZ131077:CJZ131080 CTV131077:CTV131080 DDR131077:DDR131080 DNN131077:DNN131080 DXJ131077:DXJ131080 EHF131077:EHF131080 ERB131077:ERB131080 FAX131077:FAX131080 FKT131077:FKT131080 FUP131077:FUP131080 GEL131077:GEL131080 GOH131077:GOH131080 GYD131077:GYD131080 HHZ131077:HHZ131080 HRV131077:HRV131080 IBR131077:IBR131080 ILN131077:ILN131080 IVJ131077:IVJ131080 JFF131077:JFF131080 JPB131077:JPB131080 JYX131077:JYX131080 KIT131077:KIT131080 KSP131077:KSP131080 LCL131077:LCL131080 LMH131077:LMH131080 LWD131077:LWD131080 MFZ131077:MFZ131080 MPV131077:MPV131080 MZR131077:MZR131080 NJN131077:NJN131080 NTJ131077:NTJ131080 ODF131077:ODF131080 ONB131077:ONB131080 OWX131077:OWX131080 PGT131077:PGT131080 PQP131077:PQP131080 QAL131077:QAL131080 QKH131077:QKH131080 QUD131077:QUD131080 RDZ131077:RDZ131080 RNV131077:RNV131080 RXR131077:RXR131080 SHN131077:SHN131080 SRJ131077:SRJ131080 TBF131077:TBF131080 TLB131077:TLB131080 TUX131077:TUX131080 UET131077:UET131080 UOP131077:UOP131080 UYL131077:UYL131080 VIH131077:VIH131080 VSD131077:VSD131080 WBZ131077:WBZ131080 WLV131077:WLV131080 WVR131077:WVR131080 J196613:J196616 JF196613:JF196616 TB196613:TB196616 ACX196613:ACX196616 AMT196613:AMT196616 AWP196613:AWP196616 BGL196613:BGL196616 BQH196613:BQH196616 CAD196613:CAD196616 CJZ196613:CJZ196616 CTV196613:CTV196616 DDR196613:DDR196616 DNN196613:DNN196616 DXJ196613:DXJ196616 EHF196613:EHF196616 ERB196613:ERB196616 FAX196613:FAX196616 FKT196613:FKT196616 FUP196613:FUP196616 GEL196613:GEL196616 GOH196613:GOH196616 GYD196613:GYD196616 HHZ196613:HHZ196616 HRV196613:HRV196616 IBR196613:IBR196616 ILN196613:ILN196616 IVJ196613:IVJ196616 JFF196613:JFF196616 JPB196613:JPB196616 JYX196613:JYX196616 KIT196613:KIT196616 KSP196613:KSP196616 LCL196613:LCL196616 LMH196613:LMH196616 LWD196613:LWD196616 MFZ196613:MFZ196616 MPV196613:MPV196616 MZR196613:MZR196616 NJN196613:NJN196616 NTJ196613:NTJ196616 ODF196613:ODF196616 ONB196613:ONB196616 OWX196613:OWX196616 PGT196613:PGT196616 PQP196613:PQP196616 QAL196613:QAL196616 QKH196613:QKH196616 QUD196613:QUD196616 RDZ196613:RDZ196616 RNV196613:RNV196616 RXR196613:RXR196616 SHN196613:SHN196616 SRJ196613:SRJ196616 TBF196613:TBF196616 TLB196613:TLB196616 TUX196613:TUX196616 UET196613:UET196616 UOP196613:UOP196616 UYL196613:UYL196616 VIH196613:VIH196616 VSD196613:VSD196616 WBZ196613:WBZ196616 WLV196613:WLV196616 WVR196613:WVR196616 J262149:J262152 JF262149:JF262152 TB262149:TB262152 ACX262149:ACX262152 AMT262149:AMT262152 AWP262149:AWP262152 BGL262149:BGL262152 BQH262149:BQH262152 CAD262149:CAD262152 CJZ262149:CJZ262152 CTV262149:CTV262152 DDR262149:DDR262152 DNN262149:DNN262152 DXJ262149:DXJ262152 EHF262149:EHF262152 ERB262149:ERB262152 FAX262149:FAX262152 FKT262149:FKT262152 FUP262149:FUP262152 GEL262149:GEL262152 GOH262149:GOH262152 GYD262149:GYD262152 HHZ262149:HHZ262152 HRV262149:HRV262152 IBR262149:IBR262152 ILN262149:ILN262152 IVJ262149:IVJ262152 JFF262149:JFF262152 JPB262149:JPB262152 JYX262149:JYX262152 KIT262149:KIT262152 KSP262149:KSP262152 LCL262149:LCL262152 LMH262149:LMH262152 LWD262149:LWD262152 MFZ262149:MFZ262152 MPV262149:MPV262152 MZR262149:MZR262152 NJN262149:NJN262152 NTJ262149:NTJ262152 ODF262149:ODF262152 ONB262149:ONB262152 OWX262149:OWX262152 PGT262149:PGT262152 PQP262149:PQP262152 QAL262149:QAL262152 QKH262149:QKH262152 QUD262149:QUD262152 RDZ262149:RDZ262152 RNV262149:RNV262152 RXR262149:RXR262152 SHN262149:SHN262152 SRJ262149:SRJ262152 TBF262149:TBF262152 TLB262149:TLB262152 TUX262149:TUX262152 UET262149:UET262152 UOP262149:UOP262152 UYL262149:UYL262152 VIH262149:VIH262152 VSD262149:VSD262152 WBZ262149:WBZ262152 WLV262149:WLV262152 WVR262149:WVR262152 J327685:J327688 JF327685:JF327688 TB327685:TB327688 ACX327685:ACX327688 AMT327685:AMT327688 AWP327685:AWP327688 BGL327685:BGL327688 BQH327685:BQH327688 CAD327685:CAD327688 CJZ327685:CJZ327688 CTV327685:CTV327688 DDR327685:DDR327688 DNN327685:DNN327688 DXJ327685:DXJ327688 EHF327685:EHF327688 ERB327685:ERB327688 FAX327685:FAX327688 FKT327685:FKT327688 FUP327685:FUP327688 GEL327685:GEL327688 GOH327685:GOH327688 GYD327685:GYD327688 HHZ327685:HHZ327688 HRV327685:HRV327688 IBR327685:IBR327688 ILN327685:ILN327688 IVJ327685:IVJ327688 JFF327685:JFF327688 JPB327685:JPB327688 JYX327685:JYX327688 KIT327685:KIT327688 KSP327685:KSP327688 LCL327685:LCL327688 LMH327685:LMH327688 LWD327685:LWD327688 MFZ327685:MFZ327688 MPV327685:MPV327688 MZR327685:MZR327688 NJN327685:NJN327688 NTJ327685:NTJ327688 ODF327685:ODF327688 ONB327685:ONB327688 OWX327685:OWX327688 PGT327685:PGT327688 PQP327685:PQP327688 QAL327685:QAL327688 QKH327685:QKH327688 QUD327685:QUD327688 RDZ327685:RDZ327688 RNV327685:RNV327688 RXR327685:RXR327688 SHN327685:SHN327688 SRJ327685:SRJ327688 TBF327685:TBF327688 TLB327685:TLB327688 TUX327685:TUX327688 UET327685:UET327688 UOP327685:UOP327688 UYL327685:UYL327688 VIH327685:VIH327688 VSD327685:VSD327688 WBZ327685:WBZ327688 WLV327685:WLV327688 WVR327685:WVR327688 J393221:J393224 JF393221:JF393224 TB393221:TB393224 ACX393221:ACX393224 AMT393221:AMT393224 AWP393221:AWP393224 BGL393221:BGL393224 BQH393221:BQH393224 CAD393221:CAD393224 CJZ393221:CJZ393224 CTV393221:CTV393224 DDR393221:DDR393224 DNN393221:DNN393224 DXJ393221:DXJ393224 EHF393221:EHF393224 ERB393221:ERB393224 FAX393221:FAX393224 FKT393221:FKT393224 FUP393221:FUP393224 GEL393221:GEL393224 GOH393221:GOH393224 GYD393221:GYD393224 HHZ393221:HHZ393224 HRV393221:HRV393224 IBR393221:IBR393224 ILN393221:ILN393224 IVJ393221:IVJ393224 JFF393221:JFF393224 JPB393221:JPB393224 JYX393221:JYX393224 KIT393221:KIT393224 KSP393221:KSP393224 LCL393221:LCL393224 LMH393221:LMH393224 LWD393221:LWD393224 MFZ393221:MFZ393224 MPV393221:MPV393224 MZR393221:MZR393224 NJN393221:NJN393224 NTJ393221:NTJ393224 ODF393221:ODF393224 ONB393221:ONB393224 OWX393221:OWX393224 PGT393221:PGT393224 PQP393221:PQP393224 QAL393221:QAL393224 QKH393221:QKH393224 QUD393221:QUD393224 RDZ393221:RDZ393224 RNV393221:RNV393224 RXR393221:RXR393224 SHN393221:SHN393224 SRJ393221:SRJ393224 TBF393221:TBF393224 TLB393221:TLB393224 TUX393221:TUX393224 UET393221:UET393224 UOP393221:UOP393224 UYL393221:UYL393224 VIH393221:VIH393224 VSD393221:VSD393224 WBZ393221:WBZ393224 WLV393221:WLV393224 WVR393221:WVR393224 J458757:J458760 JF458757:JF458760 TB458757:TB458760 ACX458757:ACX458760 AMT458757:AMT458760 AWP458757:AWP458760 BGL458757:BGL458760 BQH458757:BQH458760 CAD458757:CAD458760 CJZ458757:CJZ458760 CTV458757:CTV458760 DDR458757:DDR458760 DNN458757:DNN458760 DXJ458757:DXJ458760 EHF458757:EHF458760 ERB458757:ERB458760 FAX458757:FAX458760 FKT458757:FKT458760 FUP458757:FUP458760 GEL458757:GEL458760 GOH458757:GOH458760 GYD458757:GYD458760 HHZ458757:HHZ458760 HRV458757:HRV458760 IBR458757:IBR458760 ILN458757:ILN458760 IVJ458757:IVJ458760 JFF458757:JFF458760 JPB458757:JPB458760 JYX458757:JYX458760 KIT458757:KIT458760 KSP458757:KSP458760 LCL458757:LCL458760 LMH458757:LMH458760 LWD458757:LWD458760 MFZ458757:MFZ458760 MPV458757:MPV458760 MZR458757:MZR458760 NJN458757:NJN458760 NTJ458757:NTJ458760 ODF458757:ODF458760 ONB458757:ONB458760 OWX458757:OWX458760 PGT458757:PGT458760 PQP458757:PQP458760 QAL458757:QAL458760 QKH458757:QKH458760 QUD458757:QUD458760 RDZ458757:RDZ458760 RNV458757:RNV458760 RXR458757:RXR458760 SHN458757:SHN458760 SRJ458757:SRJ458760 TBF458757:TBF458760 TLB458757:TLB458760 TUX458757:TUX458760 UET458757:UET458760 UOP458757:UOP458760 UYL458757:UYL458760 VIH458757:VIH458760 VSD458757:VSD458760 WBZ458757:WBZ458760 WLV458757:WLV458760 WVR458757:WVR458760 J524293:J524296 JF524293:JF524296 TB524293:TB524296 ACX524293:ACX524296 AMT524293:AMT524296 AWP524293:AWP524296 BGL524293:BGL524296 BQH524293:BQH524296 CAD524293:CAD524296 CJZ524293:CJZ524296 CTV524293:CTV524296 DDR524293:DDR524296 DNN524293:DNN524296 DXJ524293:DXJ524296 EHF524293:EHF524296 ERB524293:ERB524296 FAX524293:FAX524296 FKT524293:FKT524296 FUP524293:FUP524296 GEL524293:GEL524296 GOH524293:GOH524296 GYD524293:GYD524296 HHZ524293:HHZ524296 HRV524293:HRV524296 IBR524293:IBR524296 ILN524293:ILN524296 IVJ524293:IVJ524296 JFF524293:JFF524296 JPB524293:JPB524296 JYX524293:JYX524296 KIT524293:KIT524296 KSP524293:KSP524296 LCL524293:LCL524296 LMH524293:LMH524296 LWD524293:LWD524296 MFZ524293:MFZ524296 MPV524293:MPV524296 MZR524293:MZR524296 NJN524293:NJN524296 NTJ524293:NTJ524296 ODF524293:ODF524296 ONB524293:ONB524296 OWX524293:OWX524296 PGT524293:PGT524296 PQP524293:PQP524296 QAL524293:QAL524296 QKH524293:QKH524296 QUD524293:QUD524296 RDZ524293:RDZ524296 RNV524293:RNV524296 RXR524293:RXR524296 SHN524293:SHN524296 SRJ524293:SRJ524296 TBF524293:TBF524296 TLB524293:TLB524296 TUX524293:TUX524296 UET524293:UET524296 UOP524293:UOP524296 UYL524293:UYL524296 VIH524293:VIH524296 VSD524293:VSD524296 WBZ524293:WBZ524296 WLV524293:WLV524296 WVR524293:WVR524296 J589829:J589832 JF589829:JF589832 TB589829:TB589832 ACX589829:ACX589832 AMT589829:AMT589832 AWP589829:AWP589832 BGL589829:BGL589832 BQH589829:BQH589832 CAD589829:CAD589832 CJZ589829:CJZ589832 CTV589829:CTV589832 DDR589829:DDR589832 DNN589829:DNN589832 DXJ589829:DXJ589832 EHF589829:EHF589832 ERB589829:ERB589832 FAX589829:FAX589832 FKT589829:FKT589832 FUP589829:FUP589832 GEL589829:GEL589832 GOH589829:GOH589832 GYD589829:GYD589832 HHZ589829:HHZ589832 HRV589829:HRV589832 IBR589829:IBR589832 ILN589829:ILN589832 IVJ589829:IVJ589832 JFF589829:JFF589832 JPB589829:JPB589832 JYX589829:JYX589832 KIT589829:KIT589832 KSP589829:KSP589832 LCL589829:LCL589832 LMH589829:LMH589832 LWD589829:LWD589832 MFZ589829:MFZ589832 MPV589829:MPV589832 MZR589829:MZR589832 NJN589829:NJN589832 NTJ589829:NTJ589832 ODF589829:ODF589832 ONB589829:ONB589832 OWX589829:OWX589832 PGT589829:PGT589832 PQP589829:PQP589832 QAL589829:QAL589832 QKH589829:QKH589832 QUD589829:QUD589832 RDZ589829:RDZ589832 RNV589829:RNV589832 RXR589829:RXR589832 SHN589829:SHN589832 SRJ589829:SRJ589832 TBF589829:TBF589832 TLB589829:TLB589832 TUX589829:TUX589832 UET589829:UET589832 UOP589829:UOP589832 UYL589829:UYL589832 VIH589829:VIH589832 VSD589829:VSD589832 WBZ589829:WBZ589832 WLV589829:WLV589832 WVR589829:WVR589832 J655365:J655368 JF655365:JF655368 TB655365:TB655368 ACX655365:ACX655368 AMT655365:AMT655368 AWP655365:AWP655368 BGL655365:BGL655368 BQH655365:BQH655368 CAD655365:CAD655368 CJZ655365:CJZ655368 CTV655365:CTV655368 DDR655365:DDR655368 DNN655365:DNN655368 DXJ655365:DXJ655368 EHF655365:EHF655368 ERB655365:ERB655368 FAX655365:FAX655368 FKT655365:FKT655368 FUP655365:FUP655368 GEL655365:GEL655368 GOH655365:GOH655368 GYD655365:GYD655368 HHZ655365:HHZ655368 HRV655365:HRV655368 IBR655365:IBR655368 ILN655365:ILN655368 IVJ655365:IVJ655368 JFF655365:JFF655368 JPB655365:JPB655368 JYX655365:JYX655368 KIT655365:KIT655368 KSP655365:KSP655368 LCL655365:LCL655368 LMH655365:LMH655368 LWD655365:LWD655368 MFZ655365:MFZ655368 MPV655365:MPV655368 MZR655365:MZR655368 NJN655365:NJN655368 NTJ655365:NTJ655368 ODF655365:ODF655368 ONB655365:ONB655368 OWX655365:OWX655368 PGT655365:PGT655368 PQP655365:PQP655368 QAL655365:QAL655368 QKH655365:QKH655368 QUD655365:QUD655368 RDZ655365:RDZ655368 RNV655365:RNV655368 RXR655365:RXR655368 SHN655365:SHN655368 SRJ655365:SRJ655368 TBF655365:TBF655368 TLB655365:TLB655368 TUX655365:TUX655368 UET655365:UET655368 UOP655365:UOP655368 UYL655365:UYL655368 VIH655365:VIH655368 VSD655365:VSD655368 WBZ655365:WBZ655368 WLV655365:WLV655368 WVR655365:WVR655368 J720901:J720904 JF720901:JF720904 TB720901:TB720904 ACX720901:ACX720904 AMT720901:AMT720904 AWP720901:AWP720904 BGL720901:BGL720904 BQH720901:BQH720904 CAD720901:CAD720904 CJZ720901:CJZ720904 CTV720901:CTV720904 DDR720901:DDR720904 DNN720901:DNN720904 DXJ720901:DXJ720904 EHF720901:EHF720904 ERB720901:ERB720904 FAX720901:FAX720904 FKT720901:FKT720904 FUP720901:FUP720904 GEL720901:GEL720904 GOH720901:GOH720904 GYD720901:GYD720904 HHZ720901:HHZ720904 HRV720901:HRV720904 IBR720901:IBR720904 ILN720901:ILN720904 IVJ720901:IVJ720904 JFF720901:JFF720904 JPB720901:JPB720904 JYX720901:JYX720904 KIT720901:KIT720904 KSP720901:KSP720904 LCL720901:LCL720904 LMH720901:LMH720904 LWD720901:LWD720904 MFZ720901:MFZ720904 MPV720901:MPV720904 MZR720901:MZR720904 NJN720901:NJN720904 NTJ720901:NTJ720904 ODF720901:ODF720904 ONB720901:ONB720904 OWX720901:OWX720904 PGT720901:PGT720904 PQP720901:PQP720904 QAL720901:QAL720904 QKH720901:QKH720904 QUD720901:QUD720904 RDZ720901:RDZ720904 RNV720901:RNV720904 RXR720901:RXR720904 SHN720901:SHN720904 SRJ720901:SRJ720904 TBF720901:TBF720904 TLB720901:TLB720904 TUX720901:TUX720904 UET720901:UET720904 UOP720901:UOP720904 UYL720901:UYL720904 VIH720901:VIH720904 VSD720901:VSD720904 WBZ720901:WBZ720904 WLV720901:WLV720904 WVR720901:WVR720904 J786437:J786440 JF786437:JF786440 TB786437:TB786440 ACX786437:ACX786440 AMT786437:AMT786440 AWP786437:AWP786440 BGL786437:BGL786440 BQH786437:BQH786440 CAD786437:CAD786440 CJZ786437:CJZ786440 CTV786437:CTV786440 DDR786437:DDR786440 DNN786437:DNN786440 DXJ786437:DXJ786440 EHF786437:EHF786440 ERB786437:ERB786440 FAX786437:FAX786440 FKT786437:FKT786440 FUP786437:FUP786440 GEL786437:GEL786440 GOH786437:GOH786440 GYD786437:GYD786440 HHZ786437:HHZ786440 HRV786437:HRV786440 IBR786437:IBR786440 ILN786437:ILN786440 IVJ786437:IVJ786440 JFF786437:JFF786440 JPB786437:JPB786440 JYX786437:JYX786440 KIT786437:KIT786440 KSP786437:KSP786440 LCL786437:LCL786440 LMH786437:LMH786440 LWD786437:LWD786440 MFZ786437:MFZ786440 MPV786437:MPV786440 MZR786437:MZR786440 NJN786437:NJN786440 NTJ786437:NTJ786440 ODF786437:ODF786440 ONB786437:ONB786440 OWX786437:OWX786440 PGT786437:PGT786440 PQP786437:PQP786440 QAL786437:QAL786440 QKH786437:QKH786440 QUD786437:QUD786440 RDZ786437:RDZ786440 RNV786437:RNV786440 RXR786437:RXR786440 SHN786437:SHN786440 SRJ786437:SRJ786440 TBF786437:TBF786440 TLB786437:TLB786440 TUX786437:TUX786440 UET786437:UET786440 UOP786437:UOP786440 UYL786437:UYL786440 VIH786437:VIH786440 VSD786437:VSD786440 WBZ786437:WBZ786440 WLV786437:WLV786440 WVR786437:WVR786440 J851973:J851976 JF851973:JF851976 TB851973:TB851976 ACX851973:ACX851976 AMT851973:AMT851976 AWP851973:AWP851976 BGL851973:BGL851976 BQH851973:BQH851976 CAD851973:CAD851976 CJZ851973:CJZ851976 CTV851973:CTV851976 DDR851973:DDR851976 DNN851973:DNN851976 DXJ851973:DXJ851976 EHF851973:EHF851976 ERB851973:ERB851976 FAX851973:FAX851976 FKT851973:FKT851976 FUP851973:FUP851976 GEL851973:GEL851976 GOH851973:GOH851976 GYD851973:GYD851976 HHZ851973:HHZ851976 HRV851973:HRV851976 IBR851973:IBR851976 ILN851973:ILN851976 IVJ851973:IVJ851976 JFF851973:JFF851976 JPB851973:JPB851976 JYX851973:JYX851976 KIT851973:KIT851976 KSP851973:KSP851976 LCL851973:LCL851976 LMH851973:LMH851976 LWD851973:LWD851976 MFZ851973:MFZ851976 MPV851973:MPV851976 MZR851973:MZR851976 NJN851973:NJN851976 NTJ851973:NTJ851976 ODF851973:ODF851976 ONB851973:ONB851976 OWX851973:OWX851976 PGT851973:PGT851976 PQP851973:PQP851976 QAL851973:QAL851976 QKH851973:QKH851976 QUD851973:QUD851976 RDZ851973:RDZ851976 RNV851973:RNV851976 RXR851973:RXR851976 SHN851973:SHN851976 SRJ851973:SRJ851976 TBF851973:TBF851976 TLB851973:TLB851976 TUX851973:TUX851976 UET851973:UET851976 UOP851973:UOP851976 UYL851973:UYL851976 VIH851973:VIH851976 VSD851973:VSD851976 WBZ851973:WBZ851976 WLV851973:WLV851976 WVR851973:WVR851976 J917509:J917512 JF917509:JF917512 TB917509:TB917512 ACX917509:ACX917512 AMT917509:AMT917512 AWP917509:AWP917512 BGL917509:BGL917512 BQH917509:BQH917512 CAD917509:CAD917512 CJZ917509:CJZ917512 CTV917509:CTV917512 DDR917509:DDR917512 DNN917509:DNN917512 DXJ917509:DXJ917512 EHF917509:EHF917512 ERB917509:ERB917512 FAX917509:FAX917512 FKT917509:FKT917512 FUP917509:FUP917512 GEL917509:GEL917512 GOH917509:GOH917512 GYD917509:GYD917512 HHZ917509:HHZ917512 HRV917509:HRV917512 IBR917509:IBR917512 ILN917509:ILN917512 IVJ917509:IVJ917512 JFF917509:JFF917512 JPB917509:JPB917512 JYX917509:JYX917512 KIT917509:KIT917512 KSP917509:KSP917512 LCL917509:LCL917512 LMH917509:LMH917512 LWD917509:LWD917512 MFZ917509:MFZ917512 MPV917509:MPV917512 MZR917509:MZR917512 NJN917509:NJN917512 NTJ917509:NTJ917512 ODF917509:ODF917512 ONB917509:ONB917512 OWX917509:OWX917512 PGT917509:PGT917512 PQP917509:PQP917512 QAL917509:QAL917512 QKH917509:QKH917512 QUD917509:QUD917512 RDZ917509:RDZ917512 RNV917509:RNV917512 RXR917509:RXR917512 SHN917509:SHN917512 SRJ917509:SRJ917512 TBF917509:TBF917512 TLB917509:TLB917512 TUX917509:TUX917512 UET917509:UET917512 UOP917509:UOP917512 UYL917509:UYL917512 VIH917509:VIH917512 VSD917509:VSD917512 WBZ917509:WBZ917512 WLV917509:WLV917512 WVR917509:WVR917512 J983045:J983048 JF983045:JF983048 TB983045:TB983048 ACX983045:ACX983048 AMT983045:AMT983048 AWP983045:AWP983048 BGL983045:BGL983048 BQH983045:BQH983048 CAD983045:CAD983048 CJZ983045:CJZ983048 CTV983045:CTV983048 DDR983045:DDR983048 DNN983045:DNN983048 DXJ983045:DXJ983048 EHF983045:EHF983048 ERB983045:ERB983048 FAX983045:FAX983048 FKT983045:FKT983048 FUP983045:FUP983048 GEL983045:GEL983048 GOH983045:GOH983048 GYD983045:GYD983048 HHZ983045:HHZ983048 HRV983045:HRV983048 IBR983045:IBR983048 ILN983045:ILN983048 IVJ983045:IVJ983048 JFF983045:JFF983048 JPB983045:JPB983048 JYX983045:JYX983048 KIT983045:KIT983048 KSP983045:KSP983048 LCL983045:LCL983048 LMH983045:LMH983048 LWD983045:LWD983048 MFZ983045:MFZ983048 MPV983045:MPV983048 MZR983045:MZR983048 NJN983045:NJN983048 NTJ983045:NTJ983048 ODF983045:ODF983048 ONB983045:ONB983048 OWX983045:OWX983048 PGT983045:PGT983048 PQP983045:PQP983048 QAL983045:QAL983048 QKH983045:QKH983048 QUD983045:QUD983048 RDZ983045:RDZ983048 RNV983045:RNV983048 RXR983045:RXR983048 SHN983045:SHN983048 SRJ983045:SRJ983048 TBF983045:TBF983048 TLB983045:TLB983048 TUX983045:TUX983048 UET983045:UET983048 UOP983045:UOP983048 UYL983045:UYL983048 VIH983045:VIH983048 VSD983045:VSD983048 WBZ983045:WBZ983048 WLV983045:WLV983048 WVR983045:WVR983048" xr:uid="{00000000-0002-0000-0B00-000000000000}">
      <formula1>EI</formula1>
    </dataValidation>
    <dataValidation type="list" showErrorMessage="1" sqref="G4:G7 JC4:JC7 SY4:SY7 ACU4:ACU7 AMQ4:AMQ7 AWM4:AWM7 BGI4:BGI7 BQE4:BQE7 CAA4:CAA7 CJW4:CJW7 CTS4:CTS7 DDO4:DDO7 DNK4:DNK7 DXG4:DXG7 EHC4:EHC7 EQY4:EQY7 FAU4:FAU7 FKQ4:FKQ7 FUM4:FUM7 GEI4:GEI7 GOE4:GOE7 GYA4:GYA7 HHW4:HHW7 HRS4:HRS7 IBO4:IBO7 ILK4:ILK7 IVG4:IVG7 JFC4:JFC7 JOY4:JOY7 JYU4:JYU7 KIQ4:KIQ7 KSM4:KSM7 LCI4:LCI7 LME4:LME7 LWA4:LWA7 MFW4:MFW7 MPS4:MPS7 MZO4:MZO7 NJK4:NJK7 NTG4:NTG7 ODC4:ODC7 OMY4:OMY7 OWU4:OWU7 PGQ4:PGQ7 PQM4:PQM7 QAI4:QAI7 QKE4:QKE7 QUA4:QUA7 RDW4:RDW7 RNS4:RNS7 RXO4:RXO7 SHK4:SHK7 SRG4:SRG7 TBC4:TBC7 TKY4:TKY7 TUU4:TUU7 UEQ4:UEQ7 UOM4:UOM7 UYI4:UYI7 VIE4:VIE7 VSA4:VSA7 WBW4:WBW7 WLS4:WLS7 WVO4:WVO7 G65541:G65544 JC65541:JC65544 SY65541:SY65544 ACU65541:ACU65544 AMQ65541:AMQ65544 AWM65541:AWM65544 BGI65541:BGI65544 BQE65541:BQE65544 CAA65541:CAA65544 CJW65541:CJW65544 CTS65541:CTS65544 DDO65541:DDO65544 DNK65541:DNK65544 DXG65541:DXG65544 EHC65541:EHC65544 EQY65541:EQY65544 FAU65541:FAU65544 FKQ65541:FKQ65544 FUM65541:FUM65544 GEI65541:GEI65544 GOE65541:GOE65544 GYA65541:GYA65544 HHW65541:HHW65544 HRS65541:HRS65544 IBO65541:IBO65544 ILK65541:ILK65544 IVG65541:IVG65544 JFC65541:JFC65544 JOY65541:JOY65544 JYU65541:JYU65544 KIQ65541:KIQ65544 KSM65541:KSM65544 LCI65541:LCI65544 LME65541:LME65544 LWA65541:LWA65544 MFW65541:MFW65544 MPS65541:MPS65544 MZO65541:MZO65544 NJK65541:NJK65544 NTG65541:NTG65544 ODC65541:ODC65544 OMY65541:OMY65544 OWU65541:OWU65544 PGQ65541:PGQ65544 PQM65541:PQM65544 QAI65541:QAI65544 QKE65541:QKE65544 QUA65541:QUA65544 RDW65541:RDW65544 RNS65541:RNS65544 RXO65541:RXO65544 SHK65541:SHK65544 SRG65541:SRG65544 TBC65541:TBC65544 TKY65541:TKY65544 TUU65541:TUU65544 UEQ65541:UEQ65544 UOM65541:UOM65544 UYI65541:UYI65544 VIE65541:VIE65544 VSA65541:VSA65544 WBW65541:WBW65544 WLS65541:WLS65544 WVO65541:WVO65544 G131077:G131080 JC131077:JC131080 SY131077:SY131080 ACU131077:ACU131080 AMQ131077:AMQ131080 AWM131077:AWM131080 BGI131077:BGI131080 BQE131077:BQE131080 CAA131077:CAA131080 CJW131077:CJW131080 CTS131077:CTS131080 DDO131077:DDO131080 DNK131077:DNK131080 DXG131077:DXG131080 EHC131077:EHC131080 EQY131077:EQY131080 FAU131077:FAU131080 FKQ131077:FKQ131080 FUM131077:FUM131080 GEI131077:GEI131080 GOE131077:GOE131080 GYA131077:GYA131080 HHW131077:HHW131080 HRS131077:HRS131080 IBO131077:IBO131080 ILK131077:ILK131080 IVG131077:IVG131080 JFC131077:JFC131080 JOY131077:JOY131080 JYU131077:JYU131080 KIQ131077:KIQ131080 KSM131077:KSM131080 LCI131077:LCI131080 LME131077:LME131080 LWA131077:LWA131080 MFW131077:MFW131080 MPS131077:MPS131080 MZO131077:MZO131080 NJK131077:NJK131080 NTG131077:NTG131080 ODC131077:ODC131080 OMY131077:OMY131080 OWU131077:OWU131080 PGQ131077:PGQ131080 PQM131077:PQM131080 QAI131077:QAI131080 QKE131077:QKE131080 QUA131077:QUA131080 RDW131077:RDW131080 RNS131077:RNS131080 RXO131077:RXO131080 SHK131077:SHK131080 SRG131077:SRG131080 TBC131077:TBC131080 TKY131077:TKY131080 TUU131077:TUU131080 UEQ131077:UEQ131080 UOM131077:UOM131080 UYI131077:UYI131080 VIE131077:VIE131080 VSA131077:VSA131080 WBW131077:WBW131080 WLS131077:WLS131080 WVO131077:WVO131080 G196613:G196616 JC196613:JC196616 SY196613:SY196616 ACU196613:ACU196616 AMQ196613:AMQ196616 AWM196613:AWM196616 BGI196613:BGI196616 BQE196613:BQE196616 CAA196613:CAA196616 CJW196613:CJW196616 CTS196613:CTS196616 DDO196613:DDO196616 DNK196613:DNK196616 DXG196613:DXG196616 EHC196613:EHC196616 EQY196613:EQY196616 FAU196613:FAU196616 FKQ196613:FKQ196616 FUM196613:FUM196616 GEI196613:GEI196616 GOE196613:GOE196616 GYA196613:GYA196616 HHW196613:HHW196616 HRS196613:HRS196616 IBO196613:IBO196616 ILK196613:ILK196616 IVG196613:IVG196616 JFC196613:JFC196616 JOY196613:JOY196616 JYU196613:JYU196616 KIQ196613:KIQ196616 KSM196613:KSM196616 LCI196613:LCI196616 LME196613:LME196616 LWA196613:LWA196616 MFW196613:MFW196616 MPS196613:MPS196616 MZO196613:MZO196616 NJK196613:NJK196616 NTG196613:NTG196616 ODC196613:ODC196616 OMY196613:OMY196616 OWU196613:OWU196616 PGQ196613:PGQ196616 PQM196613:PQM196616 QAI196613:QAI196616 QKE196613:QKE196616 QUA196613:QUA196616 RDW196613:RDW196616 RNS196613:RNS196616 RXO196613:RXO196616 SHK196613:SHK196616 SRG196613:SRG196616 TBC196613:TBC196616 TKY196613:TKY196616 TUU196613:TUU196616 UEQ196613:UEQ196616 UOM196613:UOM196616 UYI196613:UYI196616 VIE196613:VIE196616 VSA196613:VSA196616 WBW196613:WBW196616 WLS196613:WLS196616 WVO196613:WVO196616 G262149:G262152 JC262149:JC262152 SY262149:SY262152 ACU262149:ACU262152 AMQ262149:AMQ262152 AWM262149:AWM262152 BGI262149:BGI262152 BQE262149:BQE262152 CAA262149:CAA262152 CJW262149:CJW262152 CTS262149:CTS262152 DDO262149:DDO262152 DNK262149:DNK262152 DXG262149:DXG262152 EHC262149:EHC262152 EQY262149:EQY262152 FAU262149:FAU262152 FKQ262149:FKQ262152 FUM262149:FUM262152 GEI262149:GEI262152 GOE262149:GOE262152 GYA262149:GYA262152 HHW262149:HHW262152 HRS262149:HRS262152 IBO262149:IBO262152 ILK262149:ILK262152 IVG262149:IVG262152 JFC262149:JFC262152 JOY262149:JOY262152 JYU262149:JYU262152 KIQ262149:KIQ262152 KSM262149:KSM262152 LCI262149:LCI262152 LME262149:LME262152 LWA262149:LWA262152 MFW262149:MFW262152 MPS262149:MPS262152 MZO262149:MZO262152 NJK262149:NJK262152 NTG262149:NTG262152 ODC262149:ODC262152 OMY262149:OMY262152 OWU262149:OWU262152 PGQ262149:PGQ262152 PQM262149:PQM262152 QAI262149:QAI262152 QKE262149:QKE262152 QUA262149:QUA262152 RDW262149:RDW262152 RNS262149:RNS262152 RXO262149:RXO262152 SHK262149:SHK262152 SRG262149:SRG262152 TBC262149:TBC262152 TKY262149:TKY262152 TUU262149:TUU262152 UEQ262149:UEQ262152 UOM262149:UOM262152 UYI262149:UYI262152 VIE262149:VIE262152 VSA262149:VSA262152 WBW262149:WBW262152 WLS262149:WLS262152 WVO262149:WVO262152 G327685:G327688 JC327685:JC327688 SY327685:SY327688 ACU327685:ACU327688 AMQ327685:AMQ327688 AWM327685:AWM327688 BGI327685:BGI327688 BQE327685:BQE327688 CAA327685:CAA327688 CJW327685:CJW327688 CTS327685:CTS327688 DDO327685:DDO327688 DNK327685:DNK327688 DXG327685:DXG327688 EHC327685:EHC327688 EQY327685:EQY327688 FAU327685:FAU327688 FKQ327685:FKQ327688 FUM327685:FUM327688 GEI327685:GEI327688 GOE327685:GOE327688 GYA327685:GYA327688 HHW327685:HHW327688 HRS327685:HRS327688 IBO327685:IBO327688 ILK327685:ILK327688 IVG327685:IVG327688 JFC327685:JFC327688 JOY327685:JOY327688 JYU327685:JYU327688 KIQ327685:KIQ327688 KSM327685:KSM327688 LCI327685:LCI327688 LME327685:LME327688 LWA327685:LWA327688 MFW327685:MFW327688 MPS327685:MPS327688 MZO327685:MZO327688 NJK327685:NJK327688 NTG327685:NTG327688 ODC327685:ODC327688 OMY327685:OMY327688 OWU327685:OWU327688 PGQ327685:PGQ327688 PQM327685:PQM327688 QAI327685:QAI327688 QKE327685:QKE327688 QUA327685:QUA327688 RDW327685:RDW327688 RNS327685:RNS327688 RXO327685:RXO327688 SHK327685:SHK327688 SRG327685:SRG327688 TBC327685:TBC327688 TKY327685:TKY327688 TUU327685:TUU327688 UEQ327685:UEQ327688 UOM327685:UOM327688 UYI327685:UYI327688 VIE327685:VIE327688 VSA327685:VSA327688 WBW327685:WBW327688 WLS327685:WLS327688 WVO327685:WVO327688 G393221:G393224 JC393221:JC393224 SY393221:SY393224 ACU393221:ACU393224 AMQ393221:AMQ393224 AWM393221:AWM393224 BGI393221:BGI393224 BQE393221:BQE393224 CAA393221:CAA393224 CJW393221:CJW393224 CTS393221:CTS393224 DDO393221:DDO393224 DNK393221:DNK393224 DXG393221:DXG393224 EHC393221:EHC393224 EQY393221:EQY393224 FAU393221:FAU393224 FKQ393221:FKQ393224 FUM393221:FUM393224 GEI393221:GEI393224 GOE393221:GOE393224 GYA393221:GYA393224 HHW393221:HHW393224 HRS393221:HRS393224 IBO393221:IBO393224 ILK393221:ILK393224 IVG393221:IVG393224 JFC393221:JFC393224 JOY393221:JOY393224 JYU393221:JYU393224 KIQ393221:KIQ393224 KSM393221:KSM393224 LCI393221:LCI393224 LME393221:LME393224 LWA393221:LWA393224 MFW393221:MFW393224 MPS393221:MPS393224 MZO393221:MZO393224 NJK393221:NJK393224 NTG393221:NTG393224 ODC393221:ODC393224 OMY393221:OMY393224 OWU393221:OWU393224 PGQ393221:PGQ393224 PQM393221:PQM393224 QAI393221:QAI393224 QKE393221:QKE393224 QUA393221:QUA393224 RDW393221:RDW393224 RNS393221:RNS393224 RXO393221:RXO393224 SHK393221:SHK393224 SRG393221:SRG393224 TBC393221:TBC393224 TKY393221:TKY393224 TUU393221:TUU393224 UEQ393221:UEQ393224 UOM393221:UOM393224 UYI393221:UYI393224 VIE393221:VIE393224 VSA393221:VSA393224 WBW393221:WBW393224 WLS393221:WLS393224 WVO393221:WVO393224 G458757:G458760 JC458757:JC458760 SY458757:SY458760 ACU458757:ACU458760 AMQ458757:AMQ458760 AWM458757:AWM458760 BGI458757:BGI458760 BQE458757:BQE458760 CAA458757:CAA458760 CJW458757:CJW458760 CTS458757:CTS458760 DDO458757:DDO458760 DNK458757:DNK458760 DXG458757:DXG458760 EHC458757:EHC458760 EQY458757:EQY458760 FAU458757:FAU458760 FKQ458757:FKQ458760 FUM458757:FUM458760 GEI458757:GEI458760 GOE458757:GOE458760 GYA458757:GYA458760 HHW458757:HHW458760 HRS458757:HRS458760 IBO458757:IBO458760 ILK458757:ILK458760 IVG458757:IVG458760 JFC458757:JFC458760 JOY458757:JOY458760 JYU458757:JYU458760 KIQ458757:KIQ458760 KSM458757:KSM458760 LCI458757:LCI458760 LME458757:LME458760 LWA458757:LWA458760 MFW458757:MFW458760 MPS458757:MPS458760 MZO458757:MZO458760 NJK458757:NJK458760 NTG458757:NTG458760 ODC458757:ODC458760 OMY458757:OMY458760 OWU458757:OWU458760 PGQ458757:PGQ458760 PQM458757:PQM458760 QAI458757:QAI458760 QKE458757:QKE458760 QUA458757:QUA458760 RDW458757:RDW458760 RNS458757:RNS458760 RXO458757:RXO458760 SHK458757:SHK458760 SRG458757:SRG458760 TBC458757:TBC458760 TKY458757:TKY458760 TUU458757:TUU458760 UEQ458757:UEQ458760 UOM458757:UOM458760 UYI458757:UYI458760 VIE458757:VIE458760 VSA458757:VSA458760 WBW458757:WBW458760 WLS458757:WLS458760 WVO458757:WVO458760 G524293:G524296 JC524293:JC524296 SY524293:SY524296 ACU524293:ACU524296 AMQ524293:AMQ524296 AWM524293:AWM524296 BGI524293:BGI524296 BQE524293:BQE524296 CAA524293:CAA524296 CJW524293:CJW524296 CTS524293:CTS524296 DDO524293:DDO524296 DNK524293:DNK524296 DXG524293:DXG524296 EHC524293:EHC524296 EQY524293:EQY524296 FAU524293:FAU524296 FKQ524293:FKQ524296 FUM524293:FUM524296 GEI524293:GEI524296 GOE524293:GOE524296 GYA524293:GYA524296 HHW524293:HHW524296 HRS524293:HRS524296 IBO524293:IBO524296 ILK524293:ILK524296 IVG524293:IVG524296 JFC524293:JFC524296 JOY524293:JOY524296 JYU524293:JYU524296 KIQ524293:KIQ524296 KSM524293:KSM524296 LCI524293:LCI524296 LME524293:LME524296 LWA524293:LWA524296 MFW524293:MFW524296 MPS524293:MPS524296 MZO524293:MZO524296 NJK524293:NJK524296 NTG524293:NTG524296 ODC524293:ODC524296 OMY524293:OMY524296 OWU524293:OWU524296 PGQ524293:PGQ524296 PQM524293:PQM524296 QAI524293:QAI524296 QKE524293:QKE524296 QUA524293:QUA524296 RDW524293:RDW524296 RNS524293:RNS524296 RXO524293:RXO524296 SHK524293:SHK524296 SRG524293:SRG524296 TBC524293:TBC524296 TKY524293:TKY524296 TUU524293:TUU524296 UEQ524293:UEQ524296 UOM524293:UOM524296 UYI524293:UYI524296 VIE524293:VIE524296 VSA524293:VSA524296 WBW524293:WBW524296 WLS524293:WLS524296 WVO524293:WVO524296 G589829:G589832 JC589829:JC589832 SY589829:SY589832 ACU589829:ACU589832 AMQ589829:AMQ589832 AWM589829:AWM589832 BGI589829:BGI589832 BQE589829:BQE589832 CAA589829:CAA589832 CJW589829:CJW589832 CTS589829:CTS589832 DDO589829:DDO589832 DNK589829:DNK589832 DXG589829:DXG589832 EHC589829:EHC589832 EQY589829:EQY589832 FAU589829:FAU589832 FKQ589829:FKQ589832 FUM589829:FUM589832 GEI589829:GEI589832 GOE589829:GOE589832 GYA589829:GYA589832 HHW589829:HHW589832 HRS589829:HRS589832 IBO589829:IBO589832 ILK589829:ILK589832 IVG589829:IVG589832 JFC589829:JFC589832 JOY589829:JOY589832 JYU589829:JYU589832 KIQ589829:KIQ589832 KSM589829:KSM589832 LCI589829:LCI589832 LME589829:LME589832 LWA589829:LWA589832 MFW589829:MFW589832 MPS589829:MPS589832 MZO589829:MZO589832 NJK589829:NJK589832 NTG589829:NTG589832 ODC589829:ODC589832 OMY589829:OMY589832 OWU589829:OWU589832 PGQ589829:PGQ589832 PQM589829:PQM589832 QAI589829:QAI589832 QKE589829:QKE589832 QUA589829:QUA589832 RDW589829:RDW589832 RNS589829:RNS589832 RXO589829:RXO589832 SHK589829:SHK589832 SRG589829:SRG589832 TBC589829:TBC589832 TKY589829:TKY589832 TUU589829:TUU589832 UEQ589829:UEQ589832 UOM589829:UOM589832 UYI589829:UYI589832 VIE589829:VIE589832 VSA589829:VSA589832 WBW589829:WBW589832 WLS589829:WLS589832 WVO589829:WVO589832 G655365:G655368 JC655365:JC655368 SY655365:SY655368 ACU655365:ACU655368 AMQ655365:AMQ655368 AWM655365:AWM655368 BGI655365:BGI655368 BQE655365:BQE655368 CAA655365:CAA655368 CJW655365:CJW655368 CTS655365:CTS655368 DDO655365:DDO655368 DNK655365:DNK655368 DXG655365:DXG655368 EHC655365:EHC655368 EQY655365:EQY655368 FAU655365:FAU655368 FKQ655365:FKQ655368 FUM655365:FUM655368 GEI655365:GEI655368 GOE655365:GOE655368 GYA655365:GYA655368 HHW655365:HHW655368 HRS655365:HRS655368 IBO655365:IBO655368 ILK655365:ILK655368 IVG655365:IVG655368 JFC655365:JFC655368 JOY655365:JOY655368 JYU655365:JYU655368 KIQ655365:KIQ655368 KSM655365:KSM655368 LCI655365:LCI655368 LME655365:LME655368 LWA655365:LWA655368 MFW655365:MFW655368 MPS655365:MPS655368 MZO655365:MZO655368 NJK655365:NJK655368 NTG655365:NTG655368 ODC655365:ODC655368 OMY655365:OMY655368 OWU655365:OWU655368 PGQ655365:PGQ655368 PQM655365:PQM655368 QAI655365:QAI655368 QKE655365:QKE655368 QUA655365:QUA655368 RDW655365:RDW655368 RNS655365:RNS655368 RXO655365:RXO655368 SHK655365:SHK655368 SRG655365:SRG655368 TBC655365:TBC655368 TKY655365:TKY655368 TUU655365:TUU655368 UEQ655365:UEQ655368 UOM655365:UOM655368 UYI655365:UYI655368 VIE655365:VIE655368 VSA655365:VSA655368 WBW655365:WBW655368 WLS655365:WLS655368 WVO655365:WVO655368 G720901:G720904 JC720901:JC720904 SY720901:SY720904 ACU720901:ACU720904 AMQ720901:AMQ720904 AWM720901:AWM720904 BGI720901:BGI720904 BQE720901:BQE720904 CAA720901:CAA720904 CJW720901:CJW720904 CTS720901:CTS720904 DDO720901:DDO720904 DNK720901:DNK720904 DXG720901:DXG720904 EHC720901:EHC720904 EQY720901:EQY720904 FAU720901:FAU720904 FKQ720901:FKQ720904 FUM720901:FUM720904 GEI720901:GEI720904 GOE720901:GOE720904 GYA720901:GYA720904 HHW720901:HHW720904 HRS720901:HRS720904 IBO720901:IBO720904 ILK720901:ILK720904 IVG720901:IVG720904 JFC720901:JFC720904 JOY720901:JOY720904 JYU720901:JYU720904 KIQ720901:KIQ720904 KSM720901:KSM720904 LCI720901:LCI720904 LME720901:LME720904 LWA720901:LWA720904 MFW720901:MFW720904 MPS720901:MPS720904 MZO720901:MZO720904 NJK720901:NJK720904 NTG720901:NTG720904 ODC720901:ODC720904 OMY720901:OMY720904 OWU720901:OWU720904 PGQ720901:PGQ720904 PQM720901:PQM720904 QAI720901:QAI720904 QKE720901:QKE720904 QUA720901:QUA720904 RDW720901:RDW720904 RNS720901:RNS720904 RXO720901:RXO720904 SHK720901:SHK720904 SRG720901:SRG720904 TBC720901:TBC720904 TKY720901:TKY720904 TUU720901:TUU720904 UEQ720901:UEQ720904 UOM720901:UOM720904 UYI720901:UYI720904 VIE720901:VIE720904 VSA720901:VSA720904 WBW720901:WBW720904 WLS720901:WLS720904 WVO720901:WVO720904 G786437:G786440 JC786437:JC786440 SY786437:SY786440 ACU786437:ACU786440 AMQ786437:AMQ786440 AWM786437:AWM786440 BGI786437:BGI786440 BQE786437:BQE786440 CAA786437:CAA786440 CJW786437:CJW786440 CTS786437:CTS786440 DDO786437:DDO786440 DNK786437:DNK786440 DXG786437:DXG786440 EHC786437:EHC786440 EQY786437:EQY786440 FAU786437:FAU786440 FKQ786437:FKQ786440 FUM786437:FUM786440 GEI786437:GEI786440 GOE786437:GOE786440 GYA786437:GYA786440 HHW786437:HHW786440 HRS786437:HRS786440 IBO786437:IBO786440 ILK786437:ILK786440 IVG786437:IVG786440 JFC786437:JFC786440 JOY786437:JOY786440 JYU786437:JYU786440 KIQ786437:KIQ786440 KSM786437:KSM786440 LCI786437:LCI786440 LME786437:LME786440 LWA786437:LWA786440 MFW786437:MFW786440 MPS786437:MPS786440 MZO786437:MZO786440 NJK786437:NJK786440 NTG786437:NTG786440 ODC786437:ODC786440 OMY786437:OMY786440 OWU786437:OWU786440 PGQ786437:PGQ786440 PQM786437:PQM786440 QAI786437:QAI786440 QKE786437:QKE786440 QUA786437:QUA786440 RDW786437:RDW786440 RNS786437:RNS786440 RXO786437:RXO786440 SHK786437:SHK786440 SRG786437:SRG786440 TBC786437:TBC786440 TKY786437:TKY786440 TUU786437:TUU786440 UEQ786437:UEQ786440 UOM786437:UOM786440 UYI786437:UYI786440 VIE786437:VIE786440 VSA786437:VSA786440 WBW786437:WBW786440 WLS786437:WLS786440 WVO786437:WVO786440 G851973:G851976 JC851973:JC851976 SY851973:SY851976 ACU851973:ACU851976 AMQ851973:AMQ851976 AWM851973:AWM851976 BGI851973:BGI851976 BQE851973:BQE851976 CAA851973:CAA851976 CJW851973:CJW851976 CTS851973:CTS851976 DDO851973:DDO851976 DNK851973:DNK851976 DXG851973:DXG851976 EHC851973:EHC851976 EQY851973:EQY851976 FAU851973:FAU851976 FKQ851973:FKQ851976 FUM851973:FUM851976 GEI851973:GEI851976 GOE851973:GOE851976 GYA851973:GYA851976 HHW851973:HHW851976 HRS851973:HRS851976 IBO851973:IBO851976 ILK851973:ILK851976 IVG851973:IVG851976 JFC851973:JFC851976 JOY851973:JOY851976 JYU851973:JYU851976 KIQ851973:KIQ851976 KSM851973:KSM851976 LCI851973:LCI851976 LME851973:LME851976 LWA851973:LWA851976 MFW851973:MFW851976 MPS851973:MPS851976 MZO851973:MZO851976 NJK851973:NJK851976 NTG851973:NTG851976 ODC851973:ODC851976 OMY851973:OMY851976 OWU851973:OWU851976 PGQ851973:PGQ851976 PQM851973:PQM851976 QAI851973:QAI851976 QKE851973:QKE851976 QUA851973:QUA851976 RDW851973:RDW851976 RNS851973:RNS851976 RXO851973:RXO851976 SHK851973:SHK851976 SRG851973:SRG851976 TBC851973:TBC851976 TKY851973:TKY851976 TUU851973:TUU851976 UEQ851973:UEQ851976 UOM851973:UOM851976 UYI851973:UYI851976 VIE851973:VIE851976 VSA851973:VSA851976 WBW851973:WBW851976 WLS851973:WLS851976 WVO851973:WVO851976 G917509:G917512 JC917509:JC917512 SY917509:SY917512 ACU917509:ACU917512 AMQ917509:AMQ917512 AWM917509:AWM917512 BGI917509:BGI917512 BQE917509:BQE917512 CAA917509:CAA917512 CJW917509:CJW917512 CTS917509:CTS917512 DDO917509:DDO917512 DNK917509:DNK917512 DXG917509:DXG917512 EHC917509:EHC917512 EQY917509:EQY917512 FAU917509:FAU917512 FKQ917509:FKQ917512 FUM917509:FUM917512 GEI917509:GEI917512 GOE917509:GOE917512 GYA917509:GYA917512 HHW917509:HHW917512 HRS917509:HRS917512 IBO917509:IBO917512 ILK917509:ILK917512 IVG917509:IVG917512 JFC917509:JFC917512 JOY917509:JOY917512 JYU917509:JYU917512 KIQ917509:KIQ917512 KSM917509:KSM917512 LCI917509:LCI917512 LME917509:LME917512 LWA917509:LWA917512 MFW917509:MFW917512 MPS917509:MPS917512 MZO917509:MZO917512 NJK917509:NJK917512 NTG917509:NTG917512 ODC917509:ODC917512 OMY917509:OMY917512 OWU917509:OWU917512 PGQ917509:PGQ917512 PQM917509:PQM917512 QAI917509:QAI917512 QKE917509:QKE917512 QUA917509:QUA917512 RDW917509:RDW917512 RNS917509:RNS917512 RXO917509:RXO917512 SHK917509:SHK917512 SRG917509:SRG917512 TBC917509:TBC917512 TKY917509:TKY917512 TUU917509:TUU917512 UEQ917509:UEQ917512 UOM917509:UOM917512 UYI917509:UYI917512 VIE917509:VIE917512 VSA917509:VSA917512 WBW917509:WBW917512 WLS917509:WLS917512 WVO917509:WVO917512 G983045:G983048 JC983045:JC983048 SY983045:SY983048 ACU983045:ACU983048 AMQ983045:AMQ983048 AWM983045:AWM983048 BGI983045:BGI983048 BQE983045:BQE983048 CAA983045:CAA983048 CJW983045:CJW983048 CTS983045:CTS983048 DDO983045:DDO983048 DNK983045:DNK983048 DXG983045:DXG983048 EHC983045:EHC983048 EQY983045:EQY983048 FAU983045:FAU983048 FKQ983045:FKQ983048 FUM983045:FUM983048 GEI983045:GEI983048 GOE983045:GOE983048 GYA983045:GYA983048 HHW983045:HHW983048 HRS983045:HRS983048 IBO983045:IBO983048 ILK983045:ILK983048 IVG983045:IVG983048 JFC983045:JFC983048 JOY983045:JOY983048 JYU983045:JYU983048 KIQ983045:KIQ983048 KSM983045:KSM983048 LCI983045:LCI983048 LME983045:LME983048 LWA983045:LWA983048 MFW983045:MFW983048 MPS983045:MPS983048 MZO983045:MZO983048 NJK983045:NJK983048 NTG983045:NTG983048 ODC983045:ODC983048 OMY983045:OMY983048 OWU983045:OWU983048 PGQ983045:PGQ983048 PQM983045:PQM983048 QAI983045:QAI983048 QKE983045:QKE983048 QUA983045:QUA983048 RDW983045:RDW983048 RNS983045:RNS983048 RXO983045:RXO983048 SHK983045:SHK983048 SRG983045:SRG983048 TBC983045:TBC983048 TKY983045:TKY983048 TUU983045:TUU983048 UEQ983045:UEQ983048 UOM983045:UOM983048 UYI983045:UYI983048 VIE983045:VIE983048 VSA983045:VSA983048 WBW983045:WBW983048 WLS983045:WLS983048 WVO983045:WVO983048 D4:D7" xr:uid="{00000000-0002-0000-0B00-000001000000}">
      <formula1>RP</formula1>
    </dataValidation>
  </dataValidations>
  <pageMargins left="0.7" right="0.7"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31"/>
  <sheetViews>
    <sheetView view="pageBreakPreview" zoomScaleNormal="100" zoomScaleSheetLayoutView="100" workbookViewId="0">
      <selection activeCell="E5" sqref="E5"/>
    </sheetView>
  </sheetViews>
  <sheetFormatPr defaultRowHeight="14.5" x14ac:dyDescent="0.35"/>
  <cols>
    <col min="1" max="1" width="31.1796875" bestFit="1" customWidth="1"/>
    <col min="2" max="2" width="6.81640625" bestFit="1" customWidth="1"/>
    <col min="3" max="3" width="6.6328125" bestFit="1" customWidth="1"/>
    <col min="4" max="4" width="6.81640625" bestFit="1" customWidth="1"/>
    <col min="5" max="5" width="7.81640625" bestFit="1" customWidth="1"/>
    <col min="6" max="6" width="7.453125" customWidth="1"/>
    <col min="7" max="7" width="6.81640625" bestFit="1" customWidth="1"/>
    <col min="8" max="8" width="6.36328125" bestFit="1" customWidth="1"/>
    <col min="9" max="9" width="6.54296875" bestFit="1" customWidth="1"/>
    <col min="10" max="10" width="7.36328125" customWidth="1"/>
    <col min="11" max="11" width="6.54296875" bestFit="1" customWidth="1"/>
    <col min="12" max="12" width="7" customWidth="1"/>
    <col min="13" max="13" width="6.36328125" bestFit="1" customWidth="1"/>
    <col min="14" max="17" width="6.54296875" customWidth="1"/>
    <col min="18" max="18" width="7.1796875" customWidth="1"/>
    <col min="19" max="19" width="7" bestFit="1" customWidth="1"/>
    <col min="20" max="31" width="7" customWidth="1"/>
    <col min="32" max="32" width="5.54296875" style="19" bestFit="1" customWidth="1"/>
  </cols>
  <sheetData>
    <row r="1" spans="1:32" s="65" customFormat="1" x14ac:dyDescent="0.35">
      <c r="A1" s="62" t="s">
        <v>64</v>
      </c>
      <c r="B1" s="96">
        <v>45839</v>
      </c>
      <c r="C1" s="96">
        <v>45870</v>
      </c>
      <c r="D1" s="96">
        <v>45901</v>
      </c>
      <c r="E1" s="96">
        <v>45931</v>
      </c>
      <c r="F1" s="96">
        <v>45962</v>
      </c>
      <c r="G1" s="96">
        <v>45992</v>
      </c>
      <c r="H1" s="96">
        <v>46023</v>
      </c>
      <c r="I1" s="96">
        <v>46054</v>
      </c>
      <c r="J1" s="96">
        <v>46082</v>
      </c>
      <c r="K1" s="96">
        <v>46113</v>
      </c>
      <c r="L1" s="96">
        <v>46143</v>
      </c>
      <c r="M1" s="96">
        <v>46174</v>
      </c>
      <c r="N1" s="96">
        <v>46204</v>
      </c>
      <c r="O1" s="96">
        <v>46235</v>
      </c>
      <c r="P1" s="96">
        <v>46266</v>
      </c>
      <c r="Q1" s="96">
        <v>46296</v>
      </c>
      <c r="R1" s="96">
        <v>46327</v>
      </c>
      <c r="S1" s="96">
        <v>46357</v>
      </c>
      <c r="T1" s="96">
        <v>46388</v>
      </c>
      <c r="U1" s="96">
        <v>46419</v>
      </c>
      <c r="V1" s="96">
        <v>46447</v>
      </c>
      <c r="W1" s="96">
        <v>46478</v>
      </c>
      <c r="X1" s="96">
        <v>46508</v>
      </c>
      <c r="Y1" s="96">
        <v>46539</v>
      </c>
      <c r="Z1" s="96">
        <v>46569</v>
      </c>
      <c r="AA1" s="96">
        <v>46600</v>
      </c>
      <c r="AB1" s="96">
        <v>46631</v>
      </c>
      <c r="AC1" s="96">
        <v>46661</v>
      </c>
      <c r="AD1" s="96">
        <v>46692</v>
      </c>
      <c r="AE1" s="96">
        <v>46722</v>
      </c>
      <c r="AF1" s="62" t="s">
        <v>36</v>
      </c>
    </row>
    <row r="2" spans="1:32" x14ac:dyDescent="0.35">
      <c r="A2" s="17">
        <f>Pienemumi!A6</f>
        <v>0</v>
      </c>
      <c r="B2" s="15"/>
      <c r="C2" s="15"/>
      <c r="D2" s="23"/>
      <c r="E2" s="23"/>
      <c r="F2" s="23"/>
      <c r="G2" s="23"/>
      <c r="H2" s="15"/>
      <c r="I2" s="15"/>
      <c r="J2" s="15"/>
      <c r="K2" s="15"/>
      <c r="L2" s="15"/>
      <c r="M2" s="15"/>
      <c r="N2" s="15"/>
      <c r="O2" s="15"/>
      <c r="P2" s="15"/>
      <c r="Q2" s="15"/>
      <c r="R2" s="15"/>
      <c r="S2" s="15"/>
      <c r="T2" s="15"/>
      <c r="U2" s="15"/>
      <c r="V2" s="15"/>
      <c r="W2" s="15"/>
      <c r="X2" s="15"/>
      <c r="Y2" s="15"/>
      <c r="Z2" s="15"/>
      <c r="AA2" s="15"/>
      <c r="AB2" s="15"/>
      <c r="AC2" s="15"/>
      <c r="AD2" s="15"/>
      <c r="AE2" s="15"/>
      <c r="AF2" s="18">
        <f>SUM(B2:AE2)</f>
        <v>0</v>
      </c>
    </row>
    <row r="3" spans="1:32" x14ac:dyDescent="0.35">
      <c r="A3" s="17">
        <f>Pienemumi!A7</f>
        <v>0</v>
      </c>
      <c r="B3" s="15"/>
      <c r="C3" s="15"/>
      <c r="D3" s="23"/>
      <c r="E3" s="23"/>
      <c r="F3" s="23"/>
      <c r="G3" s="23"/>
      <c r="H3" s="15"/>
      <c r="I3" s="15"/>
      <c r="J3" s="15"/>
      <c r="K3" s="15"/>
      <c r="L3" s="15"/>
      <c r="M3" s="15"/>
      <c r="N3" s="15"/>
      <c r="O3" s="15"/>
      <c r="P3" s="15"/>
      <c r="Q3" s="15"/>
      <c r="R3" s="15"/>
      <c r="S3" s="15"/>
      <c r="T3" s="15"/>
      <c r="U3" s="15"/>
      <c r="V3" s="15"/>
      <c r="W3" s="15"/>
      <c r="X3" s="15"/>
      <c r="Y3" s="15"/>
      <c r="Z3" s="15"/>
      <c r="AA3" s="15"/>
      <c r="AB3" s="15"/>
      <c r="AC3" s="15"/>
      <c r="AD3" s="15"/>
      <c r="AE3" s="15"/>
      <c r="AF3" s="18">
        <f>SUM(B3:AE3)</f>
        <v>0</v>
      </c>
    </row>
    <row r="4" spans="1:32" x14ac:dyDescent="0.35">
      <c r="A4" s="17">
        <f>Pienemumi!A8</f>
        <v>0</v>
      </c>
      <c r="B4" s="15"/>
      <c r="C4" s="15"/>
      <c r="D4" s="23"/>
      <c r="E4" s="23"/>
      <c r="F4" s="23"/>
      <c r="G4" s="23"/>
      <c r="H4" s="15"/>
      <c r="I4" s="15"/>
      <c r="J4" s="15"/>
      <c r="K4" s="15"/>
      <c r="L4" s="15"/>
      <c r="M4" s="15"/>
      <c r="N4" s="15"/>
      <c r="O4" s="15"/>
      <c r="P4" s="15"/>
      <c r="Q4" s="15"/>
      <c r="R4" s="15"/>
      <c r="S4" s="15"/>
      <c r="T4" s="15"/>
      <c r="U4" s="15"/>
      <c r="V4" s="15"/>
      <c r="W4" s="15"/>
      <c r="X4" s="15"/>
      <c r="Y4" s="15"/>
      <c r="Z4" s="15"/>
      <c r="AA4" s="15"/>
      <c r="AB4" s="15"/>
      <c r="AC4" s="15"/>
      <c r="AD4" s="15"/>
      <c r="AE4" s="15"/>
      <c r="AF4" s="18">
        <f>SUM(B4:AE4)</f>
        <v>0</v>
      </c>
    </row>
    <row r="5" spans="1:32" x14ac:dyDescent="0.35">
      <c r="A5" s="17">
        <f>Pienemumi!A9</f>
        <v>0</v>
      </c>
      <c r="B5" s="15"/>
      <c r="C5" s="15"/>
      <c r="D5" s="23"/>
      <c r="E5" s="23"/>
      <c r="F5" s="23"/>
      <c r="G5" s="23"/>
      <c r="H5" s="15"/>
      <c r="I5" s="15"/>
      <c r="J5" s="15"/>
      <c r="K5" s="15"/>
      <c r="L5" s="15"/>
      <c r="M5" s="15"/>
      <c r="N5" s="15"/>
      <c r="O5" s="15"/>
      <c r="P5" s="15"/>
      <c r="Q5" s="15"/>
      <c r="R5" s="15"/>
      <c r="S5" s="15"/>
      <c r="T5" s="15"/>
      <c r="U5" s="15"/>
      <c r="V5" s="15"/>
      <c r="W5" s="15"/>
      <c r="X5" s="15"/>
      <c r="Y5" s="15"/>
      <c r="Z5" s="15"/>
      <c r="AA5" s="15"/>
      <c r="AB5" s="15"/>
      <c r="AC5" s="15"/>
      <c r="AD5" s="15"/>
      <c r="AE5" s="15"/>
      <c r="AF5" s="18">
        <f>SUM(B5:AE5)</f>
        <v>0</v>
      </c>
    </row>
    <row r="6" spans="1:32" x14ac:dyDescent="0.35">
      <c r="A6" s="17">
        <f>Pienemumi!A10</f>
        <v>0</v>
      </c>
      <c r="B6" s="15"/>
      <c r="C6" s="15"/>
      <c r="D6" s="23"/>
      <c r="E6" s="23"/>
      <c r="F6" s="23"/>
      <c r="G6" s="23"/>
      <c r="H6" s="15"/>
      <c r="I6" s="15"/>
      <c r="J6" s="15"/>
      <c r="K6" s="15"/>
      <c r="L6" s="15"/>
      <c r="M6" s="15"/>
      <c r="N6" s="15"/>
      <c r="O6" s="15"/>
      <c r="P6" s="15"/>
      <c r="Q6" s="15"/>
      <c r="R6" s="15"/>
      <c r="S6" s="15"/>
      <c r="T6" s="15"/>
      <c r="U6" s="15"/>
      <c r="V6" s="15"/>
      <c r="W6" s="15"/>
      <c r="X6" s="15"/>
      <c r="Y6" s="15"/>
      <c r="Z6" s="15"/>
      <c r="AA6" s="15"/>
      <c r="AB6" s="15"/>
      <c r="AC6" s="15"/>
      <c r="AD6" s="15"/>
      <c r="AE6" s="15"/>
      <c r="AF6" s="18">
        <f>SUM(B6:AE6)</f>
        <v>0</v>
      </c>
    </row>
    <row r="8" spans="1:32" s="65" customFormat="1" x14ac:dyDescent="0.35">
      <c r="A8" s="62" t="s">
        <v>37</v>
      </c>
      <c r="B8" s="96">
        <f t="shared" ref="B8:S8" si="0">B1</f>
        <v>45839</v>
      </c>
      <c r="C8" s="96">
        <f t="shared" si="0"/>
        <v>45870</v>
      </c>
      <c r="D8" s="96">
        <f t="shared" si="0"/>
        <v>45901</v>
      </c>
      <c r="E8" s="96">
        <f t="shared" si="0"/>
        <v>45931</v>
      </c>
      <c r="F8" s="96">
        <f t="shared" si="0"/>
        <v>45962</v>
      </c>
      <c r="G8" s="96">
        <f t="shared" si="0"/>
        <v>45992</v>
      </c>
      <c r="H8" s="96">
        <f t="shared" si="0"/>
        <v>46023</v>
      </c>
      <c r="I8" s="96">
        <f t="shared" si="0"/>
        <v>46054</v>
      </c>
      <c r="J8" s="96">
        <f t="shared" si="0"/>
        <v>46082</v>
      </c>
      <c r="K8" s="96">
        <f t="shared" si="0"/>
        <v>46113</v>
      </c>
      <c r="L8" s="96">
        <f t="shared" si="0"/>
        <v>46143</v>
      </c>
      <c r="M8" s="96">
        <f t="shared" si="0"/>
        <v>46174</v>
      </c>
      <c r="N8" s="96">
        <f t="shared" si="0"/>
        <v>46204</v>
      </c>
      <c r="O8" s="96">
        <f t="shared" si="0"/>
        <v>46235</v>
      </c>
      <c r="P8" s="96">
        <f t="shared" si="0"/>
        <v>46266</v>
      </c>
      <c r="Q8" s="96">
        <f t="shared" si="0"/>
        <v>46296</v>
      </c>
      <c r="R8" s="96">
        <f t="shared" si="0"/>
        <v>46327</v>
      </c>
      <c r="S8" s="96">
        <f t="shared" si="0"/>
        <v>46357</v>
      </c>
      <c r="T8" s="96">
        <v>46388</v>
      </c>
      <c r="U8" s="96">
        <v>46419</v>
      </c>
      <c r="V8" s="96">
        <v>46447</v>
      </c>
      <c r="W8" s="96">
        <v>46478</v>
      </c>
      <c r="X8" s="96">
        <v>46508</v>
      </c>
      <c r="Y8" s="96">
        <v>46539</v>
      </c>
      <c r="Z8" s="96">
        <v>46569</v>
      </c>
      <c r="AA8" s="96">
        <v>46600</v>
      </c>
      <c r="AB8" s="96">
        <v>46631</v>
      </c>
      <c r="AC8" s="96">
        <v>46661</v>
      </c>
      <c r="AD8" s="96">
        <v>46692</v>
      </c>
      <c r="AE8" s="96">
        <v>46722</v>
      </c>
      <c r="AF8" s="62" t="s">
        <v>36</v>
      </c>
    </row>
    <row r="9" spans="1:32" x14ac:dyDescent="0.35">
      <c r="A9" s="17">
        <f>A2</f>
        <v>0</v>
      </c>
      <c r="B9" s="15"/>
      <c r="C9" s="15"/>
      <c r="D9" s="23"/>
      <c r="E9" s="23"/>
      <c r="F9" s="23"/>
      <c r="G9" s="23"/>
      <c r="H9" s="15"/>
      <c r="I9" s="15"/>
      <c r="J9" s="15"/>
      <c r="K9" s="15"/>
      <c r="L9" s="15"/>
      <c r="M9" s="15"/>
      <c r="N9" s="15"/>
      <c r="O9" s="15"/>
      <c r="P9" s="15"/>
      <c r="Q9" s="15"/>
      <c r="R9" s="15"/>
      <c r="S9" s="15"/>
      <c r="T9" s="15"/>
      <c r="U9" s="15"/>
      <c r="V9" s="15"/>
      <c r="W9" s="15"/>
      <c r="X9" s="15"/>
      <c r="Y9" s="15"/>
      <c r="Z9" s="15"/>
      <c r="AA9" s="15"/>
      <c r="AB9" s="15"/>
      <c r="AC9" s="15"/>
      <c r="AD9" s="15"/>
      <c r="AE9" s="15"/>
      <c r="AF9" s="18">
        <f>SUM(B9:AE9)</f>
        <v>0</v>
      </c>
    </row>
    <row r="10" spans="1:32" x14ac:dyDescent="0.35">
      <c r="A10" s="17">
        <f t="shared" ref="A10:A13" si="1">A3</f>
        <v>0</v>
      </c>
      <c r="B10" s="15"/>
      <c r="C10" s="15"/>
      <c r="D10" s="23"/>
      <c r="E10" s="23"/>
      <c r="F10" s="23"/>
      <c r="G10" s="23"/>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8">
        <f>SUM(B10:AE10)</f>
        <v>0</v>
      </c>
    </row>
    <row r="11" spans="1:32" x14ac:dyDescent="0.35">
      <c r="A11" s="17">
        <f t="shared" si="1"/>
        <v>0</v>
      </c>
      <c r="B11" s="15"/>
      <c r="C11" s="15"/>
      <c r="D11" s="23"/>
      <c r="E11" s="23"/>
      <c r="F11" s="23"/>
      <c r="G11" s="23"/>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8">
        <f>SUM(B11:AE11)</f>
        <v>0</v>
      </c>
    </row>
    <row r="12" spans="1:32" x14ac:dyDescent="0.35">
      <c r="A12" s="17">
        <f t="shared" si="1"/>
        <v>0</v>
      </c>
      <c r="B12" s="15"/>
      <c r="C12" s="15"/>
      <c r="D12" s="23"/>
      <c r="E12" s="23"/>
      <c r="F12" s="23"/>
      <c r="G12" s="23"/>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8">
        <f>SUM(B12:AE12)</f>
        <v>0</v>
      </c>
    </row>
    <row r="13" spans="1:32" x14ac:dyDescent="0.35">
      <c r="A13" s="17">
        <f t="shared" si="1"/>
        <v>0</v>
      </c>
      <c r="B13" s="15"/>
      <c r="C13" s="15"/>
      <c r="D13" s="23"/>
      <c r="E13" s="23"/>
      <c r="F13" s="23"/>
      <c r="G13" s="23"/>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8">
        <f>SUM(B13:AE13)</f>
        <v>0</v>
      </c>
    </row>
    <row r="15" spans="1:32" s="65" customFormat="1" x14ac:dyDescent="0.35">
      <c r="A15" s="62" t="s">
        <v>38</v>
      </c>
      <c r="B15" s="96">
        <f t="shared" ref="B15:S15" si="2">B8</f>
        <v>45839</v>
      </c>
      <c r="C15" s="96">
        <f t="shared" si="2"/>
        <v>45870</v>
      </c>
      <c r="D15" s="96">
        <f t="shared" si="2"/>
        <v>45901</v>
      </c>
      <c r="E15" s="96">
        <f t="shared" si="2"/>
        <v>45931</v>
      </c>
      <c r="F15" s="96">
        <f t="shared" si="2"/>
        <v>45962</v>
      </c>
      <c r="G15" s="96">
        <f t="shared" si="2"/>
        <v>45992</v>
      </c>
      <c r="H15" s="96">
        <f t="shared" si="2"/>
        <v>46023</v>
      </c>
      <c r="I15" s="96">
        <f t="shared" si="2"/>
        <v>46054</v>
      </c>
      <c r="J15" s="96">
        <f t="shared" si="2"/>
        <v>46082</v>
      </c>
      <c r="K15" s="96">
        <f t="shared" si="2"/>
        <v>46113</v>
      </c>
      <c r="L15" s="96">
        <f t="shared" si="2"/>
        <v>46143</v>
      </c>
      <c r="M15" s="96">
        <f t="shared" si="2"/>
        <v>46174</v>
      </c>
      <c r="N15" s="96">
        <f t="shared" si="2"/>
        <v>46204</v>
      </c>
      <c r="O15" s="96">
        <f t="shared" si="2"/>
        <v>46235</v>
      </c>
      <c r="P15" s="96">
        <f t="shared" si="2"/>
        <v>46266</v>
      </c>
      <c r="Q15" s="96">
        <f t="shared" si="2"/>
        <v>46296</v>
      </c>
      <c r="R15" s="96">
        <f t="shared" si="2"/>
        <v>46327</v>
      </c>
      <c r="S15" s="96">
        <f t="shared" si="2"/>
        <v>46357</v>
      </c>
      <c r="T15" s="96">
        <v>46388</v>
      </c>
      <c r="U15" s="96">
        <v>46419</v>
      </c>
      <c r="V15" s="96">
        <v>46447</v>
      </c>
      <c r="W15" s="96">
        <v>46478</v>
      </c>
      <c r="X15" s="96">
        <v>46508</v>
      </c>
      <c r="Y15" s="96">
        <v>46539</v>
      </c>
      <c r="Z15" s="96">
        <v>46569</v>
      </c>
      <c r="AA15" s="96">
        <v>46600</v>
      </c>
      <c r="AB15" s="96">
        <v>46631</v>
      </c>
      <c r="AC15" s="96">
        <v>46661</v>
      </c>
      <c r="AD15" s="96">
        <v>46692</v>
      </c>
      <c r="AE15" s="96">
        <v>46722</v>
      </c>
      <c r="AF15" s="62" t="s">
        <v>36</v>
      </c>
    </row>
    <row r="16" spans="1:32" x14ac:dyDescent="0.35">
      <c r="A16" s="17">
        <f>A9</f>
        <v>0</v>
      </c>
      <c r="B16" s="23"/>
      <c r="C16" s="23"/>
      <c r="D16" s="23"/>
      <c r="E16" s="23"/>
      <c r="F16" s="23"/>
      <c r="G16" s="23"/>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8">
        <f>SUM(B16:AE16)</f>
        <v>0</v>
      </c>
    </row>
    <row r="17" spans="1:33" x14ac:dyDescent="0.35">
      <c r="A17" s="17">
        <f>A10</f>
        <v>0</v>
      </c>
      <c r="B17" s="23"/>
      <c r="C17" s="23"/>
      <c r="D17" s="23"/>
      <c r="E17" s="23"/>
      <c r="F17" s="23"/>
      <c r="G17" s="23"/>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8">
        <f>SUM(B17:AE17)</f>
        <v>0</v>
      </c>
    </row>
    <row r="18" spans="1:33" x14ac:dyDescent="0.35">
      <c r="A18" s="17">
        <f>A11</f>
        <v>0</v>
      </c>
      <c r="B18" s="23"/>
      <c r="C18" s="23"/>
      <c r="D18" s="23"/>
      <c r="E18" s="23"/>
      <c r="F18" s="23"/>
      <c r="G18" s="23"/>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8">
        <f>SUM(B18:AE18)</f>
        <v>0</v>
      </c>
    </row>
    <row r="19" spans="1:33" x14ac:dyDescent="0.35">
      <c r="A19" s="17">
        <f>A12</f>
        <v>0</v>
      </c>
      <c r="B19" s="23"/>
      <c r="C19" s="23"/>
      <c r="D19" s="23"/>
      <c r="E19" s="23"/>
      <c r="F19" s="23"/>
      <c r="G19" s="23"/>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8">
        <f>SUM(B19:AE19)</f>
        <v>0</v>
      </c>
    </row>
    <row r="20" spans="1:33" x14ac:dyDescent="0.35">
      <c r="A20" s="17">
        <f>A13</f>
        <v>0</v>
      </c>
      <c r="B20" s="23"/>
      <c r="C20" s="23"/>
      <c r="D20" s="23"/>
      <c r="E20" s="23"/>
      <c r="F20" s="23"/>
      <c r="G20" s="23"/>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8">
        <f>SUM(B20:AE20)</f>
        <v>0</v>
      </c>
    </row>
    <row r="22" spans="1:33" s="65" customFormat="1" x14ac:dyDescent="0.35">
      <c r="A22" s="62" t="s">
        <v>36</v>
      </c>
      <c r="B22" s="96">
        <f t="shared" ref="B22:S22" si="3">B15</f>
        <v>45839</v>
      </c>
      <c r="C22" s="96">
        <f t="shared" si="3"/>
        <v>45870</v>
      </c>
      <c r="D22" s="96">
        <f t="shared" si="3"/>
        <v>45901</v>
      </c>
      <c r="E22" s="96">
        <f t="shared" si="3"/>
        <v>45931</v>
      </c>
      <c r="F22" s="96">
        <f t="shared" si="3"/>
        <v>45962</v>
      </c>
      <c r="G22" s="96">
        <f t="shared" si="3"/>
        <v>45992</v>
      </c>
      <c r="H22" s="96">
        <f t="shared" si="3"/>
        <v>46023</v>
      </c>
      <c r="I22" s="96">
        <f t="shared" si="3"/>
        <v>46054</v>
      </c>
      <c r="J22" s="96">
        <f t="shared" si="3"/>
        <v>46082</v>
      </c>
      <c r="K22" s="96">
        <f t="shared" si="3"/>
        <v>46113</v>
      </c>
      <c r="L22" s="96">
        <f t="shared" si="3"/>
        <v>46143</v>
      </c>
      <c r="M22" s="96">
        <f t="shared" si="3"/>
        <v>46174</v>
      </c>
      <c r="N22" s="96">
        <f t="shared" si="3"/>
        <v>46204</v>
      </c>
      <c r="O22" s="96">
        <f t="shared" si="3"/>
        <v>46235</v>
      </c>
      <c r="P22" s="96">
        <f t="shared" si="3"/>
        <v>46266</v>
      </c>
      <c r="Q22" s="96">
        <f t="shared" si="3"/>
        <v>46296</v>
      </c>
      <c r="R22" s="96">
        <f t="shared" si="3"/>
        <v>46327</v>
      </c>
      <c r="S22" s="96">
        <f t="shared" si="3"/>
        <v>46357</v>
      </c>
      <c r="T22" s="96">
        <v>46388</v>
      </c>
      <c r="U22" s="96">
        <v>46419</v>
      </c>
      <c r="V22" s="96">
        <v>46447</v>
      </c>
      <c r="W22" s="96">
        <v>46478</v>
      </c>
      <c r="X22" s="96">
        <v>46508</v>
      </c>
      <c r="Y22" s="96">
        <v>46539</v>
      </c>
      <c r="Z22" s="96">
        <v>46569</v>
      </c>
      <c r="AA22" s="96">
        <v>46600</v>
      </c>
      <c r="AB22" s="96">
        <v>46631</v>
      </c>
      <c r="AC22" s="96">
        <v>46661</v>
      </c>
      <c r="AD22" s="96">
        <v>46692</v>
      </c>
      <c r="AE22" s="96">
        <v>46722</v>
      </c>
      <c r="AF22" s="62" t="s">
        <v>36</v>
      </c>
    </row>
    <row r="23" spans="1:33" x14ac:dyDescent="0.35">
      <c r="A23" s="17">
        <f>A16</f>
        <v>0</v>
      </c>
      <c r="B23" s="16">
        <f t="shared" ref="B23:S23" si="4">B2+B9+B16</f>
        <v>0</v>
      </c>
      <c r="C23" s="16">
        <f t="shared" si="4"/>
        <v>0</v>
      </c>
      <c r="D23" s="16">
        <f t="shared" si="4"/>
        <v>0</v>
      </c>
      <c r="E23" s="16">
        <f t="shared" si="4"/>
        <v>0</v>
      </c>
      <c r="F23" s="16">
        <f t="shared" si="4"/>
        <v>0</v>
      </c>
      <c r="G23" s="16">
        <f t="shared" si="4"/>
        <v>0</v>
      </c>
      <c r="H23" s="16">
        <f t="shared" si="4"/>
        <v>0</v>
      </c>
      <c r="I23" s="16">
        <f t="shared" si="4"/>
        <v>0</v>
      </c>
      <c r="J23" s="16">
        <f t="shared" si="4"/>
        <v>0</v>
      </c>
      <c r="K23" s="16">
        <f t="shared" si="4"/>
        <v>0</v>
      </c>
      <c r="L23" s="16">
        <f t="shared" si="4"/>
        <v>0</v>
      </c>
      <c r="M23" s="16">
        <f t="shared" si="4"/>
        <v>0</v>
      </c>
      <c r="N23" s="16">
        <f t="shared" si="4"/>
        <v>0</v>
      </c>
      <c r="O23" s="16">
        <f t="shared" si="4"/>
        <v>0</v>
      </c>
      <c r="P23" s="16">
        <f t="shared" si="4"/>
        <v>0</v>
      </c>
      <c r="Q23" s="16">
        <f t="shared" si="4"/>
        <v>0</v>
      </c>
      <c r="R23" s="16">
        <f t="shared" si="4"/>
        <v>0</v>
      </c>
      <c r="S23" s="16">
        <f t="shared" si="4"/>
        <v>0</v>
      </c>
      <c r="T23" s="16">
        <f>T2+T9+T16</f>
        <v>0</v>
      </c>
      <c r="U23" s="16">
        <f>U2+U9+U16</f>
        <v>0</v>
      </c>
      <c r="V23" s="16">
        <f t="shared" ref="V23:AE23" si="5">V2+V9+V16</f>
        <v>0</v>
      </c>
      <c r="W23" s="16">
        <f t="shared" si="5"/>
        <v>0</v>
      </c>
      <c r="X23" s="16">
        <f t="shared" si="5"/>
        <v>0</v>
      </c>
      <c r="Y23" s="16">
        <f t="shared" si="5"/>
        <v>0</v>
      </c>
      <c r="Z23" s="16">
        <f t="shared" si="5"/>
        <v>0</v>
      </c>
      <c r="AA23" s="16">
        <f t="shared" si="5"/>
        <v>0</v>
      </c>
      <c r="AB23" s="16">
        <f t="shared" si="5"/>
        <v>0</v>
      </c>
      <c r="AC23" s="16">
        <f t="shared" si="5"/>
        <v>0</v>
      </c>
      <c r="AD23" s="16">
        <f t="shared" si="5"/>
        <v>0</v>
      </c>
      <c r="AE23" s="16">
        <f t="shared" si="5"/>
        <v>0</v>
      </c>
      <c r="AF23" s="18">
        <f>SUM(B23:AE23)</f>
        <v>0</v>
      </c>
    </row>
    <row r="24" spans="1:33" x14ac:dyDescent="0.35">
      <c r="A24" s="17">
        <f>A17</f>
        <v>0</v>
      </c>
      <c r="B24" s="16">
        <f t="shared" ref="B24:AE24" si="6">B3+B10+B17</f>
        <v>0</v>
      </c>
      <c r="C24" s="16">
        <f t="shared" si="6"/>
        <v>0</v>
      </c>
      <c r="D24" s="16">
        <f t="shared" si="6"/>
        <v>0</v>
      </c>
      <c r="E24" s="16">
        <f t="shared" si="6"/>
        <v>0</v>
      </c>
      <c r="F24" s="16">
        <f t="shared" si="6"/>
        <v>0</v>
      </c>
      <c r="G24" s="16">
        <f t="shared" si="6"/>
        <v>0</v>
      </c>
      <c r="H24" s="16">
        <f t="shared" si="6"/>
        <v>0</v>
      </c>
      <c r="I24" s="16">
        <f t="shared" si="6"/>
        <v>0</v>
      </c>
      <c r="J24" s="16">
        <f t="shared" si="6"/>
        <v>0</v>
      </c>
      <c r="K24" s="16">
        <f t="shared" si="6"/>
        <v>0</v>
      </c>
      <c r="L24" s="16">
        <f t="shared" si="6"/>
        <v>0</v>
      </c>
      <c r="M24" s="16">
        <f t="shared" si="6"/>
        <v>0</v>
      </c>
      <c r="N24" s="16">
        <f t="shared" si="6"/>
        <v>0</v>
      </c>
      <c r="O24" s="16">
        <f t="shared" si="6"/>
        <v>0</v>
      </c>
      <c r="P24" s="16">
        <f t="shared" si="6"/>
        <v>0</v>
      </c>
      <c r="Q24" s="16">
        <f t="shared" si="6"/>
        <v>0</v>
      </c>
      <c r="R24" s="16">
        <f t="shared" si="6"/>
        <v>0</v>
      </c>
      <c r="S24" s="16">
        <f t="shared" si="6"/>
        <v>0</v>
      </c>
      <c r="T24" s="16">
        <f t="shared" si="6"/>
        <v>0</v>
      </c>
      <c r="U24" s="16">
        <f t="shared" si="6"/>
        <v>0</v>
      </c>
      <c r="V24" s="16">
        <f t="shared" si="6"/>
        <v>0</v>
      </c>
      <c r="W24" s="16">
        <f t="shared" si="6"/>
        <v>0</v>
      </c>
      <c r="X24" s="16">
        <f t="shared" si="6"/>
        <v>0</v>
      </c>
      <c r="Y24" s="16">
        <f t="shared" si="6"/>
        <v>0</v>
      </c>
      <c r="Z24" s="16">
        <f t="shared" si="6"/>
        <v>0</v>
      </c>
      <c r="AA24" s="16">
        <f t="shared" si="6"/>
        <v>0</v>
      </c>
      <c r="AB24" s="16">
        <f t="shared" si="6"/>
        <v>0</v>
      </c>
      <c r="AC24" s="16">
        <f t="shared" si="6"/>
        <v>0</v>
      </c>
      <c r="AD24" s="16">
        <f t="shared" si="6"/>
        <v>0</v>
      </c>
      <c r="AE24" s="16">
        <f t="shared" si="6"/>
        <v>0</v>
      </c>
      <c r="AF24" s="18">
        <f>SUM(B24:AE24)</f>
        <v>0</v>
      </c>
    </row>
    <row r="25" spans="1:33" x14ac:dyDescent="0.35">
      <c r="A25" s="17">
        <f>A18</f>
        <v>0</v>
      </c>
      <c r="B25" s="16">
        <f t="shared" ref="B25:AE25" si="7">B4+B11+B18</f>
        <v>0</v>
      </c>
      <c r="C25" s="16">
        <f t="shared" si="7"/>
        <v>0</v>
      </c>
      <c r="D25" s="16">
        <f t="shared" si="7"/>
        <v>0</v>
      </c>
      <c r="E25" s="16">
        <f t="shared" si="7"/>
        <v>0</v>
      </c>
      <c r="F25" s="16">
        <f t="shared" si="7"/>
        <v>0</v>
      </c>
      <c r="G25" s="16">
        <f t="shared" si="7"/>
        <v>0</v>
      </c>
      <c r="H25" s="16">
        <f t="shared" si="7"/>
        <v>0</v>
      </c>
      <c r="I25" s="16">
        <f t="shared" si="7"/>
        <v>0</v>
      </c>
      <c r="J25" s="16">
        <f t="shared" si="7"/>
        <v>0</v>
      </c>
      <c r="K25" s="16">
        <f t="shared" si="7"/>
        <v>0</v>
      </c>
      <c r="L25" s="16">
        <f t="shared" si="7"/>
        <v>0</v>
      </c>
      <c r="M25" s="16">
        <f t="shared" si="7"/>
        <v>0</v>
      </c>
      <c r="N25" s="16">
        <f t="shared" si="7"/>
        <v>0</v>
      </c>
      <c r="O25" s="16">
        <f t="shared" si="7"/>
        <v>0</v>
      </c>
      <c r="P25" s="16">
        <f t="shared" si="7"/>
        <v>0</v>
      </c>
      <c r="Q25" s="16">
        <f t="shared" si="7"/>
        <v>0</v>
      </c>
      <c r="R25" s="16">
        <f t="shared" si="7"/>
        <v>0</v>
      </c>
      <c r="S25" s="16">
        <f t="shared" si="7"/>
        <v>0</v>
      </c>
      <c r="T25" s="16">
        <f t="shared" si="7"/>
        <v>0</v>
      </c>
      <c r="U25" s="16">
        <f t="shared" si="7"/>
        <v>0</v>
      </c>
      <c r="V25" s="16">
        <f t="shared" si="7"/>
        <v>0</v>
      </c>
      <c r="W25" s="16">
        <f t="shared" si="7"/>
        <v>0</v>
      </c>
      <c r="X25" s="16">
        <f t="shared" si="7"/>
        <v>0</v>
      </c>
      <c r="Y25" s="16">
        <f t="shared" si="7"/>
        <v>0</v>
      </c>
      <c r="Z25" s="16">
        <f t="shared" si="7"/>
        <v>0</v>
      </c>
      <c r="AA25" s="16">
        <f t="shared" si="7"/>
        <v>0</v>
      </c>
      <c r="AB25" s="16">
        <f t="shared" si="7"/>
        <v>0</v>
      </c>
      <c r="AC25" s="16">
        <f t="shared" si="7"/>
        <v>0</v>
      </c>
      <c r="AD25" s="16">
        <f t="shared" si="7"/>
        <v>0</v>
      </c>
      <c r="AE25" s="16">
        <f t="shared" si="7"/>
        <v>0</v>
      </c>
      <c r="AF25" s="18">
        <f>SUM(B25:AE25)</f>
        <v>0</v>
      </c>
    </row>
    <row r="26" spans="1:33" x14ac:dyDescent="0.35">
      <c r="A26" s="17">
        <f>A19</f>
        <v>0</v>
      </c>
      <c r="B26" s="16">
        <f t="shared" ref="B26:AE26" si="8">B5+B12+B19</f>
        <v>0</v>
      </c>
      <c r="C26" s="16">
        <f t="shared" si="8"/>
        <v>0</v>
      </c>
      <c r="D26" s="16">
        <f t="shared" si="8"/>
        <v>0</v>
      </c>
      <c r="E26" s="16">
        <f t="shared" si="8"/>
        <v>0</v>
      </c>
      <c r="F26" s="16">
        <f t="shared" si="8"/>
        <v>0</v>
      </c>
      <c r="G26" s="16">
        <f t="shared" si="8"/>
        <v>0</v>
      </c>
      <c r="H26" s="16">
        <f t="shared" si="8"/>
        <v>0</v>
      </c>
      <c r="I26" s="16">
        <f t="shared" si="8"/>
        <v>0</v>
      </c>
      <c r="J26" s="16">
        <f t="shared" si="8"/>
        <v>0</v>
      </c>
      <c r="K26" s="16">
        <f t="shared" si="8"/>
        <v>0</v>
      </c>
      <c r="L26" s="16">
        <f t="shared" si="8"/>
        <v>0</v>
      </c>
      <c r="M26" s="16">
        <f t="shared" si="8"/>
        <v>0</v>
      </c>
      <c r="N26" s="16">
        <f t="shared" si="8"/>
        <v>0</v>
      </c>
      <c r="O26" s="16">
        <f t="shared" si="8"/>
        <v>0</v>
      </c>
      <c r="P26" s="16">
        <f t="shared" si="8"/>
        <v>0</v>
      </c>
      <c r="Q26" s="16">
        <f t="shared" si="8"/>
        <v>0</v>
      </c>
      <c r="R26" s="16">
        <f t="shared" si="8"/>
        <v>0</v>
      </c>
      <c r="S26" s="16">
        <f t="shared" si="8"/>
        <v>0</v>
      </c>
      <c r="T26" s="16">
        <f t="shared" si="8"/>
        <v>0</v>
      </c>
      <c r="U26" s="16">
        <f t="shared" si="8"/>
        <v>0</v>
      </c>
      <c r="V26" s="16">
        <f t="shared" si="8"/>
        <v>0</v>
      </c>
      <c r="W26" s="16">
        <f t="shared" si="8"/>
        <v>0</v>
      </c>
      <c r="X26" s="16">
        <f t="shared" si="8"/>
        <v>0</v>
      </c>
      <c r="Y26" s="16">
        <f t="shared" si="8"/>
        <v>0</v>
      </c>
      <c r="Z26" s="16">
        <f t="shared" si="8"/>
        <v>0</v>
      </c>
      <c r="AA26" s="16">
        <f t="shared" si="8"/>
        <v>0</v>
      </c>
      <c r="AB26" s="16">
        <f t="shared" si="8"/>
        <v>0</v>
      </c>
      <c r="AC26" s="16">
        <f t="shared" si="8"/>
        <v>0</v>
      </c>
      <c r="AD26" s="16">
        <f t="shared" si="8"/>
        <v>0</v>
      </c>
      <c r="AE26" s="16">
        <f t="shared" si="8"/>
        <v>0</v>
      </c>
      <c r="AF26" s="18">
        <f>SUM(B26:AE26)</f>
        <v>0</v>
      </c>
    </row>
    <row r="27" spans="1:33" x14ac:dyDescent="0.35">
      <c r="A27" s="17">
        <f>A20</f>
        <v>0</v>
      </c>
      <c r="B27" s="16">
        <f t="shared" ref="B27:AE27" si="9">B6+B13+B20</f>
        <v>0</v>
      </c>
      <c r="C27" s="16">
        <f t="shared" si="9"/>
        <v>0</v>
      </c>
      <c r="D27" s="16">
        <f t="shared" si="9"/>
        <v>0</v>
      </c>
      <c r="E27" s="16">
        <f t="shared" si="9"/>
        <v>0</v>
      </c>
      <c r="F27" s="16">
        <f t="shared" si="9"/>
        <v>0</v>
      </c>
      <c r="G27" s="16">
        <f t="shared" si="9"/>
        <v>0</v>
      </c>
      <c r="H27" s="16">
        <f t="shared" si="9"/>
        <v>0</v>
      </c>
      <c r="I27" s="16">
        <f t="shared" si="9"/>
        <v>0</v>
      </c>
      <c r="J27" s="16">
        <f t="shared" si="9"/>
        <v>0</v>
      </c>
      <c r="K27" s="16">
        <f t="shared" si="9"/>
        <v>0</v>
      </c>
      <c r="L27" s="16">
        <f t="shared" si="9"/>
        <v>0</v>
      </c>
      <c r="M27" s="16">
        <f t="shared" si="9"/>
        <v>0</v>
      </c>
      <c r="N27" s="16">
        <f t="shared" si="9"/>
        <v>0</v>
      </c>
      <c r="O27" s="16">
        <f t="shared" si="9"/>
        <v>0</v>
      </c>
      <c r="P27" s="16">
        <f t="shared" si="9"/>
        <v>0</v>
      </c>
      <c r="Q27" s="16">
        <f t="shared" si="9"/>
        <v>0</v>
      </c>
      <c r="R27" s="16">
        <f t="shared" si="9"/>
        <v>0</v>
      </c>
      <c r="S27" s="16">
        <f t="shared" si="9"/>
        <v>0</v>
      </c>
      <c r="T27" s="16">
        <f t="shared" si="9"/>
        <v>0</v>
      </c>
      <c r="U27" s="16">
        <f t="shared" si="9"/>
        <v>0</v>
      </c>
      <c r="V27" s="16">
        <f t="shared" si="9"/>
        <v>0</v>
      </c>
      <c r="W27" s="16">
        <f t="shared" si="9"/>
        <v>0</v>
      </c>
      <c r="X27" s="16">
        <f t="shared" si="9"/>
        <v>0</v>
      </c>
      <c r="Y27" s="16">
        <f t="shared" si="9"/>
        <v>0</v>
      </c>
      <c r="Z27" s="16">
        <f t="shared" si="9"/>
        <v>0</v>
      </c>
      <c r="AA27" s="16">
        <f t="shared" si="9"/>
        <v>0</v>
      </c>
      <c r="AB27" s="16">
        <f t="shared" si="9"/>
        <v>0</v>
      </c>
      <c r="AC27" s="16">
        <f t="shared" si="9"/>
        <v>0</v>
      </c>
      <c r="AD27" s="16">
        <f t="shared" si="9"/>
        <v>0</v>
      </c>
      <c r="AE27" s="16">
        <f t="shared" si="9"/>
        <v>0</v>
      </c>
      <c r="AF27" s="18">
        <f>SUM(B27:AE27)</f>
        <v>0</v>
      </c>
    </row>
    <row r="29" spans="1:33" s="17" customFormat="1" x14ac:dyDescent="0.35">
      <c r="A29" s="17" t="s">
        <v>95</v>
      </c>
      <c r="B29" s="143">
        <f t="shared" ref="B29:AF29" si="10">SUM(B2:B6)</f>
        <v>0</v>
      </c>
      <c r="C29" s="143">
        <f t="shared" si="10"/>
        <v>0</v>
      </c>
      <c r="D29" s="143">
        <f t="shared" si="10"/>
        <v>0</v>
      </c>
      <c r="E29" s="143">
        <f t="shared" si="10"/>
        <v>0</v>
      </c>
      <c r="F29" s="143">
        <f t="shared" si="10"/>
        <v>0</v>
      </c>
      <c r="G29" s="143">
        <f t="shared" si="10"/>
        <v>0</v>
      </c>
      <c r="H29" s="143">
        <f t="shared" si="10"/>
        <v>0</v>
      </c>
      <c r="I29" s="143">
        <f t="shared" si="10"/>
        <v>0</v>
      </c>
      <c r="J29" s="143">
        <f t="shared" si="10"/>
        <v>0</v>
      </c>
      <c r="K29" s="143">
        <f t="shared" si="10"/>
        <v>0</v>
      </c>
      <c r="L29" s="143">
        <f t="shared" si="10"/>
        <v>0</v>
      </c>
      <c r="M29" s="143">
        <f t="shared" si="10"/>
        <v>0</v>
      </c>
      <c r="N29" s="143">
        <f t="shared" si="10"/>
        <v>0</v>
      </c>
      <c r="O29" s="143">
        <f t="shared" si="10"/>
        <v>0</v>
      </c>
      <c r="P29" s="143">
        <f t="shared" si="10"/>
        <v>0</v>
      </c>
      <c r="Q29" s="143">
        <f t="shared" si="10"/>
        <v>0</v>
      </c>
      <c r="R29" s="143">
        <f t="shared" si="10"/>
        <v>0</v>
      </c>
      <c r="S29" s="143">
        <f t="shared" si="10"/>
        <v>0</v>
      </c>
      <c r="T29" s="143">
        <f t="shared" si="10"/>
        <v>0</v>
      </c>
      <c r="U29" s="143">
        <f t="shared" si="10"/>
        <v>0</v>
      </c>
      <c r="V29" s="143">
        <f t="shared" si="10"/>
        <v>0</v>
      </c>
      <c r="W29" s="143">
        <f t="shared" si="10"/>
        <v>0</v>
      </c>
      <c r="X29" s="143">
        <f t="shared" si="10"/>
        <v>0</v>
      </c>
      <c r="Y29" s="143">
        <f t="shared" si="10"/>
        <v>0</v>
      </c>
      <c r="Z29" s="143">
        <f t="shared" si="10"/>
        <v>0</v>
      </c>
      <c r="AA29" s="143">
        <f t="shared" si="10"/>
        <v>0</v>
      </c>
      <c r="AB29" s="143">
        <f t="shared" si="10"/>
        <v>0</v>
      </c>
      <c r="AC29" s="143">
        <f t="shared" si="10"/>
        <v>0</v>
      </c>
      <c r="AD29" s="143">
        <f t="shared" si="10"/>
        <v>0</v>
      </c>
      <c r="AE29" s="143">
        <f t="shared" si="10"/>
        <v>0</v>
      </c>
      <c r="AF29" s="143">
        <f t="shared" si="10"/>
        <v>0</v>
      </c>
      <c r="AG29" s="51"/>
    </row>
    <row r="30" spans="1:33" s="17" customFormat="1" x14ac:dyDescent="0.35">
      <c r="A30" s="17" t="s">
        <v>96</v>
      </c>
      <c r="B30" s="143">
        <f t="shared" ref="B30:AF30" si="11">SUM(B9:B13)</f>
        <v>0</v>
      </c>
      <c r="C30" s="143">
        <f t="shared" si="11"/>
        <v>0</v>
      </c>
      <c r="D30" s="143">
        <f t="shared" si="11"/>
        <v>0</v>
      </c>
      <c r="E30" s="143">
        <f t="shared" si="11"/>
        <v>0</v>
      </c>
      <c r="F30" s="143">
        <f t="shared" si="11"/>
        <v>0</v>
      </c>
      <c r="G30" s="143">
        <f t="shared" si="11"/>
        <v>0</v>
      </c>
      <c r="H30" s="143">
        <f t="shared" si="11"/>
        <v>0</v>
      </c>
      <c r="I30" s="143">
        <f t="shared" si="11"/>
        <v>0</v>
      </c>
      <c r="J30" s="143">
        <f t="shared" si="11"/>
        <v>0</v>
      </c>
      <c r="K30" s="143">
        <f t="shared" si="11"/>
        <v>0</v>
      </c>
      <c r="L30" s="143">
        <f t="shared" si="11"/>
        <v>0</v>
      </c>
      <c r="M30" s="143">
        <f t="shared" si="11"/>
        <v>0</v>
      </c>
      <c r="N30" s="143">
        <f t="shared" si="11"/>
        <v>0</v>
      </c>
      <c r="O30" s="143">
        <f t="shared" si="11"/>
        <v>0</v>
      </c>
      <c r="P30" s="143">
        <f t="shared" si="11"/>
        <v>0</v>
      </c>
      <c r="Q30" s="143">
        <f t="shared" si="11"/>
        <v>0</v>
      </c>
      <c r="R30" s="143">
        <f t="shared" si="11"/>
        <v>0</v>
      </c>
      <c r="S30" s="143">
        <f t="shared" si="11"/>
        <v>0</v>
      </c>
      <c r="T30" s="143">
        <f t="shared" si="11"/>
        <v>0</v>
      </c>
      <c r="U30" s="143">
        <f t="shared" si="11"/>
        <v>0</v>
      </c>
      <c r="V30" s="143">
        <f t="shared" si="11"/>
        <v>0</v>
      </c>
      <c r="W30" s="143">
        <f t="shared" si="11"/>
        <v>0</v>
      </c>
      <c r="X30" s="143">
        <f t="shared" si="11"/>
        <v>0</v>
      </c>
      <c r="Y30" s="143">
        <f t="shared" si="11"/>
        <v>0</v>
      </c>
      <c r="Z30" s="143">
        <f t="shared" si="11"/>
        <v>0</v>
      </c>
      <c r="AA30" s="143">
        <f t="shared" si="11"/>
        <v>0</v>
      </c>
      <c r="AB30" s="143">
        <f t="shared" si="11"/>
        <v>0</v>
      </c>
      <c r="AC30" s="143">
        <f t="shared" si="11"/>
        <v>0</v>
      </c>
      <c r="AD30" s="143">
        <f t="shared" si="11"/>
        <v>0</v>
      </c>
      <c r="AE30" s="143">
        <f t="shared" si="11"/>
        <v>0</v>
      </c>
      <c r="AF30" s="143">
        <f t="shared" si="11"/>
        <v>0</v>
      </c>
      <c r="AG30" s="51"/>
    </row>
    <row r="31" spans="1:33" s="17" customFormat="1" x14ac:dyDescent="0.35">
      <c r="A31" s="17" t="s">
        <v>97</v>
      </c>
      <c r="B31" s="143">
        <f t="shared" ref="B31:AF31" si="12">SUM(B16:B20)</f>
        <v>0</v>
      </c>
      <c r="C31" s="143">
        <f t="shared" si="12"/>
        <v>0</v>
      </c>
      <c r="D31" s="143">
        <f t="shared" si="12"/>
        <v>0</v>
      </c>
      <c r="E31" s="143">
        <f t="shared" si="12"/>
        <v>0</v>
      </c>
      <c r="F31" s="143">
        <f t="shared" si="12"/>
        <v>0</v>
      </c>
      <c r="G31" s="143">
        <f t="shared" si="12"/>
        <v>0</v>
      </c>
      <c r="H31" s="143">
        <f t="shared" si="12"/>
        <v>0</v>
      </c>
      <c r="I31" s="143">
        <f t="shared" si="12"/>
        <v>0</v>
      </c>
      <c r="J31" s="143">
        <f t="shared" si="12"/>
        <v>0</v>
      </c>
      <c r="K31" s="143">
        <f t="shared" si="12"/>
        <v>0</v>
      </c>
      <c r="L31" s="143">
        <f t="shared" si="12"/>
        <v>0</v>
      </c>
      <c r="M31" s="143">
        <f t="shared" si="12"/>
        <v>0</v>
      </c>
      <c r="N31" s="143">
        <f t="shared" si="12"/>
        <v>0</v>
      </c>
      <c r="O31" s="143">
        <f t="shared" si="12"/>
        <v>0</v>
      </c>
      <c r="P31" s="143">
        <f t="shared" si="12"/>
        <v>0</v>
      </c>
      <c r="Q31" s="143">
        <f t="shared" si="12"/>
        <v>0</v>
      </c>
      <c r="R31" s="143">
        <f t="shared" si="12"/>
        <v>0</v>
      </c>
      <c r="S31" s="143">
        <f t="shared" si="12"/>
        <v>0</v>
      </c>
      <c r="T31" s="143">
        <f t="shared" si="12"/>
        <v>0</v>
      </c>
      <c r="U31" s="143">
        <f t="shared" si="12"/>
        <v>0</v>
      </c>
      <c r="V31" s="143">
        <f t="shared" si="12"/>
        <v>0</v>
      </c>
      <c r="W31" s="143">
        <f t="shared" si="12"/>
        <v>0</v>
      </c>
      <c r="X31" s="143">
        <f t="shared" si="12"/>
        <v>0</v>
      </c>
      <c r="Y31" s="143">
        <f t="shared" si="12"/>
        <v>0</v>
      </c>
      <c r="Z31" s="143">
        <f t="shared" si="12"/>
        <v>0</v>
      </c>
      <c r="AA31" s="143">
        <f t="shared" si="12"/>
        <v>0</v>
      </c>
      <c r="AB31" s="143">
        <f t="shared" si="12"/>
        <v>0</v>
      </c>
      <c r="AC31" s="143">
        <f t="shared" si="12"/>
        <v>0</v>
      </c>
      <c r="AD31" s="143">
        <f t="shared" si="12"/>
        <v>0</v>
      </c>
      <c r="AE31" s="143">
        <f t="shared" si="12"/>
        <v>0</v>
      </c>
      <c r="AF31" s="143">
        <f t="shared" si="12"/>
        <v>0</v>
      </c>
      <c r="AG31" s="51"/>
    </row>
  </sheetData>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G20"/>
  <sheetViews>
    <sheetView view="pageBreakPreview" zoomScale="90" zoomScaleNormal="100" zoomScaleSheetLayoutView="90" workbookViewId="0">
      <selection activeCell="B5" sqref="B5"/>
    </sheetView>
  </sheetViews>
  <sheetFormatPr defaultColWidth="22.08984375" defaultRowHeight="14.5" x14ac:dyDescent="0.35"/>
  <cols>
    <col min="1" max="1" width="24.81640625" bestFit="1" customWidth="1"/>
    <col min="2" max="2" width="14.81640625" bestFit="1" customWidth="1"/>
    <col min="3" max="3" width="22.36328125" bestFit="1" customWidth="1"/>
    <col min="4" max="4" width="22.6328125" bestFit="1" customWidth="1"/>
    <col min="5" max="5" width="21.36328125" style="12" bestFit="1" customWidth="1"/>
    <col min="6" max="6" width="15" customWidth="1"/>
    <col min="7" max="7" width="17" bestFit="1" customWidth="1"/>
  </cols>
  <sheetData>
    <row r="1" spans="1:7" ht="16.5" x14ac:dyDescent="0.35">
      <c r="A1" s="232"/>
      <c r="B1" s="233"/>
      <c r="C1" s="233"/>
      <c r="D1" s="233"/>
      <c r="E1" s="233"/>
    </row>
    <row r="2" spans="1:7" x14ac:dyDescent="0.35">
      <c r="A2" s="148" t="s">
        <v>134</v>
      </c>
      <c r="B2" s="234"/>
      <c r="C2" s="234"/>
      <c r="D2" s="234"/>
      <c r="E2" s="234"/>
    </row>
    <row r="3" spans="1:7" x14ac:dyDescent="0.35">
      <c r="A3" s="148" t="s">
        <v>135</v>
      </c>
      <c r="B3" s="235"/>
      <c r="C3" s="235"/>
      <c r="D3" s="235"/>
      <c r="E3" s="235"/>
    </row>
    <row r="4" spans="1:7" ht="31" x14ac:dyDescent="0.35">
      <c r="A4" s="42" t="s">
        <v>0</v>
      </c>
      <c r="B4" s="42" t="s">
        <v>57</v>
      </c>
      <c r="C4" s="42" t="s">
        <v>1</v>
      </c>
      <c r="D4" s="42" t="s">
        <v>58</v>
      </c>
      <c r="E4" s="42" t="s">
        <v>2</v>
      </c>
      <c r="F4" s="40" t="s">
        <v>43</v>
      </c>
      <c r="G4" s="38" t="s">
        <v>44</v>
      </c>
    </row>
    <row r="5" spans="1:7" s="19" customFormat="1" ht="30" x14ac:dyDescent="0.35">
      <c r="A5" s="46" t="s">
        <v>64</v>
      </c>
      <c r="B5" s="55">
        <f>TEP_gadi!B54</f>
        <v>0</v>
      </c>
      <c r="C5" s="56"/>
      <c r="D5" s="57">
        <f>IF($D$19="M",D6,IF($D$19="V",D7,D8))</f>
        <v>0</v>
      </c>
      <c r="E5" s="58">
        <f>IF($D$19="M",E6,IF($D$19="V",E7,E8))</f>
        <v>70</v>
      </c>
      <c r="F5" s="59"/>
      <c r="G5" s="60"/>
    </row>
    <row r="6" spans="1:7" ht="31" x14ac:dyDescent="0.35">
      <c r="A6" s="43" t="s">
        <v>4</v>
      </c>
      <c r="B6" s="44"/>
      <c r="C6" s="47">
        <v>70</v>
      </c>
      <c r="D6" s="45">
        <f>ROUND(C6*$B$5/100,2)</f>
        <v>0</v>
      </c>
      <c r="E6" s="42">
        <f>C6</f>
        <v>70</v>
      </c>
      <c r="F6" s="40"/>
      <c r="G6" s="38"/>
    </row>
    <row r="7" spans="1:7" ht="15.5" x14ac:dyDescent="0.35">
      <c r="A7" s="43" t="s">
        <v>5</v>
      </c>
      <c r="B7" s="44"/>
      <c r="C7" s="47">
        <v>60</v>
      </c>
      <c r="D7" s="45">
        <f t="shared" ref="D7" si="0">ROUND(C7*$B$5/100,2)</f>
        <v>0</v>
      </c>
      <c r="E7" s="42">
        <f t="shared" ref="E7:E8" si="1">C7</f>
        <v>60</v>
      </c>
      <c r="F7" s="40"/>
      <c r="G7" s="38"/>
    </row>
    <row r="8" spans="1:7" ht="15.5" x14ac:dyDescent="0.35">
      <c r="A8" s="43" t="s">
        <v>6</v>
      </c>
      <c r="B8" s="44"/>
      <c r="C8" s="47">
        <v>50</v>
      </c>
      <c r="D8" s="45">
        <f>ROUND(C8*$B$5/100,2)</f>
        <v>0</v>
      </c>
      <c r="E8" s="42">
        <f t="shared" si="1"/>
        <v>50</v>
      </c>
      <c r="F8" s="40"/>
      <c r="G8" s="38"/>
    </row>
    <row r="9" spans="1:7" s="19" customFormat="1" ht="15" x14ac:dyDescent="0.35">
      <c r="A9" s="46" t="s">
        <v>3</v>
      </c>
      <c r="B9" s="55">
        <f>RP_gadi!B54</f>
        <v>0</v>
      </c>
      <c r="C9" s="56"/>
      <c r="D9" s="57">
        <f>IF($D$19="M",D10,IF($D$19="V",D11,D12))</f>
        <v>0</v>
      </c>
      <c r="E9" s="58">
        <f>IF($D$19="M",E10,IF($D$19="V",E11,E12))</f>
        <v>80</v>
      </c>
      <c r="F9" s="61"/>
      <c r="G9" s="62"/>
    </row>
    <row r="10" spans="1:7" ht="31" x14ac:dyDescent="0.35">
      <c r="A10" s="43" t="s">
        <v>4</v>
      </c>
      <c r="B10" s="44"/>
      <c r="C10" s="47">
        <f>IF(D$20="Jā", F10,G10)</f>
        <v>80</v>
      </c>
      <c r="D10" s="45">
        <f>ROUND(C10*$B$9/100,2)</f>
        <v>0</v>
      </c>
      <c r="E10" s="42">
        <f>C10</f>
        <v>80</v>
      </c>
      <c r="F10" s="41">
        <v>80</v>
      </c>
      <c r="G10" s="17">
        <v>70</v>
      </c>
    </row>
    <row r="11" spans="1:7" ht="15.5" x14ac:dyDescent="0.35">
      <c r="A11" s="43" t="s">
        <v>5</v>
      </c>
      <c r="B11" s="44"/>
      <c r="C11" s="47">
        <f>IF(D$20="Jā", F11,G11)</f>
        <v>75</v>
      </c>
      <c r="D11" s="45">
        <f t="shared" ref="D11:D12" si="2">ROUND(C11*$B$9/100,2)</f>
        <v>0</v>
      </c>
      <c r="E11" s="42">
        <f t="shared" ref="E11:E16" si="3">C11</f>
        <v>75</v>
      </c>
      <c r="F11" s="41">
        <v>75</v>
      </c>
      <c r="G11" s="17">
        <v>60</v>
      </c>
    </row>
    <row r="12" spans="1:7" ht="15.5" x14ac:dyDescent="0.35">
      <c r="A12" s="43" t="s">
        <v>6</v>
      </c>
      <c r="B12" s="44"/>
      <c r="C12" s="47">
        <f>IF(D$20="Jā", F12,G12)</f>
        <v>65</v>
      </c>
      <c r="D12" s="45">
        <f t="shared" si="2"/>
        <v>0</v>
      </c>
      <c r="E12" s="42">
        <f t="shared" si="3"/>
        <v>65</v>
      </c>
      <c r="F12" s="41">
        <v>65</v>
      </c>
      <c r="G12" s="17">
        <v>50</v>
      </c>
    </row>
    <row r="13" spans="1:7" s="19" customFormat="1" ht="15" x14ac:dyDescent="0.35">
      <c r="A13" s="46" t="s">
        <v>7</v>
      </c>
      <c r="B13" s="55">
        <f>EI_gadi!B54</f>
        <v>0</v>
      </c>
      <c r="C13" s="56"/>
      <c r="D13" s="57">
        <f>IF($D$19="M",D14,IF($D$19="V",D15,D16))</f>
        <v>0</v>
      </c>
      <c r="E13" s="58">
        <f>IF($D$19="M",E14,IF($D$19="V",E15,E16))</f>
        <v>60</v>
      </c>
    </row>
    <row r="14" spans="1:7" ht="31" x14ac:dyDescent="0.35">
      <c r="A14" s="43" t="s">
        <v>4</v>
      </c>
      <c r="B14" s="44"/>
      <c r="C14" s="47">
        <f>IF(D$20="Jā", F14,G14)</f>
        <v>60</v>
      </c>
      <c r="D14" s="48">
        <f>ROUND(C14*$B$13/100,2)</f>
        <v>0</v>
      </c>
      <c r="E14" s="42">
        <f t="shared" si="3"/>
        <v>60</v>
      </c>
      <c r="F14">
        <f>G14+15</f>
        <v>60</v>
      </c>
      <c r="G14" s="65">
        <v>45</v>
      </c>
    </row>
    <row r="15" spans="1:7" ht="15.5" x14ac:dyDescent="0.35">
      <c r="A15" s="43" t="s">
        <v>5</v>
      </c>
      <c r="B15" s="44"/>
      <c r="C15" s="47">
        <f t="shared" ref="C15:C16" si="4">IF(D$20="Jā", F15,G15)</f>
        <v>50</v>
      </c>
      <c r="D15" s="48">
        <f>ROUNDDOWN(C15*$B$13/100,2)</f>
        <v>0</v>
      </c>
      <c r="E15" s="42">
        <f t="shared" si="3"/>
        <v>50</v>
      </c>
      <c r="F15">
        <f t="shared" ref="F15:F16" si="5">G15+15</f>
        <v>50</v>
      </c>
      <c r="G15" s="65">
        <v>35</v>
      </c>
    </row>
    <row r="16" spans="1:7" ht="15.5" x14ac:dyDescent="0.35">
      <c r="A16" s="43" t="s">
        <v>6</v>
      </c>
      <c r="B16" s="44"/>
      <c r="C16" s="47">
        <f t="shared" si="4"/>
        <v>40</v>
      </c>
      <c r="D16" s="48">
        <f t="shared" ref="D16" si="6">ROUND(C16*$B$13/100,2)</f>
        <v>0</v>
      </c>
      <c r="E16" s="42">
        <f t="shared" si="3"/>
        <v>40</v>
      </c>
      <c r="F16">
        <f t="shared" si="5"/>
        <v>40</v>
      </c>
      <c r="G16" s="65">
        <v>25</v>
      </c>
    </row>
    <row r="17" spans="1:5" ht="15.5" x14ac:dyDescent="0.35">
      <c r="A17" s="43" t="s">
        <v>8</v>
      </c>
      <c r="B17" s="55">
        <f>B9+B13+B5</f>
        <v>0</v>
      </c>
      <c r="C17" s="42"/>
      <c r="D17" s="64">
        <f>D13+D9+D5</f>
        <v>0</v>
      </c>
      <c r="E17" s="42"/>
    </row>
    <row r="18" spans="1:5" x14ac:dyDescent="0.35">
      <c r="D18" s="52"/>
    </row>
    <row r="19" spans="1:5" ht="14.5" customHeight="1" x14ac:dyDescent="0.35">
      <c r="A19" s="230" t="s">
        <v>45</v>
      </c>
      <c r="B19" s="230"/>
      <c r="C19" s="231"/>
      <c r="D19" s="63" t="s">
        <v>65</v>
      </c>
    </row>
    <row r="20" spans="1:5" ht="14.5" customHeight="1" x14ac:dyDescent="0.35">
      <c r="A20" s="230" t="s">
        <v>66</v>
      </c>
      <c r="B20" s="230"/>
      <c r="C20" s="231"/>
      <c r="D20" s="63" t="s">
        <v>137</v>
      </c>
    </row>
  </sheetData>
  <mergeCells count="5">
    <mergeCell ref="A19:C19"/>
    <mergeCell ref="A20:C20"/>
    <mergeCell ref="A1:E1"/>
    <mergeCell ref="B2:E2"/>
    <mergeCell ref="B3:E3"/>
  </mergeCells>
  <pageMargins left="0.7" right="0.7" top="0.75" bottom="0.75" header="0.3" footer="0.3"/>
  <pageSetup paperSize="9" scale="98" orientation="landscape" r:id="rId1"/>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1:F43"/>
  <sheetViews>
    <sheetView view="pageBreakPreview" zoomScale="90" zoomScaleNormal="100" zoomScaleSheetLayoutView="90" workbookViewId="0">
      <selection activeCell="F11" sqref="F11"/>
    </sheetView>
  </sheetViews>
  <sheetFormatPr defaultColWidth="27.36328125" defaultRowHeight="14.5" x14ac:dyDescent="0.35"/>
  <cols>
    <col min="1" max="1" width="69.36328125" style="14" bestFit="1" customWidth="1"/>
    <col min="2" max="2" width="11" style="12" bestFit="1" customWidth="1"/>
    <col min="3" max="3" width="14.6328125" style="12" bestFit="1" customWidth="1"/>
    <col min="4" max="4" width="18.6328125" style="12" bestFit="1" customWidth="1"/>
    <col min="5" max="5" width="15.54296875" style="13" bestFit="1" customWidth="1"/>
    <col min="6" max="6" width="90.54296875" style="92" customWidth="1"/>
  </cols>
  <sheetData>
    <row r="1" spans="1:6" ht="16.5" x14ac:dyDescent="0.35">
      <c r="A1" s="95" t="s">
        <v>133</v>
      </c>
      <c r="B1" s="97"/>
      <c r="C1" s="97"/>
      <c r="D1" s="97"/>
      <c r="E1" s="98"/>
      <c r="F1" s="99"/>
    </row>
    <row r="2" spans="1:6" s="67" customFormat="1" ht="30" x14ac:dyDescent="0.35">
      <c r="A2" s="236" t="s">
        <v>24</v>
      </c>
      <c r="B2" s="236" t="s">
        <v>25</v>
      </c>
      <c r="C2" s="236" t="s">
        <v>26</v>
      </c>
      <c r="D2" s="56" t="s">
        <v>46</v>
      </c>
      <c r="E2" s="56" t="s">
        <v>47</v>
      </c>
      <c r="F2" s="100"/>
    </row>
    <row r="3" spans="1:6" ht="15.5" x14ac:dyDescent="0.35">
      <c r="A3" s="236"/>
      <c r="B3" s="236"/>
      <c r="C3" s="236"/>
      <c r="D3" s="42" t="s">
        <v>27</v>
      </c>
      <c r="E3" s="42" t="s">
        <v>27</v>
      </c>
      <c r="F3" s="99"/>
    </row>
    <row r="4" spans="1:6" ht="15.5" x14ac:dyDescent="0.35">
      <c r="A4" s="68" t="s">
        <v>28</v>
      </c>
      <c r="B4" s="38"/>
      <c r="C4" s="38"/>
      <c r="D4" s="69"/>
      <c r="E4" s="70"/>
      <c r="F4" s="99"/>
    </row>
    <row r="5" spans="1:6" s="65" customFormat="1" ht="31" x14ac:dyDescent="0.35">
      <c r="A5" s="71" t="s">
        <v>29</v>
      </c>
      <c r="B5" s="38"/>
      <c r="C5" s="38"/>
      <c r="D5" s="69"/>
      <c r="E5" s="70"/>
      <c r="F5" s="101"/>
    </row>
    <row r="6" spans="1:6" ht="15.5" x14ac:dyDescent="0.35">
      <c r="A6" s="72"/>
      <c r="B6" s="42" t="s">
        <v>33</v>
      </c>
      <c r="C6" s="38">
        <f>Stundas!AF23</f>
        <v>0</v>
      </c>
      <c r="D6" s="74">
        <v>20</v>
      </c>
      <c r="E6" s="102">
        <f>C6*D6</f>
        <v>0</v>
      </c>
      <c r="F6" s="99" t="s">
        <v>99</v>
      </c>
    </row>
    <row r="7" spans="1:6" s="39" customFormat="1" ht="15.5" x14ac:dyDescent="0.35">
      <c r="A7" s="72"/>
      <c r="B7" s="42" t="s">
        <v>33</v>
      </c>
      <c r="C7" s="38">
        <f>Stundas!AF24</f>
        <v>0</v>
      </c>
      <c r="D7" s="74">
        <v>20</v>
      </c>
      <c r="E7" s="102">
        <f t="shared" ref="E7:E10" si="0">C7*D7</f>
        <v>0</v>
      </c>
      <c r="F7" s="103"/>
    </row>
    <row r="8" spans="1:6" s="39" customFormat="1" ht="15.5" x14ac:dyDescent="0.35">
      <c r="A8" s="72"/>
      <c r="B8" s="42" t="s">
        <v>33</v>
      </c>
      <c r="C8" s="38">
        <f>Stundas!AF25</f>
        <v>0</v>
      </c>
      <c r="D8" s="74">
        <v>20</v>
      </c>
      <c r="E8" s="102">
        <f t="shared" si="0"/>
        <v>0</v>
      </c>
      <c r="F8" s="103"/>
    </row>
    <row r="9" spans="1:6" s="39" customFormat="1" ht="15.5" x14ac:dyDescent="0.35">
      <c r="A9" s="72"/>
      <c r="B9" s="42" t="s">
        <v>33</v>
      </c>
      <c r="C9" s="38">
        <f>Stundas!AF26</f>
        <v>0</v>
      </c>
      <c r="D9" s="74">
        <v>20</v>
      </c>
      <c r="E9" s="102">
        <f t="shared" si="0"/>
        <v>0</v>
      </c>
      <c r="F9" s="103"/>
    </row>
    <row r="10" spans="1:6" s="39" customFormat="1" ht="15.5" x14ac:dyDescent="0.35">
      <c r="A10" s="72"/>
      <c r="B10" s="42" t="s">
        <v>33</v>
      </c>
      <c r="C10" s="38">
        <f>Stundas!AF27</f>
        <v>0</v>
      </c>
      <c r="D10" s="74">
        <v>20</v>
      </c>
      <c r="E10" s="102">
        <f t="shared" si="0"/>
        <v>0</v>
      </c>
      <c r="F10" s="103"/>
    </row>
    <row r="11" spans="1:6" s="65" customFormat="1" ht="46.5" x14ac:dyDescent="0.35">
      <c r="A11" s="75" t="s">
        <v>69</v>
      </c>
      <c r="B11" s="38"/>
      <c r="C11" s="38"/>
      <c r="D11" s="69"/>
      <c r="E11" s="70"/>
      <c r="F11" s="101"/>
    </row>
    <row r="12" spans="1:6" s="39" customFormat="1" ht="15.5" x14ac:dyDescent="0.35">
      <c r="A12" s="76" t="s">
        <v>71</v>
      </c>
      <c r="B12" s="73" t="s">
        <v>61</v>
      </c>
      <c r="C12" s="73"/>
      <c r="D12" s="77"/>
      <c r="E12" s="102">
        <f>D12*C12</f>
        <v>0</v>
      </c>
      <c r="F12" s="103"/>
    </row>
    <row r="13" spans="1:6" s="39" customFormat="1" ht="15.5" x14ac:dyDescent="0.35">
      <c r="A13" s="76" t="s">
        <v>62</v>
      </c>
      <c r="B13" s="73" t="s">
        <v>63</v>
      </c>
      <c r="C13" s="73"/>
      <c r="D13" s="77"/>
      <c r="E13" s="102">
        <f t="shared" ref="E13:E15" si="1">D13*C13</f>
        <v>0</v>
      </c>
      <c r="F13" s="103"/>
    </row>
    <row r="14" spans="1:6" s="39" customFormat="1" ht="15.5" x14ac:dyDescent="0.35">
      <c r="A14" s="76" t="s">
        <v>85</v>
      </c>
      <c r="B14" s="73" t="s">
        <v>61</v>
      </c>
      <c r="C14" s="73"/>
      <c r="D14" s="77"/>
      <c r="E14" s="102">
        <f t="shared" si="1"/>
        <v>0</v>
      </c>
      <c r="F14" s="103"/>
    </row>
    <row r="15" spans="1:6" s="39" customFormat="1" ht="15.5" x14ac:dyDescent="0.35">
      <c r="A15" s="76" t="s">
        <v>70</v>
      </c>
      <c r="B15" s="73" t="s">
        <v>61</v>
      </c>
      <c r="C15" s="73"/>
      <c r="D15" s="77"/>
      <c r="E15" s="102">
        <f t="shared" si="1"/>
        <v>0</v>
      </c>
      <c r="F15" s="103"/>
    </row>
    <row r="16" spans="1:6" s="65" customFormat="1" ht="15.5" x14ac:dyDescent="0.35">
      <c r="A16" s="68" t="s">
        <v>30</v>
      </c>
      <c r="B16" s="38"/>
      <c r="C16" s="69"/>
      <c r="D16" s="69"/>
      <c r="E16" s="70"/>
      <c r="F16" s="101"/>
    </row>
    <row r="17" spans="1:6" ht="28.5" x14ac:dyDescent="0.35">
      <c r="A17" s="78" t="s">
        <v>72</v>
      </c>
      <c r="B17" s="73" t="s">
        <v>33</v>
      </c>
      <c r="C17" s="73"/>
      <c r="D17" s="77"/>
      <c r="E17" s="102">
        <f>D17*C17</f>
        <v>0</v>
      </c>
      <c r="F17" s="99" t="s">
        <v>98</v>
      </c>
    </row>
    <row r="18" spans="1:6" ht="15.5" x14ac:dyDescent="0.35">
      <c r="A18" s="79" t="s">
        <v>86</v>
      </c>
      <c r="B18" s="73" t="s">
        <v>33</v>
      </c>
      <c r="C18" s="73"/>
      <c r="D18" s="77"/>
      <c r="E18" s="102">
        <f t="shared" ref="E18" si="2">D18*C18</f>
        <v>0</v>
      </c>
      <c r="F18" s="99"/>
    </row>
    <row r="19" spans="1:6" s="65" customFormat="1" ht="15.5" x14ac:dyDescent="0.35">
      <c r="A19" s="68" t="s">
        <v>31</v>
      </c>
      <c r="B19" s="38"/>
      <c r="C19" s="38"/>
      <c r="D19" s="69"/>
      <c r="E19" s="70"/>
      <c r="F19" s="101"/>
    </row>
    <row r="20" spans="1:6" ht="15.5" x14ac:dyDescent="0.35">
      <c r="A20" s="80" t="s">
        <v>73</v>
      </c>
      <c r="B20" s="73" t="s">
        <v>34</v>
      </c>
      <c r="C20" s="73"/>
      <c r="D20" s="77"/>
      <c r="E20" s="102">
        <f>C20*D20</f>
        <v>0</v>
      </c>
      <c r="F20" s="99"/>
    </row>
    <row r="21" spans="1:6" ht="15.5" x14ac:dyDescent="0.35">
      <c r="A21" s="80" t="s">
        <v>74</v>
      </c>
      <c r="B21" s="73" t="s">
        <v>34</v>
      </c>
      <c r="C21" s="73"/>
      <c r="D21" s="77"/>
      <c r="E21" s="102">
        <f t="shared" ref="E21:E23" si="3">C21*D21</f>
        <v>0</v>
      </c>
      <c r="F21" s="99"/>
    </row>
    <row r="22" spans="1:6" ht="15.5" x14ac:dyDescent="0.35">
      <c r="A22" s="80" t="s">
        <v>87</v>
      </c>
      <c r="B22" s="73" t="s">
        <v>34</v>
      </c>
      <c r="C22" s="73"/>
      <c r="D22" s="77"/>
      <c r="E22" s="102">
        <f t="shared" si="3"/>
        <v>0</v>
      </c>
      <c r="F22" s="99"/>
    </row>
    <row r="23" spans="1:6" ht="15.5" x14ac:dyDescent="0.35">
      <c r="A23" s="80" t="s">
        <v>88</v>
      </c>
      <c r="B23" s="73" t="s">
        <v>34</v>
      </c>
      <c r="C23" s="73"/>
      <c r="D23" s="77"/>
      <c r="E23" s="102">
        <f t="shared" si="3"/>
        <v>0</v>
      </c>
      <c r="F23" s="99"/>
    </row>
    <row r="24" spans="1:6" s="65" customFormat="1" ht="15.5" x14ac:dyDescent="0.35">
      <c r="A24" s="68" t="s">
        <v>32</v>
      </c>
      <c r="B24" s="81"/>
      <c r="C24" s="81"/>
      <c r="D24" s="82"/>
      <c r="E24" s="70"/>
      <c r="F24" s="101"/>
    </row>
    <row r="25" spans="1:6" s="39" customFormat="1" ht="15.5" x14ac:dyDescent="0.35">
      <c r="A25" s="72" t="s">
        <v>59</v>
      </c>
      <c r="B25" s="73" t="s">
        <v>60</v>
      </c>
      <c r="C25" s="73"/>
      <c r="D25" s="77"/>
      <c r="E25" s="102">
        <f>D25*C25</f>
        <v>0</v>
      </c>
      <c r="F25" s="103"/>
    </row>
    <row r="26" spans="1:6" s="39" customFormat="1" ht="15.5" x14ac:dyDescent="0.35">
      <c r="A26" s="80" t="s">
        <v>67</v>
      </c>
      <c r="B26" s="73" t="s">
        <v>68</v>
      </c>
      <c r="C26" s="73"/>
      <c r="D26" s="77"/>
      <c r="E26" s="102">
        <f t="shared" ref="E26" si="4">D26*C26</f>
        <v>0</v>
      </c>
      <c r="F26" s="103"/>
    </row>
    <row r="27" spans="1:6" s="65" customFormat="1" ht="30" x14ac:dyDescent="0.35">
      <c r="A27" s="68" t="s">
        <v>89</v>
      </c>
      <c r="B27" s="81"/>
      <c r="C27" s="81"/>
      <c r="D27" s="82"/>
      <c r="E27" s="70"/>
      <c r="F27" s="101"/>
    </row>
    <row r="28" spans="1:6" ht="15.5" x14ac:dyDescent="0.35">
      <c r="A28" s="83" t="s">
        <v>75</v>
      </c>
      <c r="B28" s="84" t="s">
        <v>35</v>
      </c>
      <c r="C28" s="84"/>
      <c r="D28" s="85"/>
      <c r="E28" s="102">
        <f>C28*D28</f>
        <v>0</v>
      </c>
      <c r="F28" s="99"/>
    </row>
    <row r="29" spans="1:6" ht="15.5" x14ac:dyDescent="0.35">
      <c r="A29" s="83" t="s">
        <v>76</v>
      </c>
      <c r="B29" s="84" t="s">
        <v>34</v>
      </c>
      <c r="C29" s="84"/>
      <c r="D29" s="85"/>
      <c r="E29" s="102">
        <f t="shared" ref="E29:E30" si="5">C29*D29</f>
        <v>0</v>
      </c>
      <c r="F29" s="99"/>
    </row>
    <row r="30" spans="1:6" ht="15.5" x14ac:dyDescent="0.35">
      <c r="A30" s="83" t="s">
        <v>77</v>
      </c>
      <c r="B30" s="84" t="s">
        <v>34</v>
      </c>
      <c r="C30" s="84"/>
      <c r="D30" s="85"/>
      <c r="E30" s="102">
        <f t="shared" si="5"/>
        <v>0</v>
      </c>
      <c r="F30" s="99"/>
    </row>
    <row r="31" spans="1:6" s="65" customFormat="1" ht="30" x14ac:dyDescent="0.35">
      <c r="A31" s="68" t="s">
        <v>90</v>
      </c>
      <c r="B31" s="81"/>
      <c r="C31" s="81"/>
      <c r="D31" s="82"/>
      <c r="E31" s="70"/>
      <c r="F31" s="101"/>
    </row>
    <row r="32" spans="1:6" ht="15.5" x14ac:dyDescent="0.35">
      <c r="A32" s="72" t="s">
        <v>78</v>
      </c>
      <c r="B32" s="73" t="s">
        <v>34</v>
      </c>
      <c r="C32" s="73"/>
      <c r="D32" s="77"/>
      <c r="E32" s="102">
        <f>C32*D32</f>
        <v>0</v>
      </c>
      <c r="F32" s="99"/>
    </row>
    <row r="33" spans="1:6" ht="15.5" x14ac:dyDescent="0.35">
      <c r="A33" s="72" t="s">
        <v>79</v>
      </c>
      <c r="B33" s="73" t="s">
        <v>34</v>
      </c>
      <c r="C33" s="84"/>
      <c r="D33" s="85"/>
      <c r="E33" s="102">
        <f>C33*D33</f>
        <v>0</v>
      </c>
      <c r="F33" s="99"/>
    </row>
    <row r="34" spans="1:6" ht="15.5" x14ac:dyDescent="0.35">
      <c r="A34" s="80" t="s">
        <v>80</v>
      </c>
      <c r="B34" s="73" t="s">
        <v>34</v>
      </c>
      <c r="C34" s="84"/>
      <c r="D34" s="85"/>
      <c r="E34" s="102">
        <f t="shared" ref="E34:E36" si="6">C34*D34</f>
        <v>0</v>
      </c>
      <c r="F34" s="99"/>
    </row>
    <row r="35" spans="1:6" ht="15.5" x14ac:dyDescent="0.35">
      <c r="A35" s="80" t="s">
        <v>81</v>
      </c>
      <c r="B35" s="73" t="s">
        <v>34</v>
      </c>
      <c r="C35" s="84"/>
      <c r="D35" s="85"/>
      <c r="E35" s="102">
        <f t="shared" si="6"/>
        <v>0</v>
      </c>
      <c r="F35" s="99"/>
    </row>
    <row r="36" spans="1:6" ht="15.5" x14ac:dyDescent="0.35">
      <c r="A36" s="80" t="s">
        <v>82</v>
      </c>
      <c r="B36" s="73" t="s">
        <v>34</v>
      </c>
      <c r="C36" s="84"/>
      <c r="D36" s="85"/>
      <c r="E36" s="102">
        <f t="shared" si="6"/>
        <v>0</v>
      </c>
      <c r="F36" s="99"/>
    </row>
    <row r="37" spans="1:6" ht="60" x14ac:dyDescent="0.35">
      <c r="A37" s="68" t="s">
        <v>91</v>
      </c>
      <c r="B37" s="81"/>
      <c r="C37" s="81"/>
      <c r="D37" s="82"/>
      <c r="E37" s="70"/>
      <c r="F37" s="99" t="s">
        <v>102</v>
      </c>
    </row>
    <row r="38" spans="1:6" ht="15.5" x14ac:dyDescent="0.35">
      <c r="A38" s="80" t="s">
        <v>83</v>
      </c>
      <c r="B38" s="73" t="s">
        <v>34</v>
      </c>
      <c r="C38" s="73"/>
      <c r="D38" s="77"/>
      <c r="E38" s="102">
        <f>C38*D38</f>
        <v>0</v>
      </c>
      <c r="F38" s="99"/>
    </row>
    <row r="39" spans="1:6" ht="15.5" x14ac:dyDescent="0.35">
      <c r="A39" s="80" t="s">
        <v>84</v>
      </c>
      <c r="B39" s="73" t="s">
        <v>34</v>
      </c>
      <c r="C39" s="84"/>
      <c r="D39" s="85"/>
      <c r="E39" s="102">
        <f>C39*D39</f>
        <v>0</v>
      </c>
      <c r="F39" s="99"/>
    </row>
    <row r="40" spans="1:6" s="66" customFormat="1" ht="15" x14ac:dyDescent="0.35">
      <c r="A40" s="68" t="s">
        <v>92</v>
      </c>
      <c r="B40" s="60"/>
      <c r="C40" s="86"/>
      <c r="D40" s="87"/>
      <c r="E40" s="88"/>
      <c r="F40" s="104"/>
    </row>
    <row r="41" spans="1:6" x14ac:dyDescent="0.35">
      <c r="A41" s="105" t="s">
        <v>93</v>
      </c>
      <c r="B41" s="106" t="s">
        <v>34</v>
      </c>
      <c r="C41" s="106"/>
      <c r="D41" s="106"/>
      <c r="E41" s="107">
        <f>C41*D41</f>
        <v>0</v>
      </c>
      <c r="F41" s="99"/>
    </row>
    <row r="42" spans="1:6" x14ac:dyDescent="0.35">
      <c r="A42" s="105" t="s">
        <v>94</v>
      </c>
      <c r="B42" s="106" t="s">
        <v>34</v>
      </c>
      <c r="C42" s="106"/>
      <c r="D42" s="106"/>
      <c r="E42" s="107">
        <f>C42*D42</f>
        <v>0</v>
      </c>
      <c r="F42" s="99"/>
    </row>
    <row r="43" spans="1:6" x14ac:dyDescent="0.35">
      <c r="A43" s="105" t="s">
        <v>101</v>
      </c>
      <c r="B43" s="106" t="s">
        <v>34</v>
      </c>
      <c r="C43" s="106"/>
      <c r="D43" s="106"/>
      <c r="E43" s="107">
        <f>C43*D43</f>
        <v>0</v>
      </c>
      <c r="F43" s="99"/>
    </row>
  </sheetData>
  <mergeCells count="3">
    <mergeCell ref="A2:A3"/>
    <mergeCell ref="B2:B3"/>
    <mergeCell ref="C2:C3"/>
  </mergeCells>
  <pageMargins left="0.70866141732283472" right="0.70866141732283472" top="0.74803149606299213" bottom="0.74803149606299213" header="0.31496062992125984" footer="0.31496062992125984"/>
  <pageSetup paperSize="9" scale="6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81"/>
  <sheetViews>
    <sheetView zoomScaleNormal="100" workbookViewId="0">
      <pane xSplit="2" ySplit="4" topLeftCell="C5" activePane="bottomRight" state="frozen"/>
      <selection pane="topRight" activeCell="C1" sqref="C1"/>
      <selection pane="bottomLeft" activeCell="A5" sqref="A5"/>
      <selection pane="bottomRight" activeCell="W9" sqref="W9"/>
    </sheetView>
  </sheetViews>
  <sheetFormatPr defaultRowHeight="14.5" x14ac:dyDescent="0.35"/>
  <cols>
    <col min="1" max="1" width="69" customWidth="1"/>
    <col min="2" max="2" width="9.453125" style="25" bestFit="1" customWidth="1"/>
    <col min="3" max="3" width="6.6328125" style="7" customWidth="1"/>
    <col min="4" max="4" width="6.08984375" style="7" bestFit="1" customWidth="1"/>
    <col min="5" max="5" width="5.81640625" style="7" bestFit="1" customWidth="1"/>
    <col min="6" max="7" width="6.6328125" style="7" customWidth="1"/>
    <col min="8" max="9" width="6.6328125" customWidth="1"/>
    <col min="10" max="10" width="7.36328125" customWidth="1"/>
    <col min="11" max="12" width="7" customWidth="1"/>
    <col min="13" max="13" width="7.08984375" customWidth="1"/>
    <col min="14" max="14" width="7" customWidth="1"/>
    <col min="15" max="16" width="6.81640625" customWidth="1"/>
    <col min="17" max="17" width="7.6328125" customWidth="1"/>
    <col min="18" max="18" width="7" customWidth="1"/>
    <col min="19" max="20" width="7.36328125" customWidth="1"/>
  </cols>
  <sheetData>
    <row r="1" spans="1:30" ht="17" thickBot="1" x14ac:dyDescent="0.4">
      <c r="A1" s="11" t="s">
        <v>104</v>
      </c>
    </row>
    <row r="2" spans="1:30" ht="48.75" customHeight="1" thickBot="1" x14ac:dyDescent="0.4">
      <c r="A2" s="6" t="s">
        <v>10</v>
      </c>
      <c r="B2" s="26" t="s">
        <v>48</v>
      </c>
      <c r="C2" s="237" t="s">
        <v>49</v>
      </c>
      <c r="D2" s="238"/>
      <c r="E2" s="239"/>
      <c r="F2" s="237" t="s">
        <v>50</v>
      </c>
      <c r="G2" s="238"/>
      <c r="H2" s="239"/>
      <c r="I2" s="237" t="s">
        <v>51</v>
      </c>
      <c r="J2" s="238"/>
      <c r="K2" s="239"/>
      <c r="L2" s="237" t="s">
        <v>52</v>
      </c>
      <c r="M2" s="238"/>
      <c r="N2" s="239"/>
      <c r="O2" s="237" t="s">
        <v>53</v>
      </c>
      <c r="P2" s="238"/>
      <c r="Q2" s="239"/>
      <c r="R2" s="237" t="s">
        <v>54</v>
      </c>
      <c r="S2" s="238"/>
      <c r="T2" s="239"/>
    </row>
    <row r="3" spans="1:30" s="22" customFormat="1" ht="15" thickBot="1" x14ac:dyDescent="0.4">
      <c r="A3" s="20"/>
      <c r="B3" s="27"/>
      <c r="C3" s="21">
        <v>45839</v>
      </c>
      <c r="D3" s="21">
        <v>45870</v>
      </c>
      <c r="E3" s="21">
        <v>45901</v>
      </c>
      <c r="F3" s="21">
        <v>45931</v>
      </c>
      <c r="G3" s="21">
        <v>45962</v>
      </c>
      <c r="H3" s="21">
        <v>45992</v>
      </c>
      <c r="I3" s="149">
        <v>46023</v>
      </c>
      <c r="J3" s="149">
        <v>46054</v>
      </c>
      <c r="K3" s="149">
        <v>46082</v>
      </c>
      <c r="L3" s="149">
        <v>46113</v>
      </c>
      <c r="M3" s="149">
        <v>46143</v>
      </c>
      <c r="N3" s="149">
        <v>46174</v>
      </c>
      <c r="O3" s="149">
        <v>46204</v>
      </c>
      <c r="P3" s="149">
        <v>46235</v>
      </c>
      <c r="Q3" s="149">
        <v>46266</v>
      </c>
      <c r="R3" s="149">
        <v>46296</v>
      </c>
      <c r="S3" s="149">
        <v>46327</v>
      </c>
      <c r="T3" s="149">
        <v>46357</v>
      </c>
    </row>
    <row r="4" spans="1:30" ht="15" thickBot="1" x14ac:dyDescent="0.4">
      <c r="A4" s="1" t="s">
        <v>11</v>
      </c>
      <c r="B4" s="8"/>
      <c r="C4" s="8"/>
      <c r="D4" s="8"/>
      <c r="E4" s="8"/>
      <c r="F4" s="8"/>
      <c r="G4" s="8"/>
      <c r="H4" s="8"/>
      <c r="I4" s="178"/>
      <c r="J4" s="179"/>
      <c r="K4" s="179"/>
      <c r="L4" s="179"/>
      <c r="M4" s="179"/>
      <c r="N4" s="179"/>
      <c r="O4" s="179"/>
      <c r="P4" s="179"/>
      <c r="Q4" s="179"/>
      <c r="R4" s="179"/>
      <c r="S4" s="179"/>
      <c r="T4" s="179"/>
    </row>
    <row r="5" spans="1:30" ht="16" thickBot="1" x14ac:dyDescent="0.4">
      <c r="A5" s="2" t="s">
        <v>12</v>
      </c>
      <c r="B5" s="28"/>
      <c r="C5" s="8"/>
      <c r="D5" s="8"/>
      <c r="E5" s="8"/>
      <c r="F5" s="8"/>
      <c r="G5" s="8"/>
      <c r="H5" s="8"/>
      <c r="I5" s="8"/>
      <c r="J5" s="8"/>
      <c r="K5" s="8"/>
      <c r="L5" s="8"/>
      <c r="M5" s="8"/>
      <c r="N5" s="8"/>
      <c r="O5" s="8"/>
      <c r="P5" s="8"/>
      <c r="Q5" s="8"/>
      <c r="R5" s="8"/>
      <c r="S5" s="8"/>
      <c r="T5" s="8"/>
    </row>
    <row r="6" spans="1:30" ht="47" thickBot="1" x14ac:dyDescent="0.4">
      <c r="A6" s="4" t="s">
        <v>13</v>
      </c>
      <c r="B6" s="28"/>
      <c r="C6" s="9"/>
      <c r="D6" s="9"/>
      <c r="E6" s="9"/>
      <c r="F6" s="9"/>
      <c r="G6" s="9"/>
      <c r="H6" s="9"/>
      <c r="I6" s="9"/>
      <c r="J6" s="9"/>
      <c r="K6" s="9"/>
      <c r="L6" s="9"/>
      <c r="M6" s="9"/>
      <c r="N6" s="9"/>
      <c r="O6" s="9"/>
      <c r="P6" s="9"/>
      <c r="Q6" s="9"/>
      <c r="R6" s="9"/>
      <c r="S6" s="9"/>
      <c r="T6" s="9"/>
    </row>
    <row r="7" spans="1:30" ht="16.5" thickTop="1" thickBot="1" x14ac:dyDescent="0.4">
      <c r="A7" s="3">
        <f>Pienemumi!A6</f>
        <v>0</v>
      </c>
      <c r="B7" s="28">
        <f t="shared" ref="B7:B12" si="0">SUM(C7:T7)</f>
        <v>0</v>
      </c>
      <c r="C7" s="9">
        <f>Pienemumi!$D6*Stundas!G2</f>
        <v>0</v>
      </c>
      <c r="D7" s="9">
        <f>Pienemumi!$D6*Stundas!H2</f>
        <v>0</v>
      </c>
      <c r="E7" s="9">
        <f>Pienemumi!$D6*Stundas!I2</f>
        <v>0</v>
      </c>
      <c r="F7" s="9">
        <f>Pienemumi!$D6*Stundas!J2</f>
        <v>0</v>
      </c>
      <c r="G7" s="9">
        <f>Pienemumi!$D6*Stundas!K2</f>
        <v>0</v>
      </c>
      <c r="H7" s="9">
        <f>Pienemumi!$D6*Stundas!L2</f>
        <v>0</v>
      </c>
      <c r="I7" s="9">
        <f>Pienemumi!$D6*Stundas!M2</f>
        <v>0</v>
      </c>
      <c r="J7" s="9">
        <f>Pienemumi!$D6*Stundas!N2</f>
        <v>0</v>
      </c>
      <c r="K7" s="9">
        <f>Pienemumi!$D6*Stundas!O2</f>
        <v>0</v>
      </c>
      <c r="L7" s="9">
        <f>Pienemumi!$D6*Stundas!P2</f>
        <v>0</v>
      </c>
      <c r="M7" s="9">
        <f>Pienemumi!$D6*Stundas!Q2</f>
        <v>0</v>
      </c>
      <c r="N7" s="9">
        <f>Pienemumi!$D6*Stundas!R2</f>
        <v>0</v>
      </c>
      <c r="O7" s="9">
        <f>Pienemumi!$D6*Stundas!S2</f>
        <v>0</v>
      </c>
      <c r="P7" s="9">
        <f>Pienemumi!$D6*Stundas!AF2</f>
        <v>0</v>
      </c>
      <c r="Q7" s="9">
        <f>Pienemumi!$D6*Stundas!AG2</f>
        <v>0</v>
      </c>
      <c r="R7" s="9">
        <f>Pienemumi!$D6*Stundas!AH2</f>
        <v>0</v>
      </c>
      <c r="S7" s="9">
        <f>Pienemumi!$D6*Stundas!AI2</f>
        <v>0</v>
      </c>
      <c r="T7" s="9">
        <f>Pienemumi!$D6*Stundas!AJ2</f>
        <v>0</v>
      </c>
      <c r="U7" s="89">
        <f>B7-Stundas!AF2*Pienemumi!D6</f>
        <v>0</v>
      </c>
    </row>
    <row r="8" spans="1:30" ht="16.5" thickTop="1" thickBot="1" x14ac:dyDescent="0.4">
      <c r="A8" s="3">
        <f>Pienemumi!A7</f>
        <v>0</v>
      </c>
      <c r="B8" s="28">
        <f t="shared" si="0"/>
        <v>0</v>
      </c>
      <c r="C8" s="9">
        <f>Pienemumi!$D7*Stundas!G3</f>
        <v>0</v>
      </c>
      <c r="D8" s="9">
        <f>Pienemumi!$D7*Stundas!H3</f>
        <v>0</v>
      </c>
      <c r="E8" s="9">
        <f>Pienemumi!$D7*Stundas!I3</f>
        <v>0</v>
      </c>
      <c r="F8" s="9">
        <f>Pienemumi!$D7*Stundas!J3</f>
        <v>0</v>
      </c>
      <c r="G8" s="9">
        <f>Pienemumi!$D7*Stundas!K3</f>
        <v>0</v>
      </c>
      <c r="H8" s="9">
        <f>Pienemumi!$D7*Stundas!L3</f>
        <v>0</v>
      </c>
      <c r="I8" s="9">
        <f>Pienemumi!$D7*Stundas!M3</f>
        <v>0</v>
      </c>
      <c r="J8" s="9">
        <f>Pienemumi!$D7*Stundas!N3</f>
        <v>0</v>
      </c>
      <c r="K8" s="9">
        <f>Pienemumi!$D7*Stundas!O3</f>
        <v>0</v>
      </c>
      <c r="L8" s="9">
        <f>Pienemumi!$D7*Stundas!P3</f>
        <v>0</v>
      </c>
      <c r="M8" s="9">
        <f>Pienemumi!$D7*Stundas!Q3</f>
        <v>0</v>
      </c>
      <c r="N8" s="9">
        <f>Pienemumi!$D7*Stundas!R3</f>
        <v>0</v>
      </c>
      <c r="O8" s="9">
        <f>Pienemumi!$D7*Stundas!S3</f>
        <v>0</v>
      </c>
      <c r="P8" s="9">
        <f>Pienemumi!$D7*Stundas!AF3</f>
        <v>0</v>
      </c>
      <c r="Q8" s="9">
        <f>Pienemumi!$D7*Stundas!AG3</f>
        <v>0</v>
      </c>
      <c r="R8" s="9">
        <f>Pienemumi!$D7*Stundas!AH3</f>
        <v>0</v>
      </c>
      <c r="S8" s="9">
        <f>Pienemumi!$D7*Stundas!AI3</f>
        <v>0</v>
      </c>
      <c r="T8" s="9">
        <f>Pienemumi!$D7*Stundas!AJ3</f>
        <v>0</v>
      </c>
      <c r="U8" s="89">
        <f>B8-Stundas!AF3*Pienemumi!D7</f>
        <v>0</v>
      </c>
    </row>
    <row r="9" spans="1:30" ht="16.5" thickTop="1" thickBot="1" x14ac:dyDescent="0.4">
      <c r="A9" s="3">
        <f>Pienemumi!A8</f>
        <v>0</v>
      </c>
      <c r="B9" s="28">
        <f t="shared" si="0"/>
        <v>0</v>
      </c>
      <c r="C9" s="9">
        <f>Pienemumi!$D8*Stundas!G4</f>
        <v>0</v>
      </c>
      <c r="D9" s="9">
        <f>Pienemumi!$D8*Stundas!H4</f>
        <v>0</v>
      </c>
      <c r="E9" s="9">
        <f>Pienemumi!$D8*Stundas!I4</f>
        <v>0</v>
      </c>
      <c r="F9" s="9">
        <f>Pienemumi!$D8*Stundas!J4</f>
        <v>0</v>
      </c>
      <c r="G9" s="9">
        <f>Pienemumi!$D8*Stundas!K4</f>
        <v>0</v>
      </c>
      <c r="H9" s="9">
        <f>Pienemumi!$D8*Stundas!L4</f>
        <v>0</v>
      </c>
      <c r="I9" s="9">
        <f>Pienemumi!$D8*Stundas!M4</f>
        <v>0</v>
      </c>
      <c r="J9" s="9">
        <f>Pienemumi!$D8*Stundas!N4</f>
        <v>0</v>
      </c>
      <c r="K9" s="9">
        <f>Pienemumi!$D8*Stundas!O4</f>
        <v>0</v>
      </c>
      <c r="L9" s="9">
        <f>Pienemumi!$D8*Stundas!P4</f>
        <v>0</v>
      </c>
      <c r="M9" s="9">
        <f>Pienemumi!$D8*Stundas!Q4</f>
        <v>0</v>
      </c>
      <c r="N9" s="9">
        <f>Pienemumi!$D8*Stundas!R4</f>
        <v>0</v>
      </c>
      <c r="O9" s="9">
        <f>Pienemumi!$D8*Stundas!S4</f>
        <v>0</v>
      </c>
      <c r="P9" s="9">
        <f>Pienemumi!$D8*Stundas!AF4</f>
        <v>0</v>
      </c>
      <c r="Q9" s="9">
        <f>Pienemumi!$D8*Stundas!AG4</f>
        <v>0</v>
      </c>
      <c r="R9" s="9">
        <f>Pienemumi!$D8*Stundas!AH4</f>
        <v>0</v>
      </c>
      <c r="S9" s="9">
        <f>Pienemumi!$D8*Stundas!AI4</f>
        <v>0</v>
      </c>
      <c r="T9" s="9">
        <f>Pienemumi!$D8*Stundas!AJ4</f>
        <v>0</v>
      </c>
      <c r="U9" s="89">
        <f>B9-Stundas!AF4*Pienemumi!D8</f>
        <v>0</v>
      </c>
    </row>
    <row r="10" spans="1:30" ht="16.5" thickTop="1" thickBot="1" x14ac:dyDescent="0.4">
      <c r="A10" s="3">
        <f>Pienemumi!A9</f>
        <v>0</v>
      </c>
      <c r="B10" s="28">
        <f t="shared" si="0"/>
        <v>0</v>
      </c>
      <c r="C10" s="9">
        <f>Pienemumi!$D9*Stundas!G5</f>
        <v>0</v>
      </c>
      <c r="D10" s="9">
        <f>Pienemumi!$D9*Stundas!H5</f>
        <v>0</v>
      </c>
      <c r="E10" s="9">
        <f>Pienemumi!$D9*Stundas!I5</f>
        <v>0</v>
      </c>
      <c r="F10" s="9">
        <f>Pienemumi!$D9*Stundas!J5</f>
        <v>0</v>
      </c>
      <c r="G10" s="9">
        <f>Pienemumi!$D9*Stundas!K5</f>
        <v>0</v>
      </c>
      <c r="H10" s="9">
        <f>Pienemumi!$D9*Stundas!L5</f>
        <v>0</v>
      </c>
      <c r="I10" s="9">
        <f>Pienemumi!$D9*Stundas!M5</f>
        <v>0</v>
      </c>
      <c r="J10" s="9">
        <f>Pienemumi!$D9*Stundas!N5</f>
        <v>0</v>
      </c>
      <c r="K10" s="9">
        <f>Pienemumi!$D9*Stundas!O5</f>
        <v>0</v>
      </c>
      <c r="L10" s="9">
        <f>Pienemumi!$D9*Stundas!P5</f>
        <v>0</v>
      </c>
      <c r="M10" s="9">
        <f>Pienemumi!$D9*Stundas!Q5</f>
        <v>0</v>
      </c>
      <c r="N10" s="9">
        <f>Pienemumi!$D9*Stundas!R5</f>
        <v>0</v>
      </c>
      <c r="O10" s="9">
        <f>Pienemumi!$D9*Stundas!S5</f>
        <v>0</v>
      </c>
      <c r="P10" s="9">
        <f>Pienemumi!$D9*Stundas!AF5</f>
        <v>0</v>
      </c>
      <c r="Q10" s="9">
        <f>Pienemumi!$D9*Stundas!AG5</f>
        <v>0</v>
      </c>
      <c r="R10" s="9">
        <f>Pienemumi!$D9*Stundas!AH5</f>
        <v>0</v>
      </c>
      <c r="S10" s="9">
        <f>Pienemumi!$D9*Stundas!AI5</f>
        <v>0</v>
      </c>
      <c r="T10" s="9">
        <f>Pienemumi!$D9*Stundas!AJ5</f>
        <v>0</v>
      </c>
      <c r="U10" s="89">
        <f>B10-Stundas!AF5*Pienemumi!D9</f>
        <v>0</v>
      </c>
    </row>
    <row r="11" spans="1:30" ht="16.5" thickTop="1" thickBot="1" x14ac:dyDescent="0.4">
      <c r="A11" s="3">
        <f>Pienemumi!A10</f>
        <v>0</v>
      </c>
      <c r="B11" s="28">
        <f t="shared" si="0"/>
        <v>0</v>
      </c>
      <c r="C11" s="9">
        <f>Pienemumi!$D10*Stundas!G6</f>
        <v>0</v>
      </c>
      <c r="D11" s="9">
        <f>Pienemumi!$D10*Stundas!H6</f>
        <v>0</v>
      </c>
      <c r="E11" s="9">
        <f>Pienemumi!$D10*Stundas!I6</f>
        <v>0</v>
      </c>
      <c r="F11" s="9">
        <f>Pienemumi!$D10*Stundas!J6</f>
        <v>0</v>
      </c>
      <c r="G11" s="9">
        <f>Pienemumi!$D10*Stundas!K6</f>
        <v>0</v>
      </c>
      <c r="H11" s="9">
        <f>Pienemumi!$D10*Stundas!L6</f>
        <v>0</v>
      </c>
      <c r="I11" s="9">
        <f>Pienemumi!$D10*Stundas!M6</f>
        <v>0</v>
      </c>
      <c r="J11" s="9">
        <f>Pienemumi!$D10*Stundas!N6</f>
        <v>0</v>
      </c>
      <c r="K11" s="9">
        <f>Pienemumi!$D10*Stundas!O6</f>
        <v>0</v>
      </c>
      <c r="L11" s="9">
        <f>Pienemumi!$D10*Stundas!P6</f>
        <v>0</v>
      </c>
      <c r="M11" s="9">
        <f>Pienemumi!$D10*Stundas!Q6</f>
        <v>0</v>
      </c>
      <c r="N11" s="9">
        <f>Pienemumi!$D10*Stundas!R6</f>
        <v>0</v>
      </c>
      <c r="O11" s="9">
        <f>Pienemumi!$D10*Stundas!S6</f>
        <v>0</v>
      </c>
      <c r="P11" s="9">
        <f>Pienemumi!$D10*Stundas!AF6</f>
        <v>0</v>
      </c>
      <c r="Q11" s="9">
        <f>Pienemumi!$D10*Stundas!AG6</f>
        <v>0</v>
      </c>
      <c r="R11" s="9">
        <f>Pienemumi!$D10*Stundas!AH6</f>
        <v>0</v>
      </c>
      <c r="S11" s="9">
        <f>Pienemumi!$D10*Stundas!AI6</f>
        <v>0</v>
      </c>
      <c r="T11" s="9">
        <f>Pienemumi!$D10*Stundas!AJ6</f>
        <v>0</v>
      </c>
      <c r="U11" s="89">
        <f>B11-Stundas!AF6*Pienemumi!D10</f>
        <v>0</v>
      </c>
    </row>
    <row r="12" spans="1:30" ht="46.5" thickBot="1" x14ac:dyDescent="0.4">
      <c r="A12" s="4" t="s">
        <v>14</v>
      </c>
      <c r="B12" s="28">
        <f t="shared" si="0"/>
        <v>0</v>
      </c>
      <c r="C12" s="28">
        <f t="shared" ref="C12:T12" si="1">SUM(E12:R12)</f>
        <v>0</v>
      </c>
      <c r="D12" s="28">
        <f t="shared" si="1"/>
        <v>0</v>
      </c>
      <c r="E12" s="28">
        <f t="shared" si="1"/>
        <v>0</v>
      </c>
      <c r="F12" s="28">
        <f t="shared" si="1"/>
        <v>0</v>
      </c>
      <c r="G12" s="28">
        <f t="shared" si="1"/>
        <v>0</v>
      </c>
      <c r="H12" s="28">
        <f t="shared" si="1"/>
        <v>0</v>
      </c>
      <c r="I12" s="28">
        <f t="shared" si="1"/>
        <v>0</v>
      </c>
      <c r="J12" s="28">
        <f t="shared" si="1"/>
        <v>0</v>
      </c>
      <c r="K12" s="28">
        <f t="shared" si="1"/>
        <v>0</v>
      </c>
      <c r="L12" s="28">
        <f t="shared" si="1"/>
        <v>0</v>
      </c>
      <c r="M12" s="28">
        <f t="shared" si="1"/>
        <v>0</v>
      </c>
      <c r="N12" s="28">
        <f t="shared" si="1"/>
        <v>0</v>
      </c>
      <c r="O12" s="28">
        <f t="shared" si="1"/>
        <v>0</v>
      </c>
      <c r="P12" s="28">
        <f t="shared" si="1"/>
        <v>0</v>
      </c>
      <c r="Q12" s="28">
        <f t="shared" si="1"/>
        <v>0</v>
      </c>
      <c r="R12" s="28">
        <f t="shared" si="1"/>
        <v>0</v>
      </c>
      <c r="S12" s="28">
        <f t="shared" si="1"/>
        <v>0</v>
      </c>
      <c r="T12" s="28">
        <f t="shared" si="1"/>
        <v>0</v>
      </c>
    </row>
    <row r="13" spans="1:30" s="39" customFormat="1" ht="16" thickBot="1" x14ac:dyDescent="0.4">
      <c r="A13" s="3" t="str">
        <f>Pienemumi!A12</f>
        <v>1.2.1. Ceļa / transporta izdevumi</v>
      </c>
      <c r="B13" s="28">
        <f t="shared" ref="B13:B48" si="2">SUM(C13:H13)</f>
        <v>0</v>
      </c>
      <c r="C13" s="9"/>
      <c r="D13" s="9"/>
      <c r="E13" s="9"/>
      <c r="F13" s="9"/>
      <c r="G13" s="9"/>
      <c r="H13" s="9"/>
      <c r="I13" s="9"/>
      <c r="J13" s="9"/>
      <c r="K13" s="9"/>
      <c r="L13" s="9"/>
      <c r="M13" s="9"/>
      <c r="N13" s="9"/>
      <c r="O13" s="9"/>
      <c r="P13" s="9"/>
      <c r="Q13" s="9"/>
      <c r="R13" s="9"/>
      <c r="S13" s="9"/>
      <c r="T13" s="9"/>
      <c r="U13" s="91"/>
      <c r="V13" s="51"/>
      <c r="W13" s="51"/>
      <c r="X13" s="51"/>
      <c r="Y13" s="51"/>
      <c r="Z13" s="51"/>
      <c r="AA13" s="51"/>
      <c r="AB13" s="51"/>
      <c r="AC13" s="51"/>
      <c r="AD13" s="51"/>
    </row>
    <row r="14" spans="1:30" s="39" customFormat="1" ht="16" thickBot="1" x14ac:dyDescent="0.4">
      <c r="A14" s="3" t="str">
        <f>Pienemumi!A13</f>
        <v>1.2.2. Dienas nauda</v>
      </c>
      <c r="B14" s="28">
        <f t="shared" si="2"/>
        <v>0</v>
      </c>
      <c r="C14" s="9"/>
      <c r="D14" s="9"/>
      <c r="E14" s="9"/>
      <c r="F14" s="9"/>
      <c r="G14" s="9"/>
      <c r="H14" s="9"/>
      <c r="I14" s="9"/>
      <c r="J14" s="9"/>
      <c r="K14" s="9"/>
      <c r="L14" s="9"/>
      <c r="M14" s="9"/>
      <c r="N14" s="9"/>
      <c r="O14" s="9"/>
      <c r="P14" s="9"/>
      <c r="Q14" s="9"/>
      <c r="R14" s="9"/>
      <c r="S14" s="9"/>
      <c r="T14" s="9"/>
      <c r="U14" s="91"/>
      <c r="V14" s="51"/>
      <c r="W14" s="51"/>
      <c r="X14" s="51"/>
      <c r="Y14" s="51"/>
      <c r="Z14" s="51"/>
      <c r="AA14" s="51"/>
      <c r="AB14" s="51"/>
      <c r="AC14" s="51"/>
      <c r="AD14" s="51"/>
    </row>
    <row r="15" spans="1:30" s="39" customFormat="1" ht="16" thickBot="1" x14ac:dyDescent="0.4">
      <c r="A15" s="3" t="str">
        <f>Pienemumi!A14</f>
        <v>1.2.3. Viesnīcas (naktsmītnes) izdevumi, ieskaitot brokastis</v>
      </c>
      <c r="B15" s="28">
        <f t="shared" si="2"/>
        <v>0</v>
      </c>
      <c r="C15" s="9"/>
      <c r="D15" s="9"/>
      <c r="E15" s="9"/>
      <c r="F15" s="9"/>
      <c r="G15" s="9"/>
      <c r="H15" s="9"/>
      <c r="I15" s="9"/>
      <c r="J15" s="9"/>
      <c r="K15" s="9"/>
      <c r="L15" s="9"/>
      <c r="M15" s="9"/>
      <c r="N15" s="9"/>
      <c r="O15" s="9"/>
      <c r="P15" s="9"/>
      <c r="Q15" s="9"/>
      <c r="R15" s="9"/>
      <c r="S15" s="9"/>
      <c r="T15" s="9"/>
      <c r="U15" s="91"/>
      <c r="V15" s="51"/>
      <c r="W15" s="51"/>
      <c r="X15" s="51"/>
      <c r="Y15" s="51"/>
      <c r="Z15" s="51"/>
      <c r="AA15" s="51"/>
      <c r="AB15" s="51"/>
      <c r="AC15" s="51"/>
      <c r="AD15" s="51"/>
    </row>
    <row r="16" spans="1:30" s="39" customFormat="1" ht="16" thickBot="1" x14ac:dyDescent="0.4">
      <c r="A16" s="3" t="str">
        <f>Pienemumi!A15</f>
        <v>1.2.4. Bagāžas pārvadāšanas izdevumi</v>
      </c>
      <c r="B16" s="28">
        <f t="shared" si="2"/>
        <v>0</v>
      </c>
      <c r="C16" s="9"/>
      <c r="D16" s="9"/>
      <c r="E16" s="9"/>
      <c r="F16" s="9"/>
      <c r="G16" s="9"/>
      <c r="H16" s="9"/>
      <c r="I16" s="9"/>
      <c r="J16" s="9"/>
      <c r="K16" s="9"/>
      <c r="L16" s="9"/>
      <c r="M16" s="9"/>
      <c r="N16" s="9"/>
      <c r="O16" s="9"/>
      <c r="P16" s="9"/>
      <c r="Q16" s="9"/>
      <c r="R16" s="9"/>
      <c r="S16" s="9"/>
      <c r="T16" s="9"/>
      <c r="U16" s="91"/>
      <c r="V16" s="51"/>
      <c r="W16" s="51"/>
      <c r="X16" s="51"/>
      <c r="Y16" s="51"/>
      <c r="Z16" s="51"/>
      <c r="AA16" s="51"/>
      <c r="AB16" s="51"/>
      <c r="AC16" s="51"/>
      <c r="AD16" s="51"/>
    </row>
    <row r="17" spans="1:30" s="19" customFormat="1" ht="16" thickBot="1" x14ac:dyDescent="0.4">
      <c r="A17" s="30" t="s">
        <v>41</v>
      </c>
      <c r="B17" s="28">
        <f t="shared" si="2"/>
        <v>0</v>
      </c>
      <c r="C17" s="10">
        <f t="shared" ref="C17:T17" si="3">SUM(C5:C16)</f>
        <v>0</v>
      </c>
      <c r="D17" s="10">
        <f t="shared" si="3"/>
        <v>0</v>
      </c>
      <c r="E17" s="10">
        <f t="shared" si="3"/>
        <v>0</v>
      </c>
      <c r="F17" s="10">
        <f t="shared" si="3"/>
        <v>0</v>
      </c>
      <c r="G17" s="10">
        <f t="shared" si="3"/>
        <v>0</v>
      </c>
      <c r="H17" s="10">
        <f t="shared" si="3"/>
        <v>0</v>
      </c>
      <c r="I17" s="10">
        <f t="shared" si="3"/>
        <v>0</v>
      </c>
      <c r="J17" s="10">
        <f t="shared" si="3"/>
        <v>0</v>
      </c>
      <c r="K17" s="10">
        <f t="shared" si="3"/>
        <v>0</v>
      </c>
      <c r="L17" s="10">
        <f t="shared" si="3"/>
        <v>0</v>
      </c>
      <c r="M17" s="10">
        <f t="shared" si="3"/>
        <v>0</v>
      </c>
      <c r="N17" s="10">
        <f t="shared" si="3"/>
        <v>0</v>
      </c>
      <c r="O17" s="10">
        <f t="shared" si="3"/>
        <v>0</v>
      </c>
      <c r="P17" s="10">
        <f t="shared" si="3"/>
        <v>0</v>
      </c>
      <c r="Q17" s="10">
        <f t="shared" si="3"/>
        <v>0</v>
      </c>
      <c r="R17" s="10">
        <f t="shared" si="3"/>
        <v>0</v>
      </c>
      <c r="S17" s="10">
        <f t="shared" si="3"/>
        <v>0</v>
      </c>
      <c r="T17" s="10">
        <f t="shared" si="3"/>
        <v>0</v>
      </c>
      <c r="U17" s="50"/>
      <c r="V17" s="50"/>
      <c r="W17" s="50"/>
      <c r="X17" s="50"/>
      <c r="Y17" s="50"/>
      <c r="Z17" s="50"/>
      <c r="AA17" s="50"/>
      <c r="AB17" s="50"/>
      <c r="AC17" s="50"/>
      <c r="AD17" s="50"/>
    </row>
    <row r="18" spans="1:30" ht="16" thickBot="1" x14ac:dyDescent="0.4">
      <c r="A18" s="4" t="s">
        <v>15</v>
      </c>
      <c r="B18" s="28">
        <f t="shared" si="2"/>
        <v>0</v>
      </c>
      <c r="C18" s="8"/>
      <c r="D18" s="8"/>
      <c r="E18" s="8"/>
      <c r="F18" s="8"/>
      <c r="G18" s="8"/>
      <c r="H18" s="8"/>
      <c r="I18" s="8"/>
      <c r="J18" s="8"/>
      <c r="K18" s="8"/>
      <c r="L18" s="8"/>
      <c r="M18" s="8"/>
      <c r="N18" s="8"/>
      <c r="O18" s="8"/>
      <c r="P18" s="8"/>
      <c r="Q18" s="8"/>
      <c r="R18" s="8"/>
      <c r="S18" s="8"/>
      <c r="T18" s="8"/>
      <c r="U18" s="51"/>
      <c r="V18" s="51"/>
      <c r="W18" s="51"/>
      <c r="X18" s="51"/>
      <c r="Y18" s="51"/>
      <c r="Z18" s="51"/>
      <c r="AA18" s="51"/>
      <c r="AB18" s="51"/>
      <c r="AC18" s="51"/>
      <c r="AD18" s="51"/>
    </row>
    <row r="19" spans="1:30" ht="16" thickBot="1" x14ac:dyDescent="0.4">
      <c r="A19" s="4" t="str">
        <f>Pienemumi!A17</f>
        <v>2.1. Komunālo pakalpojumu izmaksas</v>
      </c>
      <c r="B19" s="28">
        <f t="shared" si="2"/>
        <v>0</v>
      </c>
      <c r="C19" s="9">
        <f>Stundas!G$29*Pienemumi!$D17</f>
        <v>0</v>
      </c>
      <c r="D19" s="9">
        <f>Stundas!H$29*Pienemumi!$D17</f>
        <v>0</v>
      </c>
      <c r="E19" s="9">
        <f>Stundas!I$29*Pienemumi!$D17</f>
        <v>0</v>
      </c>
      <c r="F19" s="9">
        <f>Stundas!J$29*Pienemumi!$D17</f>
        <v>0</v>
      </c>
      <c r="G19" s="9">
        <f>Stundas!K$29*Pienemumi!$D17</f>
        <v>0</v>
      </c>
      <c r="H19" s="9">
        <f>Stundas!L$29*Pienemumi!$D17</f>
        <v>0</v>
      </c>
      <c r="I19" s="9">
        <f>Stundas!M$29*Pienemumi!$D17</f>
        <v>0</v>
      </c>
      <c r="J19" s="9">
        <f>Stundas!N$29*Pienemumi!$D17</f>
        <v>0</v>
      </c>
      <c r="K19" s="9">
        <f>Stundas!O$29*Pienemumi!$D17</f>
        <v>0</v>
      </c>
      <c r="L19" s="9">
        <f>Stundas!P$29*Pienemumi!$D17</f>
        <v>0</v>
      </c>
      <c r="M19" s="9">
        <f>Stundas!Q$29*Pienemumi!$D17</f>
        <v>0</v>
      </c>
      <c r="N19" s="9">
        <f>Stundas!R$29*Pienemumi!$D17</f>
        <v>0</v>
      </c>
      <c r="O19" s="9">
        <f>Stundas!S$29*Pienemumi!$D17</f>
        <v>0</v>
      </c>
      <c r="P19" s="9">
        <f>Stundas!AF$29*Pienemumi!$D17</f>
        <v>0</v>
      </c>
      <c r="Q19" s="9">
        <f>Stundas!AG$29*Pienemumi!$D17</f>
        <v>0</v>
      </c>
      <c r="R19" s="9">
        <f>Stundas!AH$29*Pienemumi!$D17</f>
        <v>0</v>
      </c>
      <c r="S19" s="9">
        <f>Stundas!AI$29*Pienemumi!$D17</f>
        <v>0</v>
      </c>
      <c r="T19" s="9">
        <f>Stundas!AJ$29*Pienemumi!$D17</f>
        <v>0</v>
      </c>
      <c r="U19" s="51"/>
      <c r="V19" s="51"/>
      <c r="W19" s="51"/>
      <c r="X19" s="51"/>
      <c r="Y19" s="51"/>
      <c r="Z19" s="51"/>
      <c r="AA19" s="51"/>
      <c r="AB19" s="51"/>
      <c r="AC19" s="51"/>
      <c r="AD19" s="51"/>
    </row>
    <row r="20" spans="1:30" ht="16" thickBot="1" x14ac:dyDescent="0.4">
      <c r="A20" s="4" t="str">
        <f>Pienemumi!A18</f>
        <v>2.2. Sakaru pakalpojumu izmaksas</v>
      </c>
      <c r="B20" s="28">
        <f t="shared" si="2"/>
        <v>0</v>
      </c>
      <c r="C20" s="9">
        <f>Stundas!G$29*Pienemumi!$D18</f>
        <v>0</v>
      </c>
      <c r="D20" s="9">
        <f>Stundas!H$29*Pienemumi!$D18</f>
        <v>0</v>
      </c>
      <c r="E20" s="9">
        <f>Stundas!I$29*Pienemumi!$D18</f>
        <v>0</v>
      </c>
      <c r="F20" s="9">
        <f>Stundas!J$29*Pienemumi!$D18</f>
        <v>0</v>
      </c>
      <c r="G20" s="9">
        <f>Stundas!K$29*Pienemumi!$D18</f>
        <v>0</v>
      </c>
      <c r="H20" s="9">
        <f>Stundas!L$29*Pienemumi!$D18</f>
        <v>0</v>
      </c>
      <c r="I20" s="9">
        <f>Stundas!M$29*Pienemumi!$D18</f>
        <v>0</v>
      </c>
      <c r="J20" s="9">
        <f>Stundas!N$29*Pienemumi!$D18</f>
        <v>0</v>
      </c>
      <c r="K20" s="9">
        <f>Stundas!O$29*Pienemumi!$D18</f>
        <v>0</v>
      </c>
      <c r="L20" s="9">
        <f>Stundas!P$29*Pienemumi!$D18</f>
        <v>0</v>
      </c>
      <c r="M20" s="9">
        <f>Stundas!Q$29*Pienemumi!$D18</f>
        <v>0</v>
      </c>
      <c r="N20" s="9">
        <f>Stundas!R$29*Pienemumi!$D18</f>
        <v>0</v>
      </c>
      <c r="O20" s="9">
        <f>Stundas!S$29*Pienemumi!$D18</f>
        <v>0</v>
      </c>
      <c r="P20" s="9">
        <f>Stundas!AF$29*Pienemumi!$D18</f>
        <v>0</v>
      </c>
      <c r="Q20" s="9">
        <f>Stundas!AG$29*Pienemumi!$D18</f>
        <v>0</v>
      </c>
      <c r="R20" s="9">
        <f>Stundas!AH$29*Pienemumi!$D18</f>
        <v>0</v>
      </c>
      <c r="S20" s="9">
        <f>Stundas!AI$29*Pienemumi!$D18</f>
        <v>0</v>
      </c>
      <c r="T20" s="9">
        <f>Stundas!AJ$29*Pienemumi!$D18</f>
        <v>0</v>
      </c>
      <c r="U20" s="51"/>
      <c r="V20" s="51"/>
      <c r="W20" s="51"/>
      <c r="X20" s="51"/>
      <c r="Y20" s="51"/>
      <c r="Z20" s="51"/>
      <c r="AA20" s="51"/>
      <c r="AB20" s="51"/>
      <c r="AC20" s="51"/>
      <c r="AD20" s="51"/>
    </row>
    <row r="21" spans="1:30" s="19" customFormat="1" ht="16" thickBot="1" x14ac:dyDescent="0.4">
      <c r="A21" s="30" t="s">
        <v>40</v>
      </c>
      <c r="B21" s="28">
        <f t="shared" si="2"/>
        <v>0</v>
      </c>
      <c r="C21" s="10">
        <f t="shared" ref="C21:T21" si="4">SUM(C18:C20)</f>
        <v>0</v>
      </c>
      <c r="D21" s="10">
        <f t="shared" si="4"/>
        <v>0</v>
      </c>
      <c r="E21" s="10">
        <f t="shared" si="4"/>
        <v>0</v>
      </c>
      <c r="F21" s="10">
        <f t="shared" si="4"/>
        <v>0</v>
      </c>
      <c r="G21" s="10">
        <f t="shared" si="4"/>
        <v>0</v>
      </c>
      <c r="H21" s="10">
        <f t="shared" si="4"/>
        <v>0</v>
      </c>
      <c r="I21" s="10">
        <f t="shared" si="4"/>
        <v>0</v>
      </c>
      <c r="J21" s="10">
        <f t="shared" si="4"/>
        <v>0</v>
      </c>
      <c r="K21" s="10">
        <f t="shared" si="4"/>
        <v>0</v>
      </c>
      <c r="L21" s="10">
        <f t="shared" si="4"/>
        <v>0</v>
      </c>
      <c r="M21" s="10">
        <f t="shared" si="4"/>
        <v>0</v>
      </c>
      <c r="N21" s="10">
        <f t="shared" si="4"/>
        <v>0</v>
      </c>
      <c r="O21" s="10">
        <f t="shared" si="4"/>
        <v>0</v>
      </c>
      <c r="P21" s="10">
        <f t="shared" si="4"/>
        <v>0</v>
      </c>
      <c r="Q21" s="10">
        <f t="shared" si="4"/>
        <v>0</v>
      </c>
      <c r="R21" s="10">
        <f t="shared" si="4"/>
        <v>0</v>
      </c>
      <c r="S21" s="10">
        <f t="shared" si="4"/>
        <v>0</v>
      </c>
      <c r="T21" s="10">
        <f t="shared" si="4"/>
        <v>0</v>
      </c>
      <c r="U21" s="50"/>
      <c r="V21" s="50"/>
      <c r="W21" s="50"/>
      <c r="X21" s="50"/>
      <c r="Y21" s="50"/>
      <c r="Z21" s="50"/>
      <c r="AA21" s="50"/>
      <c r="AB21" s="50"/>
      <c r="AC21" s="50"/>
      <c r="AD21" s="50"/>
    </row>
    <row r="22" spans="1:30" ht="16" thickBot="1" x14ac:dyDescent="0.4">
      <c r="A22" s="2" t="s">
        <v>16</v>
      </c>
      <c r="B22" s="28">
        <f t="shared" si="2"/>
        <v>0</v>
      </c>
      <c r="C22" s="8"/>
      <c r="D22" s="8"/>
      <c r="E22" s="8"/>
      <c r="F22" s="8"/>
      <c r="G22" s="8"/>
      <c r="H22" s="8"/>
      <c r="I22" s="8"/>
      <c r="J22" s="8"/>
      <c r="K22" s="8"/>
      <c r="L22" s="8"/>
      <c r="M22" s="8"/>
      <c r="N22" s="8"/>
      <c r="O22" s="8"/>
      <c r="P22" s="8"/>
      <c r="Q22" s="8"/>
      <c r="R22" s="8"/>
      <c r="S22" s="8"/>
      <c r="T22" s="8"/>
      <c r="U22" s="51"/>
      <c r="V22" s="51"/>
      <c r="W22" s="51"/>
      <c r="X22" s="51"/>
      <c r="Y22" s="51"/>
      <c r="Z22" s="51"/>
      <c r="AA22" s="51"/>
      <c r="AB22" s="51"/>
      <c r="AC22" s="51"/>
      <c r="AD22" s="51"/>
    </row>
    <row r="23" spans="1:30" ht="16" thickBot="1" x14ac:dyDescent="0.4">
      <c r="A23" s="2" t="str">
        <f>Pienemumi!A20</f>
        <v>3.1. Telpu nomas izmaksas</v>
      </c>
      <c r="B23" s="28">
        <f t="shared" si="2"/>
        <v>0</v>
      </c>
      <c r="C23" s="9"/>
      <c r="D23" s="9"/>
      <c r="E23" s="9"/>
      <c r="F23" s="9"/>
      <c r="G23" s="9"/>
      <c r="H23" s="9"/>
      <c r="I23" s="9"/>
      <c r="J23" s="9"/>
      <c r="K23" s="9"/>
      <c r="L23" s="9"/>
      <c r="M23" s="9"/>
      <c r="N23" s="9"/>
      <c r="O23" s="9"/>
      <c r="P23" s="9"/>
      <c r="Q23" s="9"/>
      <c r="R23" s="9"/>
      <c r="S23" s="9"/>
      <c r="T23" s="9"/>
      <c r="U23" s="90"/>
      <c r="V23" s="90"/>
      <c r="W23" s="90"/>
      <c r="X23" s="90"/>
      <c r="Y23" s="90"/>
      <c r="Z23" s="90"/>
      <c r="AA23" s="51"/>
      <c r="AB23" s="51"/>
      <c r="AC23" s="51"/>
      <c r="AD23" s="51"/>
    </row>
    <row r="24" spans="1:30" s="39" customFormat="1" ht="16" thickBot="1" x14ac:dyDescent="0.4">
      <c r="A24" s="2" t="str">
        <f>Pienemumi!A21</f>
        <v>3.2. Instrumentu nomas izmaksas</v>
      </c>
      <c r="B24" s="28">
        <f t="shared" si="2"/>
        <v>0</v>
      </c>
      <c r="C24" s="9"/>
      <c r="D24" s="9"/>
      <c r="E24" s="9"/>
      <c r="F24" s="9"/>
      <c r="G24" s="9"/>
      <c r="H24" s="9"/>
      <c r="I24" s="9"/>
      <c r="J24" s="9"/>
      <c r="K24" s="9"/>
      <c r="L24" s="9"/>
      <c r="M24" s="9"/>
      <c r="N24" s="9"/>
      <c r="O24" s="9"/>
      <c r="P24" s="9"/>
      <c r="Q24" s="9"/>
      <c r="R24" s="9"/>
      <c r="S24" s="9"/>
      <c r="T24" s="9"/>
      <c r="U24" s="90"/>
      <c r="V24" s="90"/>
      <c r="W24" s="90"/>
      <c r="X24" s="90"/>
      <c r="Y24" s="90"/>
      <c r="Z24" s="90"/>
      <c r="AA24" s="51"/>
      <c r="AB24" s="51"/>
      <c r="AC24" s="51"/>
      <c r="AD24" s="51"/>
    </row>
    <row r="25" spans="1:30" s="39" customFormat="1" ht="16" thickBot="1" x14ac:dyDescent="0.4">
      <c r="A25" s="2" t="str">
        <f>Pienemumi!A22</f>
        <v>3.3. Iekārtu nomas izmaksas</v>
      </c>
      <c r="B25" s="28">
        <f t="shared" si="2"/>
        <v>0</v>
      </c>
      <c r="C25" s="9"/>
      <c r="D25" s="9"/>
      <c r="E25" s="9"/>
      <c r="F25" s="9"/>
      <c r="G25" s="9"/>
      <c r="H25" s="9"/>
      <c r="I25" s="9"/>
      <c r="J25" s="9"/>
      <c r="K25" s="9"/>
      <c r="L25" s="9"/>
      <c r="M25" s="9"/>
      <c r="N25" s="9"/>
      <c r="O25" s="9"/>
      <c r="P25" s="9"/>
      <c r="Q25" s="9"/>
      <c r="R25" s="9"/>
      <c r="S25" s="9"/>
      <c r="T25" s="9"/>
      <c r="U25" s="90"/>
      <c r="V25" s="90"/>
      <c r="W25" s="90"/>
      <c r="X25" s="90"/>
      <c r="Y25" s="90"/>
      <c r="Z25" s="90"/>
      <c r="AA25" s="51"/>
      <c r="AB25" s="51"/>
      <c r="AC25" s="51"/>
      <c r="AD25" s="51"/>
    </row>
    <row r="26" spans="1:30" s="39" customFormat="1" ht="16" thickBot="1" x14ac:dyDescent="0.4">
      <c r="A26" s="2" t="str">
        <f>Pienemumi!A23</f>
        <v>3.4. Aprīkojuma nomas izmaksas</v>
      </c>
      <c r="B26" s="28">
        <f t="shared" si="2"/>
        <v>0</v>
      </c>
      <c r="C26" s="9"/>
      <c r="D26" s="9"/>
      <c r="E26" s="9"/>
      <c r="F26" s="9"/>
      <c r="G26" s="9"/>
      <c r="H26" s="9"/>
      <c r="I26" s="9"/>
      <c r="J26" s="9"/>
      <c r="K26" s="9"/>
      <c r="L26" s="9"/>
      <c r="M26" s="9"/>
      <c r="N26" s="9"/>
      <c r="O26" s="9"/>
      <c r="P26" s="9"/>
      <c r="Q26" s="9"/>
      <c r="R26" s="9"/>
      <c r="S26" s="9"/>
      <c r="T26" s="9"/>
      <c r="U26" s="90"/>
      <c r="V26" s="90"/>
      <c r="W26" s="90"/>
      <c r="X26" s="90"/>
      <c r="Y26" s="90"/>
      <c r="Z26" s="90"/>
      <c r="AA26" s="51"/>
      <c r="AB26" s="51"/>
      <c r="AC26" s="51"/>
      <c r="AD26" s="51"/>
    </row>
    <row r="27" spans="1:30" s="19" customFormat="1" ht="16" thickBot="1" x14ac:dyDescent="0.4">
      <c r="A27" s="30" t="s">
        <v>39</v>
      </c>
      <c r="B27" s="28">
        <f t="shared" si="2"/>
        <v>0</v>
      </c>
      <c r="C27" s="10">
        <f t="shared" ref="C27:T27" si="5">SUM(C22:C26)</f>
        <v>0</v>
      </c>
      <c r="D27" s="10">
        <f t="shared" si="5"/>
        <v>0</v>
      </c>
      <c r="E27" s="10">
        <f t="shared" si="5"/>
        <v>0</v>
      </c>
      <c r="F27" s="10">
        <f t="shared" si="5"/>
        <v>0</v>
      </c>
      <c r="G27" s="10">
        <f t="shared" si="5"/>
        <v>0</v>
      </c>
      <c r="H27" s="10">
        <f t="shared" si="5"/>
        <v>0</v>
      </c>
      <c r="I27" s="10">
        <f t="shared" si="5"/>
        <v>0</v>
      </c>
      <c r="J27" s="10">
        <f t="shared" si="5"/>
        <v>0</v>
      </c>
      <c r="K27" s="10">
        <f t="shared" si="5"/>
        <v>0</v>
      </c>
      <c r="L27" s="10">
        <f t="shared" si="5"/>
        <v>0</v>
      </c>
      <c r="M27" s="10">
        <f t="shared" si="5"/>
        <v>0</v>
      </c>
      <c r="N27" s="10">
        <f t="shared" si="5"/>
        <v>0</v>
      </c>
      <c r="O27" s="10">
        <f t="shared" si="5"/>
        <v>0</v>
      </c>
      <c r="P27" s="10">
        <f t="shared" si="5"/>
        <v>0</v>
      </c>
      <c r="Q27" s="10">
        <f t="shared" si="5"/>
        <v>0</v>
      </c>
      <c r="R27" s="10">
        <f t="shared" si="5"/>
        <v>0</v>
      </c>
      <c r="S27" s="10">
        <f t="shared" si="5"/>
        <v>0</v>
      </c>
      <c r="T27" s="10">
        <f t="shared" si="5"/>
        <v>0</v>
      </c>
      <c r="U27" s="50"/>
      <c r="V27" s="50"/>
      <c r="W27" s="50"/>
      <c r="X27" s="50"/>
      <c r="Y27" s="50"/>
      <c r="Z27" s="50"/>
      <c r="AA27" s="50"/>
      <c r="AB27" s="50"/>
      <c r="AC27" s="50"/>
      <c r="AD27" s="50"/>
    </row>
    <row r="28" spans="1:30" ht="31.5" thickBot="1" x14ac:dyDescent="0.4">
      <c r="A28" s="2" t="s">
        <v>17</v>
      </c>
      <c r="B28" s="28">
        <f t="shared" si="2"/>
        <v>0</v>
      </c>
      <c r="C28" s="8"/>
      <c r="D28" s="8"/>
      <c r="E28" s="8"/>
      <c r="F28" s="8"/>
      <c r="G28" s="8"/>
      <c r="H28" s="8"/>
      <c r="I28" s="8"/>
      <c r="J28" s="8"/>
      <c r="K28" s="8"/>
      <c r="L28" s="8"/>
      <c r="M28" s="8"/>
      <c r="N28" s="8"/>
      <c r="O28" s="8"/>
      <c r="P28" s="8"/>
      <c r="Q28" s="8"/>
      <c r="R28" s="8"/>
      <c r="S28" s="8"/>
      <c r="T28" s="8"/>
    </row>
    <row r="29" spans="1:30" ht="16" thickBot="1" x14ac:dyDescent="0.4">
      <c r="A29" s="3" t="str">
        <f>Pienemumi!A25</f>
        <v>4.1. Konferences dalības maksa</v>
      </c>
      <c r="B29" s="28">
        <f t="shared" si="2"/>
        <v>0</v>
      </c>
      <c r="C29" s="9"/>
      <c r="D29" s="9"/>
      <c r="E29" s="9"/>
      <c r="F29" s="9"/>
      <c r="G29" s="9"/>
      <c r="H29" s="9"/>
      <c r="I29" s="9"/>
      <c r="J29" s="9"/>
      <c r="K29" s="9"/>
      <c r="L29" s="9"/>
      <c r="M29" s="9"/>
      <c r="N29" s="9"/>
      <c r="O29" s="9"/>
      <c r="P29" s="9"/>
      <c r="Q29" s="9"/>
      <c r="R29" s="9"/>
      <c r="S29" s="9"/>
      <c r="T29" s="9"/>
    </row>
    <row r="30" spans="1:30" ht="16" thickBot="1" x14ac:dyDescent="0.4">
      <c r="A30" s="3" t="str">
        <f>Pienemumi!A26</f>
        <v>4.2. Ārpakalpojums</v>
      </c>
      <c r="B30" s="28">
        <f t="shared" si="2"/>
        <v>0</v>
      </c>
      <c r="C30" s="9"/>
      <c r="D30" s="9"/>
      <c r="E30" s="9"/>
      <c r="F30" s="9"/>
      <c r="G30" s="9"/>
      <c r="H30" s="9"/>
      <c r="I30" s="9"/>
      <c r="J30" s="9"/>
      <c r="K30" s="9"/>
      <c r="L30" s="9"/>
      <c r="M30" s="9"/>
      <c r="N30" s="9"/>
      <c r="O30" s="9"/>
      <c r="P30" s="9"/>
      <c r="Q30" s="9"/>
      <c r="R30" s="9"/>
      <c r="S30" s="9"/>
      <c r="T30" s="9"/>
    </row>
    <row r="31" spans="1:30" s="19" customFormat="1" ht="16" thickBot="1" x14ac:dyDescent="0.4">
      <c r="A31" s="29" t="s">
        <v>18</v>
      </c>
      <c r="B31" s="28">
        <f t="shared" si="2"/>
        <v>0</v>
      </c>
      <c r="C31" s="10">
        <f t="shared" ref="C31:T31" si="6">SUM(C28:C30)</f>
        <v>0</v>
      </c>
      <c r="D31" s="10">
        <f t="shared" si="6"/>
        <v>0</v>
      </c>
      <c r="E31" s="10">
        <f t="shared" si="6"/>
        <v>0</v>
      </c>
      <c r="F31" s="10">
        <f t="shared" si="6"/>
        <v>0</v>
      </c>
      <c r="G31" s="10">
        <f t="shared" si="6"/>
        <v>0</v>
      </c>
      <c r="H31" s="10">
        <f t="shared" si="6"/>
        <v>0</v>
      </c>
      <c r="I31" s="10">
        <f t="shared" si="6"/>
        <v>0</v>
      </c>
      <c r="J31" s="10">
        <f t="shared" si="6"/>
        <v>0</v>
      </c>
      <c r="K31" s="10">
        <f t="shared" si="6"/>
        <v>0</v>
      </c>
      <c r="L31" s="10">
        <f t="shared" si="6"/>
        <v>0</v>
      </c>
      <c r="M31" s="10">
        <f t="shared" si="6"/>
        <v>0</v>
      </c>
      <c r="N31" s="10">
        <f t="shared" si="6"/>
        <v>0</v>
      </c>
      <c r="O31" s="10">
        <f t="shared" si="6"/>
        <v>0</v>
      </c>
      <c r="P31" s="10">
        <f t="shared" si="6"/>
        <v>0</v>
      </c>
      <c r="Q31" s="10">
        <f t="shared" si="6"/>
        <v>0</v>
      </c>
      <c r="R31" s="10">
        <f t="shared" si="6"/>
        <v>0</v>
      </c>
      <c r="S31" s="10">
        <f t="shared" si="6"/>
        <v>0</v>
      </c>
      <c r="T31" s="10">
        <f t="shared" si="6"/>
        <v>0</v>
      </c>
    </row>
    <row r="32" spans="1:30" ht="31.5" thickBot="1" x14ac:dyDescent="0.4">
      <c r="A32" s="4" t="s">
        <v>19</v>
      </c>
      <c r="B32" s="28">
        <f t="shared" si="2"/>
        <v>0</v>
      </c>
      <c r="C32" s="8"/>
      <c r="D32" s="8"/>
      <c r="E32" s="8"/>
      <c r="F32" s="8"/>
      <c r="G32" s="8"/>
      <c r="H32" s="8"/>
      <c r="I32" s="8"/>
      <c r="J32" s="8"/>
      <c r="K32" s="8"/>
      <c r="L32" s="8"/>
      <c r="M32" s="8"/>
      <c r="N32" s="8"/>
      <c r="O32" s="8"/>
      <c r="P32" s="8"/>
      <c r="Q32" s="8"/>
      <c r="R32" s="8"/>
      <c r="S32" s="8"/>
      <c r="T32" s="8"/>
    </row>
    <row r="33" spans="1:20" ht="16" thickBot="1" x14ac:dyDescent="0.4">
      <c r="A33" s="24" t="str">
        <f>Pienemumi!A28</f>
        <v>5.1. Materiālu izmaksas</v>
      </c>
      <c r="B33" s="28">
        <f t="shared" si="2"/>
        <v>0</v>
      </c>
      <c r="C33" s="94"/>
      <c r="D33" s="94"/>
      <c r="E33" s="94"/>
      <c r="F33" s="94"/>
      <c r="G33" s="94"/>
      <c r="H33" s="94"/>
      <c r="I33" s="94"/>
      <c r="J33" s="94"/>
      <c r="K33" s="94"/>
      <c r="L33" s="94"/>
      <c r="M33" s="94"/>
      <c r="N33" s="94"/>
      <c r="O33" s="94"/>
      <c r="P33" s="94"/>
      <c r="Q33" s="94"/>
      <c r="R33" s="94"/>
      <c r="S33" s="94"/>
      <c r="T33" s="94"/>
    </row>
    <row r="34" spans="1:20" ht="16" thickBot="1" x14ac:dyDescent="0.4">
      <c r="A34" s="24" t="str">
        <f>Pienemumi!A29</f>
        <v>5.2. Zinātniskās literatūras izmaksas</v>
      </c>
      <c r="B34" s="28">
        <f t="shared" si="2"/>
        <v>0</v>
      </c>
      <c r="C34" s="94"/>
      <c r="D34" s="94"/>
      <c r="E34" s="94"/>
      <c r="F34" s="94"/>
      <c r="G34" s="94"/>
      <c r="H34" s="94"/>
      <c r="I34" s="94"/>
      <c r="J34" s="94"/>
      <c r="K34" s="94"/>
      <c r="L34" s="94"/>
      <c r="M34" s="94"/>
      <c r="N34" s="94"/>
      <c r="O34" s="94"/>
      <c r="P34" s="94"/>
      <c r="Q34" s="94"/>
      <c r="R34" s="94"/>
      <c r="S34" s="94"/>
      <c r="T34" s="94"/>
    </row>
    <row r="35" spans="1:20" ht="16" thickBot="1" x14ac:dyDescent="0.4">
      <c r="A35" s="24" t="str">
        <f>Pienemumi!A30</f>
        <v>5.3. Mazvērtīgā inventāra izmaksas</v>
      </c>
      <c r="B35" s="28">
        <f t="shared" si="2"/>
        <v>0</v>
      </c>
      <c r="C35" s="94"/>
      <c r="D35" s="94"/>
      <c r="E35" s="94"/>
      <c r="F35" s="94"/>
      <c r="G35" s="94"/>
      <c r="H35" s="94"/>
      <c r="I35" s="94"/>
      <c r="J35" s="94"/>
      <c r="K35" s="94"/>
      <c r="L35" s="94"/>
      <c r="M35" s="94"/>
      <c r="N35" s="94"/>
      <c r="O35" s="94"/>
      <c r="P35" s="94"/>
      <c r="Q35" s="94"/>
      <c r="R35" s="94"/>
      <c r="S35" s="94"/>
      <c r="T35" s="94"/>
    </row>
    <row r="36" spans="1:20" s="19" customFormat="1" ht="16" thickBot="1" x14ac:dyDescent="0.4">
      <c r="A36" s="29" t="s">
        <v>20</v>
      </c>
      <c r="B36" s="28">
        <f t="shared" si="2"/>
        <v>0</v>
      </c>
      <c r="C36" s="10">
        <f t="shared" ref="C36:T36" si="7">SUM(C32:C35)</f>
        <v>0</v>
      </c>
      <c r="D36" s="10">
        <f t="shared" si="7"/>
        <v>0</v>
      </c>
      <c r="E36" s="10">
        <f t="shared" si="7"/>
        <v>0</v>
      </c>
      <c r="F36" s="10">
        <f t="shared" si="7"/>
        <v>0</v>
      </c>
      <c r="G36" s="10">
        <f t="shared" si="7"/>
        <v>0</v>
      </c>
      <c r="H36" s="10">
        <f t="shared" si="7"/>
        <v>0</v>
      </c>
      <c r="I36" s="10">
        <f t="shared" si="7"/>
        <v>0</v>
      </c>
      <c r="J36" s="10">
        <f t="shared" si="7"/>
        <v>0</v>
      </c>
      <c r="K36" s="10">
        <f t="shared" si="7"/>
        <v>0</v>
      </c>
      <c r="L36" s="10">
        <f t="shared" si="7"/>
        <v>0</v>
      </c>
      <c r="M36" s="10">
        <f t="shared" si="7"/>
        <v>0</v>
      </c>
      <c r="N36" s="10">
        <f t="shared" si="7"/>
        <v>0</v>
      </c>
      <c r="O36" s="10">
        <f t="shared" si="7"/>
        <v>0</v>
      </c>
      <c r="P36" s="10">
        <f t="shared" si="7"/>
        <v>0</v>
      </c>
      <c r="Q36" s="10">
        <f t="shared" si="7"/>
        <v>0</v>
      </c>
      <c r="R36" s="10">
        <f t="shared" si="7"/>
        <v>0</v>
      </c>
      <c r="S36" s="10">
        <f t="shared" si="7"/>
        <v>0</v>
      </c>
      <c r="T36" s="10">
        <f t="shared" si="7"/>
        <v>0</v>
      </c>
    </row>
    <row r="37" spans="1:20" ht="31.5" thickBot="1" x14ac:dyDescent="0.4">
      <c r="A37" s="3" t="s">
        <v>21</v>
      </c>
      <c r="B37" s="28">
        <f t="shared" si="2"/>
        <v>0</v>
      </c>
      <c r="C37" s="8"/>
      <c r="D37" s="8"/>
      <c r="E37" s="8"/>
      <c r="F37" s="8"/>
      <c r="G37" s="8"/>
      <c r="H37" s="8"/>
      <c r="I37" s="8"/>
      <c r="J37" s="8"/>
      <c r="K37" s="8"/>
      <c r="L37" s="8"/>
      <c r="M37" s="8"/>
      <c r="N37" s="8"/>
      <c r="O37" s="8"/>
      <c r="P37" s="8"/>
      <c r="Q37" s="8"/>
      <c r="R37" s="8"/>
      <c r="S37" s="8"/>
      <c r="T37" s="8"/>
    </row>
    <row r="38" spans="1:20" ht="16" thickBot="1" x14ac:dyDescent="0.4">
      <c r="A38" s="3" t="str">
        <f>Pienemumi!A32</f>
        <v>6.1. Telpu amortizācijas izmaksas</v>
      </c>
      <c r="B38" s="28">
        <f t="shared" si="2"/>
        <v>0</v>
      </c>
      <c r="C38" s="9"/>
      <c r="D38" s="9"/>
      <c r="E38" s="9"/>
      <c r="F38" s="9"/>
      <c r="G38" s="9"/>
      <c r="H38" s="9"/>
      <c r="I38" s="9"/>
      <c r="J38" s="9"/>
      <c r="K38" s="9"/>
      <c r="L38" s="9"/>
      <c r="M38" s="9"/>
      <c r="N38" s="9"/>
      <c r="O38" s="9"/>
      <c r="P38" s="9"/>
      <c r="Q38" s="9"/>
      <c r="R38" s="9"/>
      <c r="S38" s="9"/>
      <c r="T38" s="9"/>
    </row>
    <row r="39" spans="1:20" ht="16" thickBot="1" x14ac:dyDescent="0.4">
      <c r="A39" s="3" t="str">
        <f>Pienemumi!A33</f>
        <v>6.2. Instrumentu amortizācijas izmaksas</v>
      </c>
      <c r="B39" s="28">
        <f t="shared" si="2"/>
        <v>0</v>
      </c>
      <c r="C39" s="9"/>
      <c r="D39" s="9"/>
      <c r="E39" s="9"/>
      <c r="F39" s="9"/>
      <c r="G39" s="9"/>
      <c r="H39" s="9"/>
      <c r="I39" s="9"/>
      <c r="J39" s="9"/>
      <c r="K39" s="9"/>
      <c r="L39" s="9"/>
      <c r="M39" s="9"/>
      <c r="N39" s="9"/>
      <c r="O39" s="9"/>
      <c r="P39" s="9"/>
      <c r="Q39" s="9"/>
      <c r="R39" s="9"/>
      <c r="S39" s="9"/>
      <c r="T39" s="9"/>
    </row>
    <row r="40" spans="1:20" ht="16" thickBot="1" x14ac:dyDescent="0.4">
      <c r="A40" s="3" t="str">
        <f>Pienemumi!A34</f>
        <v>6.3. Iekārtu amortizācijas izmaksas</v>
      </c>
      <c r="B40" s="28">
        <f t="shared" si="2"/>
        <v>0</v>
      </c>
      <c r="C40" s="9"/>
      <c r="D40" s="9"/>
      <c r="E40" s="9"/>
      <c r="F40" s="9"/>
      <c r="G40" s="9"/>
      <c r="H40" s="9"/>
      <c r="I40" s="9"/>
      <c r="J40" s="9"/>
      <c r="K40" s="9"/>
      <c r="L40" s="9"/>
      <c r="M40" s="9"/>
      <c r="N40" s="9"/>
      <c r="O40" s="9"/>
      <c r="P40" s="9"/>
      <c r="Q40" s="9"/>
      <c r="R40" s="9"/>
      <c r="S40" s="9"/>
      <c r="T40" s="9"/>
    </row>
    <row r="41" spans="1:20" ht="16" thickBot="1" x14ac:dyDescent="0.4">
      <c r="A41" s="3" t="str">
        <f>Pienemumi!A35</f>
        <v>6.4. Aprīkojuma amortizācijas izmaksas</v>
      </c>
      <c r="B41" s="28">
        <f t="shared" si="2"/>
        <v>0</v>
      </c>
      <c r="C41" s="9"/>
      <c r="D41" s="9"/>
      <c r="E41" s="9"/>
      <c r="F41" s="9"/>
      <c r="G41" s="9"/>
      <c r="H41" s="9"/>
      <c r="I41" s="9"/>
      <c r="J41" s="9"/>
      <c r="K41" s="9"/>
      <c r="L41" s="9"/>
      <c r="M41" s="9"/>
      <c r="N41" s="9"/>
      <c r="O41" s="9"/>
      <c r="P41" s="9"/>
      <c r="Q41" s="9"/>
      <c r="R41" s="9"/>
      <c r="S41" s="9"/>
      <c r="T41" s="9"/>
    </row>
    <row r="42" spans="1:20" ht="16" thickBot="1" x14ac:dyDescent="0.4">
      <c r="A42" s="3" t="str">
        <f>Pienemumi!A36</f>
        <v>6.5. Patentu un licenču amortizācijas izmaksas</v>
      </c>
      <c r="B42" s="28">
        <f t="shared" si="2"/>
        <v>0</v>
      </c>
      <c r="C42" s="9"/>
      <c r="D42" s="9"/>
      <c r="E42" s="9"/>
      <c r="F42" s="9"/>
      <c r="G42" s="9"/>
      <c r="H42" s="9"/>
      <c r="I42" s="9"/>
      <c r="J42" s="9"/>
      <c r="K42" s="9"/>
      <c r="L42" s="9"/>
      <c r="M42" s="9"/>
      <c r="N42" s="9"/>
      <c r="O42" s="9"/>
      <c r="P42" s="9"/>
      <c r="Q42" s="9"/>
      <c r="R42" s="9"/>
      <c r="S42" s="9"/>
      <c r="T42" s="9"/>
    </row>
    <row r="43" spans="1:20" s="19" customFormat="1" ht="16" thickBot="1" x14ac:dyDescent="0.4">
      <c r="A43" s="29" t="s">
        <v>22</v>
      </c>
      <c r="B43" s="28">
        <f t="shared" si="2"/>
        <v>0</v>
      </c>
      <c r="C43" s="28">
        <f t="shared" ref="C43:T43" si="8">SUM(C37:C42)</f>
        <v>0</v>
      </c>
      <c r="D43" s="28">
        <f t="shared" si="8"/>
        <v>0</v>
      </c>
      <c r="E43" s="28">
        <f t="shared" si="8"/>
        <v>0</v>
      </c>
      <c r="F43" s="28">
        <f t="shared" si="8"/>
        <v>0</v>
      </c>
      <c r="G43" s="28">
        <f t="shared" si="8"/>
        <v>0</v>
      </c>
      <c r="H43" s="28">
        <f t="shared" si="8"/>
        <v>0</v>
      </c>
      <c r="I43" s="28">
        <f t="shared" si="8"/>
        <v>0</v>
      </c>
      <c r="J43" s="28">
        <f t="shared" si="8"/>
        <v>0</v>
      </c>
      <c r="K43" s="28">
        <f t="shared" si="8"/>
        <v>0</v>
      </c>
      <c r="L43" s="28">
        <f t="shared" si="8"/>
        <v>0</v>
      </c>
      <c r="M43" s="28">
        <f t="shared" si="8"/>
        <v>0</v>
      </c>
      <c r="N43" s="28">
        <f t="shared" si="8"/>
        <v>0</v>
      </c>
      <c r="O43" s="28">
        <f t="shared" si="8"/>
        <v>0</v>
      </c>
      <c r="P43" s="28">
        <f t="shared" si="8"/>
        <v>0</v>
      </c>
      <c r="Q43" s="28">
        <f t="shared" si="8"/>
        <v>0</v>
      </c>
      <c r="R43" s="28">
        <f t="shared" si="8"/>
        <v>0</v>
      </c>
      <c r="S43" s="28">
        <f t="shared" si="8"/>
        <v>0</v>
      </c>
      <c r="T43" s="28">
        <f t="shared" si="8"/>
        <v>0</v>
      </c>
    </row>
    <row r="44" spans="1:20" s="19" customFormat="1" ht="47" thickBot="1" x14ac:dyDescent="0.4">
      <c r="A44" s="3" t="str">
        <f>Pienemumi!A37</f>
        <v>7. Apdrošināšanas (veselības, dzīvības, transportlīdzekļu, īpašuma, iekārtu, civiltiesiskās atbildības u. c.) izmaksas uz pētniecības projekta īstenošanas laiku, kuru nepieciešamību nosaka Latvijas Republikas normatīvie akti</v>
      </c>
      <c r="B44" s="28">
        <f t="shared" si="2"/>
        <v>0</v>
      </c>
      <c r="C44" s="28"/>
      <c r="D44" s="28"/>
      <c r="E44" s="28"/>
      <c r="F44" s="28"/>
      <c r="G44" s="28"/>
      <c r="H44" s="28"/>
      <c r="I44" s="28"/>
      <c r="J44" s="28"/>
      <c r="K44" s="28"/>
      <c r="L44" s="28"/>
      <c r="M44" s="28"/>
      <c r="N44" s="28"/>
      <c r="O44" s="28"/>
      <c r="P44" s="28"/>
      <c r="Q44" s="28"/>
      <c r="R44" s="28"/>
      <c r="S44" s="28"/>
      <c r="T44" s="28"/>
    </row>
    <row r="45" spans="1:20" s="19" customFormat="1" ht="16" thickBot="1" x14ac:dyDescent="0.4">
      <c r="A45" s="3" t="str">
        <f>Pienemumi!A38</f>
        <v xml:space="preserve">7.1. </v>
      </c>
      <c r="B45" s="28">
        <f t="shared" si="2"/>
        <v>0</v>
      </c>
      <c r="C45" s="93"/>
      <c r="D45" s="93"/>
      <c r="E45" s="93"/>
      <c r="F45" s="93"/>
      <c r="G45" s="93"/>
      <c r="H45" s="93"/>
      <c r="I45" s="93"/>
      <c r="J45" s="93"/>
      <c r="K45" s="93"/>
      <c r="L45" s="93"/>
      <c r="M45" s="93"/>
      <c r="N45" s="93"/>
      <c r="O45" s="93"/>
      <c r="P45" s="93"/>
      <c r="Q45" s="93"/>
      <c r="R45" s="93"/>
      <c r="S45" s="93"/>
      <c r="T45" s="93"/>
    </row>
    <row r="46" spans="1:20" s="19" customFormat="1" ht="16" thickBot="1" x14ac:dyDescent="0.4">
      <c r="A46" s="3" t="str">
        <f>Pienemumi!A39</f>
        <v xml:space="preserve">7.2. </v>
      </c>
      <c r="B46" s="28">
        <f t="shared" si="2"/>
        <v>0</v>
      </c>
      <c r="C46" s="93"/>
      <c r="D46" s="93"/>
      <c r="E46" s="93"/>
      <c r="F46" s="93"/>
      <c r="G46" s="93"/>
      <c r="H46" s="93"/>
      <c r="I46" s="93"/>
      <c r="J46" s="93"/>
      <c r="K46" s="93"/>
      <c r="L46" s="93"/>
      <c r="M46" s="93"/>
      <c r="N46" s="93"/>
      <c r="O46" s="93"/>
      <c r="P46" s="93"/>
      <c r="Q46" s="93"/>
      <c r="R46" s="93"/>
      <c r="S46" s="93"/>
      <c r="T46" s="93"/>
    </row>
    <row r="47" spans="1:20" s="19" customFormat="1" ht="16" thickBot="1" x14ac:dyDescent="0.4">
      <c r="A47" s="29" t="s">
        <v>100</v>
      </c>
      <c r="B47" s="28">
        <f t="shared" si="2"/>
        <v>0</v>
      </c>
      <c r="C47" s="28">
        <f t="shared" ref="C47:T47" si="9">SUM(C45:C46)</f>
        <v>0</v>
      </c>
      <c r="D47" s="28">
        <f t="shared" si="9"/>
        <v>0</v>
      </c>
      <c r="E47" s="28">
        <f t="shared" si="9"/>
        <v>0</v>
      </c>
      <c r="F47" s="28">
        <f t="shared" si="9"/>
        <v>0</v>
      </c>
      <c r="G47" s="28">
        <f t="shared" si="9"/>
        <v>0</v>
      </c>
      <c r="H47" s="28">
        <f t="shared" si="9"/>
        <v>0</v>
      </c>
      <c r="I47" s="28">
        <f t="shared" si="9"/>
        <v>0</v>
      </c>
      <c r="J47" s="28">
        <f t="shared" si="9"/>
        <v>0</v>
      </c>
      <c r="K47" s="28">
        <f t="shared" si="9"/>
        <v>0</v>
      </c>
      <c r="L47" s="28">
        <f t="shared" si="9"/>
        <v>0</v>
      </c>
      <c r="M47" s="28">
        <f t="shared" si="9"/>
        <v>0</v>
      </c>
      <c r="N47" s="28">
        <f t="shared" si="9"/>
        <v>0</v>
      </c>
      <c r="O47" s="28">
        <f t="shared" si="9"/>
        <v>0</v>
      </c>
      <c r="P47" s="28">
        <f t="shared" si="9"/>
        <v>0</v>
      </c>
      <c r="Q47" s="28">
        <f t="shared" si="9"/>
        <v>0</v>
      </c>
      <c r="R47" s="28">
        <f t="shared" si="9"/>
        <v>0</v>
      </c>
      <c r="S47" s="28">
        <f t="shared" si="9"/>
        <v>0</v>
      </c>
      <c r="T47" s="28">
        <f t="shared" si="9"/>
        <v>0</v>
      </c>
    </row>
    <row r="48" spans="1:20" s="19" customFormat="1" ht="16" thickBot="1" x14ac:dyDescent="0.4">
      <c r="A48" s="31" t="s">
        <v>23</v>
      </c>
      <c r="B48" s="28">
        <f t="shared" si="2"/>
        <v>0</v>
      </c>
      <c r="C48" s="10">
        <f t="shared" ref="C48:T48" si="10">C43+C36+C31+C27+C21+C17+C47</f>
        <v>0</v>
      </c>
      <c r="D48" s="10">
        <f t="shared" si="10"/>
        <v>0</v>
      </c>
      <c r="E48" s="10">
        <f t="shared" si="10"/>
        <v>0</v>
      </c>
      <c r="F48" s="10">
        <f t="shared" si="10"/>
        <v>0</v>
      </c>
      <c r="G48" s="10">
        <f t="shared" si="10"/>
        <v>0</v>
      </c>
      <c r="H48" s="10">
        <f t="shared" si="10"/>
        <v>0</v>
      </c>
      <c r="I48" s="10">
        <f t="shared" si="10"/>
        <v>0</v>
      </c>
      <c r="J48" s="10">
        <f t="shared" si="10"/>
        <v>0</v>
      </c>
      <c r="K48" s="10">
        <f t="shared" si="10"/>
        <v>0</v>
      </c>
      <c r="L48" s="10">
        <f t="shared" si="10"/>
        <v>0</v>
      </c>
      <c r="M48" s="10">
        <f t="shared" si="10"/>
        <v>0</v>
      </c>
      <c r="N48" s="10">
        <f t="shared" si="10"/>
        <v>0</v>
      </c>
      <c r="O48" s="10">
        <f t="shared" si="10"/>
        <v>0</v>
      </c>
      <c r="P48" s="10">
        <f t="shared" si="10"/>
        <v>0</v>
      </c>
      <c r="Q48" s="10">
        <f t="shared" si="10"/>
        <v>0</v>
      </c>
      <c r="R48" s="10">
        <f t="shared" si="10"/>
        <v>0</v>
      </c>
      <c r="S48" s="10">
        <f t="shared" si="10"/>
        <v>0</v>
      </c>
      <c r="T48" s="10">
        <f t="shared" si="10"/>
        <v>0</v>
      </c>
    </row>
    <row r="49" spans="1:30" ht="16" thickBot="1" x14ac:dyDescent="0.4">
      <c r="A49" s="5"/>
      <c r="B49" s="28"/>
      <c r="C49" s="28"/>
      <c r="D49" s="28"/>
      <c r="E49" s="28"/>
      <c r="F49" s="28"/>
      <c r="G49" s="28"/>
      <c r="H49" s="28"/>
      <c r="I49" s="28"/>
      <c r="J49" s="28"/>
      <c r="K49" s="28"/>
      <c r="L49" s="28"/>
      <c r="M49" s="28"/>
      <c r="N49" s="28"/>
      <c r="O49" s="28"/>
      <c r="P49" s="28"/>
      <c r="Q49" s="28"/>
      <c r="R49" s="28"/>
      <c r="S49" s="28"/>
      <c r="T49" s="28"/>
    </row>
    <row r="50" spans="1:30" s="19" customFormat="1" ht="16" thickBot="1" x14ac:dyDescent="0.4">
      <c r="A50" s="3" t="str">
        <f>Pienemumi!A40</f>
        <v>8. Pētniecības projekta vadības izmaksas (valsts atbalsts)</v>
      </c>
      <c r="B50" s="28"/>
      <c r="C50" s="10"/>
      <c r="D50" s="10"/>
      <c r="E50" s="10"/>
      <c r="F50" s="10"/>
      <c r="G50" s="10"/>
      <c r="H50" s="10"/>
      <c r="I50" s="10"/>
      <c r="J50" s="10"/>
      <c r="K50" s="10"/>
      <c r="L50" s="10"/>
      <c r="M50" s="10"/>
      <c r="N50" s="10"/>
      <c r="O50" s="10"/>
      <c r="P50" s="10"/>
      <c r="Q50" s="10"/>
      <c r="R50" s="10"/>
      <c r="S50" s="10"/>
      <c r="T50" s="10"/>
    </row>
    <row r="51" spans="1:30" ht="16" thickBot="1" x14ac:dyDescent="0.4">
      <c r="A51" s="3" t="str">
        <f>Pienemumi!A41</f>
        <v>8.1. Personāla izmaksas</v>
      </c>
      <c r="B51" s="28">
        <f>SUM(C51:H51)</f>
        <v>0</v>
      </c>
      <c r="C51" s="94"/>
      <c r="D51" s="94"/>
      <c r="E51" s="94"/>
      <c r="F51" s="94"/>
      <c r="G51" s="94"/>
      <c r="H51" s="94"/>
      <c r="I51" s="94"/>
      <c r="J51" s="94"/>
      <c r="K51" s="94"/>
      <c r="L51" s="94"/>
      <c r="M51" s="94"/>
      <c r="N51" s="94"/>
      <c r="O51" s="94"/>
      <c r="P51" s="94"/>
      <c r="Q51" s="94"/>
      <c r="R51" s="94"/>
      <c r="S51" s="94"/>
      <c r="T51" s="94"/>
    </row>
    <row r="52" spans="1:30" ht="31.5" thickBot="1" x14ac:dyDescent="0.4">
      <c r="A52" s="3" t="str">
        <f>Pienemumi!A42</f>
        <v>8.2. Kancelejas preces, biroja piederumi un biroja aprīkojuma noma vai iegāde</v>
      </c>
      <c r="B52" s="28">
        <f>SUM(C52:H52)</f>
        <v>0</v>
      </c>
      <c r="C52" s="94"/>
      <c r="D52" s="94"/>
      <c r="E52" s="94"/>
      <c r="F52" s="94"/>
      <c r="G52" s="94"/>
      <c r="H52" s="94"/>
      <c r="I52" s="94"/>
      <c r="J52" s="94"/>
      <c r="K52" s="94"/>
      <c r="L52" s="94"/>
      <c r="M52" s="94"/>
      <c r="N52" s="94"/>
      <c r="O52" s="94"/>
      <c r="P52" s="94"/>
      <c r="Q52" s="94"/>
      <c r="R52" s="94"/>
      <c r="S52" s="94"/>
      <c r="T52" s="94"/>
    </row>
    <row r="53" spans="1:30" ht="16" thickBot="1" x14ac:dyDescent="0.4">
      <c r="A53" s="3" t="str">
        <f>Pienemumi!A43</f>
        <v>8.3. Apdrošināšanas izmaksas</v>
      </c>
      <c r="B53" s="28">
        <f>SUM(C53:H53)</f>
        <v>0</v>
      </c>
      <c r="C53" s="94"/>
      <c r="D53" s="94"/>
      <c r="E53" s="94"/>
      <c r="F53" s="94"/>
      <c r="G53" s="94"/>
      <c r="H53" s="94"/>
      <c r="I53" s="94"/>
      <c r="J53" s="94"/>
      <c r="K53" s="94"/>
      <c r="L53" s="94"/>
      <c r="M53" s="94"/>
      <c r="N53" s="94"/>
      <c r="O53" s="94"/>
      <c r="P53" s="94"/>
      <c r="Q53" s="94"/>
      <c r="R53" s="94"/>
      <c r="S53" s="94"/>
      <c r="T53" s="94"/>
    </row>
    <row r="54" spans="1:30" ht="16" thickBot="1" x14ac:dyDescent="0.4">
      <c r="A54" s="29" t="s">
        <v>103</v>
      </c>
      <c r="B54" s="28">
        <f>SUM(C54:H54)</f>
        <v>0</v>
      </c>
      <c r="C54" s="8">
        <f t="shared" ref="C54:T54" si="11">SUM(C51:C53)</f>
        <v>0</v>
      </c>
      <c r="D54" s="8">
        <f t="shared" si="11"/>
        <v>0</v>
      </c>
      <c r="E54" s="8">
        <f t="shared" si="11"/>
        <v>0</v>
      </c>
      <c r="F54" s="8">
        <f t="shared" si="11"/>
        <v>0</v>
      </c>
      <c r="G54" s="8">
        <f t="shared" si="11"/>
        <v>0</v>
      </c>
      <c r="H54" s="8">
        <f t="shared" si="11"/>
        <v>0</v>
      </c>
      <c r="I54" s="8">
        <f t="shared" si="11"/>
        <v>0</v>
      </c>
      <c r="J54" s="8">
        <f t="shared" si="11"/>
        <v>0</v>
      </c>
      <c r="K54" s="8">
        <f t="shared" si="11"/>
        <v>0</v>
      </c>
      <c r="L54" s="8">
        <f t="shared" si="11"/>
        <v>0</v>
      </c>
      <c r="M54" s="8">
        <f t="shared" si="11"/>
        <v>0</v>
      </c>
      <c r="N54" s="8">
        <f t="shared" si="11"/>
        <v>0</v>
      </c>
      <c r="O54" s="8">
        <f t="shared" si="11"/>
        <v>0</v>
      </c>
      <c r="P54" s="8">
        <f t="shared" si="11"/>
        <v>0</v>
      </c>
      <c r="Q54" s="8">
        <f t="shared" si="11"/>
        <v>0</v>
      </c>
      <c r="R54" s="8">
        <f t="shared" si="11"/>
        <v>0</v>
      </c>
      <c r="S54" s="8">
        <f t="shared" si="11"/>
        <v>0</v>
      </c>
      <c r="T54" s="8">
        <f t="shared" si="11"/>
        <v>0</v>
      </c>
    </row>
    <row r="55" spans="1:30" ht="16" thickBot="1" x14ac:dyDescent="0.4">
      <c r="A55" s="31" t="s">
        <v>9</v>
      </c>
      <c r="B55" s="28">
        <f>B54+B48</f>
        <v>0</v>
      </c>
      <c r="C55" s="28">
        <f t="shared" ref="C55:T55" si="12">C54+C48</f>
        <v>0</v>
      </c>
      <c r="D55" s="28">
        <f t="shared" si="12"/>
        <v>0</v>
      </c>
      <c r="E55" s="28">
        <f t="shared" si="12"/>
        <v>0</v>
      </c>
      <c r="F55" s="28">
        <f t="shared" si="12"/>
        <v>0</v>
      </c>
      <c r="G55" s="28">
        <f t="shared" si="12"/>
        <v>0</v>
      </c>
      <c r="H55" s="28">
        <f t="shared" si="12"/>
        <v>0</v>
      </c>
      <c r="I55" s="28">
        <f t="shared" si="12"/>
        <v>0</v>
      </c>
      <c r="J55" s="28">
        <f t="shared" si="12"/>
        <v>0</v>
      </c>
      <c r="K55" s="28">
        <f t="shared" si="12"/>
        <v>0</v>
      </c>
      <c r="L55" s="28">
        <f t="shared" si="12"/>
        <v>0</v>
      </c>
      <c r="M55" s="28">
        <f t="shared" si="12"/>
        <v>0</v>
      </c>
      <c r="N55" s="28">
        <f t="shared" si="12"/>
        <v>0</v>
      </c>
      <c r="O55" s="28">
        <f t="shared" si="12"/>
        <v>0</v>
      </c>
      <c r="P55" s="28">
        <f t="shared" si="12"/>
        <v>0</v>
      </c>
      <c r="Q55" s="28">
        <f t="shared" si="12"/>
        <v>0</v>
      </c>
      <c r="R55" s="28">
        <f t="shared" si="12"/>
        <v>0</v>
      </c>
      <c r="S55" s="28">
        <f t="shared" si="12"/>
        <v>0</v>
      </c>
      <c r="T55" s="28">
        <f t="shared" si="12"/>
        <v>0</v>
      </c>
    </row>
    <row r="56" spans="1:30" x14ac:dyDescent="0.35">
      <c r="B56" s="50"/>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row>
    <row r="57" spans="1:30" x14ac:dyDescent="0.35">
      <c r="B57" s="50"/>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row>
    <row r="58" spans="1:30" x14ac:dyDescent="0.35">
      <c r="B58" s="50"/>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row>
    <row r="59" spans="1:30" x14ac:dyDescent="0.35">
      <c r="B59" s="50"/>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row>
    <row r="60" spans="1:30" x14ac:dyDescent="0.35">
      <c r="B60" s="50"/>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row>
    <row r="61" spans="1:30" x14ac:dyDescent="0.35">
      <c r="B61" s="50"/>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row>
    <row r="62" spans="1:30" x14ac:dyDescent="0.35">
      <c r="B62" s="50"/>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row>
    <row r="63" spans="1:30" x14ac:dyDescent="0.35">
      <c r="B63" s="50"/>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row>
    <row r="64" spans="1:30" x14ac:dyDescent="0.35">
      <c r="B64" s="50"/>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row>
    <row r="65" spans="2:30" x14ac:dyDescent="0.35">
      <c r="B65" s="50"/>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row>
    <row r="66" spans="2:30" x14ac:dyDescent="0.35">
      <c r="B66" s="50"/>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row>
    <row r="67" spans="2:30" x14ac:dyDescent="0.35">
      <c r="B67" s="50"/>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row>
    <row r="68" spans="2:30" x14ac:dyDescent="0.35">
      <c r="B68" s="50"/>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row>
    <row r="69" spans="2:30" x14ac:dyDescent="0.35">
      <c r="B69" s="50"/>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row>
    <row r="70" spans="2:30" x14ac:dyDescent="0.35">
      <c r="B70" s="50"/>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row>
    <row r="71" spans="2:30" x14ac:dyDescent="0.35">
      <c r="B71" s="50"/>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row>
    <row r="72" spans="2:30" x14ac:dyDescent="0.35">
      <c r="B72" s="50"/>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row>
    <row r="73" spans="2:30" x14ac:dyDescent="0.35">
      <c r="B73" s="50"/>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row>
    <row r="74" spans="2:30" x14ac:dyDescent="0.35">
      <c r="B74" s="50"/>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row>
    <row r="75" spans="2:30" x14ac:dyDescent="0.35">
      <c r="B75" s="50"/>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row>
    <row r="76" spans="2:30" x14ac:dyDescent="0.35">
      <c r="B76" s="50"/>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row>
    <row r="77" spans="2:30" x14ac:dyDescent="0.35">
      <c r="B77" s="50"/>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row>
    <row r="78" spans="2:30" x14ac:dyDescent="0.35">
      <c r="B78" s="50"/>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row>
    <row r="79" spans="2:30" x14ac:dyDescent="0.35">
      <c r="B79" s="50"/>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row>
    <row r="80" spans="2:30" x14ac:dyDescent="0.35">
      <c r="B80" s="50"/>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row>
    <row r="81" spans="2:30" x14ac:dyDescent="0.35">
      <c r="B81" s="50"/>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row>
  </sheetData>
  <mergeCells count="6">
    <mergeCell ref="I2:K2"/>
    <mergeCell ref="L2:N2"/>
    <mergeCell ref="O2:Q2"/>
    <mergeCell ref="R2:T2"/>
    <mergeCell ref="C2:E2"/>
    <mergeCell ref="F2:H2"/>
  </mergeCells>
  <pageMargins left="0.7" right="0.7" top="0.75" bottom="0.75" header="0.3" footer="0.3"/>
  <pageSetup paperSize="9" scale="4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E57"/>
  <sheetViews>
    <sheetView view="pageBreakPreview" zoomScaleNormal="100" zoomScaleSheetLayoutView="100" workbookViewId="0">
      <pane xSplit="1" ySplit="2" topLeftCell="B21" activePane="bottomRight" state="frozen"/>
      <selection pane="topRight" activeCell="B1" sqref="B1"/>
      <selection pane="bottomLeft" activeCell="A2" sqref="A2"/>
      <selection pane="bottomRight" activeCell="H21" sqref="H21"/>
    </sheetView>
  </sheetViews>
  <sheetFormatPr defaultRowHeight="14.5" x14ac:dyDescent="0.35"/>
  <cols>
    <col min="1" max="1" width="86.453125" customWidth="1"/>
    <col min="2" max="2" width="7.453125" style="25" customWidth="1"/>
    <col min="3" max="4" width="7.81640625" style="7" bestFit="1" customWidth="1"/>
    <col min="5" max="5" width="10" customWidth="1"/>
    <col min="6" max="6" width="9.08984375" customWidth="1"/>
  </cols>
  <sheetData>
    <row r="1" spans="1:5" s="51" customFormat="1" ht="17" thickBot="1" x14ac:dyDescent="0.4">
      <c r="A1" s="49" t="s">
        <v>136</v>
      </c>
      <c r="B1" s="50"/>
    </row>
    <row r="2" spans="1:5" ht="46.5" thickBot="1" x14ac:dyDescent="0.4">
      <c r="A2" s="6" t="s">
        <v>10</v>
      </c>
      <c r="B2" s="26" t="s">
        <v>48</v>
      </c>
      <c r="C2" s="54" t="s">
        <v>162</v>
      </c>
      <c r="D2" s="54" t="s">
        <v>163</v>
      </c>
      <c r="E2" s="37" t="s">
        <v>42</v>
      </c>
    </row>
    <row r="3" spans="1:5" ht="15" thickBot="1" x14ac:dyDescent="0.4">
      <c r="A3" s="1" t="s">
        <v>11</v>
      </c>
      <c r="B3" s="240"/>
      <c r="C3" s="241"/>
      <c r="D3" s="241"/>
    </row>
    <row r="4" spans="1:5" ht="16" thickBot="1" x14ac:dyDescent="0.4">
      <c r="A4" s="2" t="s">
        <v>12</v>
      </c>
      <c r="B4" s="28"/>
      <c r="C4" s="8"/>
      <c r="D4" s="8"/>
    </row>
    <row r="5" spans="1:5" ht="32" thickTop="1" thickBot="1" x14ac:dyDescent="0.4">
      <c r="A5" s="2" t="s">
        <v>13</v>
      </c>
      <c r="B5" s="28"/>
      <c r="C5" s="8"/>
      <c r="D5" s="8"/>
      <c r="E5" s="89">
        <f>B5-TEP_men!B6</f>
        <v>0</v>
      </c>
    </row>
    <row r="6" spans="1:5" ht="16.5" thickTop="1" thickBot="1" x14ac:dyDescent="0.4">
      <c r="A6" s="4">
        <f>TEP_men!A7</f>
        <v>0</v>
      </c>
      <c r="B6" s="28">
        <f>SUM(C6:D6)</f>
        <v>0</v>
      </c>
      <c r="C6" s="9">
        <f>SUM(TEP_men!C7:H7)</f>
        <v>0</v>
      </c>
      <c r="D6" s="9">
        <f>SUM(TEP_men!I7:T7)</f>
        <v>0</v>
      </c>
      <c r="E6" s="89">
        <f>B6-TEP_men!B7</f>
        <v>0</v>
      </c>
    </row>
    <row r="7" spans="1:5" ht="16.5" thickTop="1" thickBot="1" x14ac:dyDescent="0.4">
      <c r="A7" s="4">
        <f>TEP_men!A8</f>
        <v>0</v>
      </c>
      <c r="B7" s="28">
        <f>SUM(C7:D7)</f>
        <v>0</v>
      </c>
      <c r="C7" s="9">
        <f>SUM(TEP_men!C8:H8)</f>
        <v>0</v>
      </c>
      <c r="D7" s="9">
        <f>SUM(TEP_men!I8:T8)</f>
        <v>0</v>
      </c>
      <c r="E7" s="89">
        <f>B7-TEP_men!B8</f>
        <v>0</v>
      </c>
    </row>
    <row r="8" spans="1:5" ht="16.5" thickTop="1" thickBot="1" x14ac:dyDescent="0.4">
      <c r="A8" s="4">
        <f>TEP_men!A9</f>
        <v>0</v>
      </c>
      <c r="B8" s="28">
        <f>SUM(C8:D8)</f>
        <v>0</v>
      </c>
      <c r="C8" s="9">
        <f>SUM(TEP_men!C9:H9)</f>
        <v>0</v>
      </c>
      <c r="D8" s="9">
        <f>SUM(TEP_men!I9:T9)</f>
        <v>0</v>
      </c>
      <c r="E8" s="89">
        <f>B8-TEP_men!B9</f>
        <v>0</v>
      </c>
    </row>
    <row r="9" spans="1:5" ht="16.5" thickTop="1" thickBot="1" x14ac:dyDescent="0.4">
      <c r="A9" s="4">
        <f>TEP_men!A10</f>
        <v>0</v>
      </c>
      <c r="B9" s="28">
        <f>SUM(C9:D9)</f>
        <v>0</v>
      </c>
      <c r="C9" s="9">
        <f>SUM(TEP_men!C10:H10)</f>
        <v>0</v>
      </c>
      <c r="D9" s="9">
        <f>SUM(TEP_men!I10:T10)</f>
        <v>0</v>
      </c>
      <c r="E9" s="89">
        <f>B9-TEP_men!B10</f>
        <v>0</v>
      </c>
    </row>
    <row r="10" spans="1:5" ht="16.5" thickTop="1" thickBot="1" x14ac:dyDescent="0.4">
      <c r="A10" s="4">
        <f>TEP_men!A11</f>
        <v>0</v>
      </c>
      <c r="B10" s="28">
        <f>SUM(C10:D10)</f>
        <v>0</v>
      </c>
      <c r="C10" s="9">
        <f>SUM(TEP_men!C11:H11)</f>
        <v>0</v>
      </c>
      <c r="D10" s="9">
        <f>SUM(TEP_men!I11:T11)</f>
        <v>0</v>
      </c>
      <c r="E10" s="89">
        <f>B10-TEP_men!B11</f>
        <v>0</v>
      </c>
    </row>
    <row r="11" spans="1:5" ht="47" thickTop="1" thickBot="1" x14ac:dyDescent="0.4">
      <c r="A11" s="4" t="s">
        <v>14</v>
      </c>
      <c r="B11" s="28"/>
      <c r="C11" s="9"/>
      <c r="D11" s="9"/>
      <c r="E11" s="89"/>
    </row>
    <row r="12" spans="1:5" s="39" customFormat="1" ht="16.5" thickTop="1" thickBot="1" x14ac:dyDescent="0.4">
      <c r="A12" s="3" t="str">
        <f>TEP_men!A13</f>
        <v>1.2.1. Ceļa / transporta izdevumi</v>
      </c>
      <c r="B12" s="28">
        <f>SUM(C12:D12)</f>
        <v>0</v>
      </c>
      <c r="C12" s="9">
        <f>SUM(TEP_men!C13:H13)</f>
        <v>0</v>
      </c>
      <c r="D12" s="9">
        <f>SUM(TEP_men!I13:T13)</f>
        <v>0</v>
      </c>
      <c r="E12" s="89">
        <f>B12-TEP_men!B13</f>
        <v>0</v>
      </c>
    </row>
    <row r="13" spans="1:5" ht="16.5" thickTop="1" thickBot="1" x14ac:dyDescent="0.4">
      <c r="A13" s="3" t="str">
        <f>TEP_men!A14</f>
        <v>1.2.2. Dienas nauda</v>
      </c>
      <c r="B13" s="28">
        <f>SUM(C13:D13)</f>
        <v>0</v>
      </c>
      <c r="C13" s="9">
        <f>SUM(TEP_men!C14:H14)</f>
        <v>0</v>
      </c>
      <c r="D13" s="9">
        <f>SUM(TEP_men!I14:T14)</f>
        <v>0</v>
      </c>
      <c r="E13" s="89">
        <f>B13-TEP_men!B14</f>
        <v>0</v>
      </c>
    </row>
    <row r="14" spans="1:5" ht="16.5" thickTop="1" thickBot="1" x14ac:dyDescent="0.4">
      <c r="A14" s="3" t="str">
        <f>TEP_men!A15</f>
        <v>1.2.3. Viesnīcas (naktsmītnes) izdevumi, ieskaitot brokastis</v>
      </c>
      <c r="B14" s="28">
        <f>SUM(C14:D14)</f>
        <v>0</v>
      </c>
      <c r="C14" s="9">
        <f>SUM(TEP_men!C15:H15)</f>
        <v>0</v>
      </c>
      <c r="D14" s="9">
        <f>SUM(TEP_men!I15:T15)</f>
        <v>0</v>
      </c>
      <c r="E14" s="89">
        <f>B14-TEP_men!B15</f>
        <v>0</v>
      </c>
    </row>
    <row r="15" spans="1:5" ht="16.5" thickTop="1" thickBot="1" x14ac:dyDescent="0.4">
      <c r="A15" s="3" t="str">
        <f>TEP_men!A16</f>
        <v>1.2.4. Bagāžas pārvadāšanas izdevumi</v>
      </c>
      <c r="B15" s="28">
        <f>SUM(C15:D15)</f>
        <v>0</v>
      </c>
      <c r="C15" s="9">
        <f>SUM(TEP_men!C16:H16)</f>
        <v>0</v>
      </c>
      <c r="D15" s="9">
        <f>SUM(TEP_men!I16:T16)</f>
        <v>0</v>
      </c>
      <c r="E15" s="89">
        <f>B15-TEP_men!B16</f>
        <v>0</v>
      </c>
    </row>
    <row r="16" spans="1:5" s="19" customFormat="1" ht="16.5" thickTop="1" thickBot="1" x14ac:dyDescent="0.4">
      <c r="A16" s="30" t="s">
        <v>41</v>
      </c>
      <c r="B16" s="28">
        <f>SUM(C16:D16)</f>
        <v>0</v>
      </c>
      <c r="C16" s="53">
        <f t="shared" ref="C16:D16" si="0">SUM(C6:C15)</f>
        <v>0</v>
      </c>
      <c r="D16" s="53">
        <f t="shared" si="0"/>
        <v>0</v>
      </c>
      <c r="E16" s="89">
        <f>B16-TEP_men!B17</f>
        <v>0</v>
      </c>
    </row>
    <row r="17" spans="1:5" ht="16.5" thickTop="1" thickBot="1" x14ac:dyDescent="0.4">
      <c r="A17" s="4" t="s">
        <v>15</v>
      </c>
      <c r="B17" s="28"/>
      <c r="C17" s="9"/>
      <c r="D17" s="9"/>
      <c r="E17" s="89"/>
    </row>
    <row r="18" spans="1:5" ht="16.5" thickTop="1" thickBot="1" x14ac:dyDescent="0.4">
      <c r="A18" s="4" t="str">
        <f>TEP_men!A19</f>
        <v>2.1. Komunālo pakalpojumu izmaksas</v>
      </c>
      <c r="B18" s="28">
        <f>SUM(C18:D18)</f>
        <v>0</v>
      </c>
      <c r="C18" s="9">
        <f>SUM(TEP_men!C19:H19)</f>
        <v>0</v>
      </c>
      <c r="D18" s="9">
        <f>SUM(TEP_men!I19:T19)</f>
        <v>0</v>
      </c>
      <c r="E18" s="89">
        <f>B18-TEP_men!B19</f>
        <v>0</v>
      </c>
    </row>
    <row r="19" spans="1:5" ht="16.5" thickTop="1" thickBot="1" x14ac:dyDescent="0.4">
      <c r="A19" s="4" t="str">
        <f>TEP_men!A20</f>
        <v>2.2. Sakaru pakalpojumu izmaksas</v>
      </c>
      <c r="B19" s="28">
        <f>SUM(C19:D19)</f>
        <v>0</v>
      </c>
      <c r="C19" s="9">
        <f>SUM(TEP_men!C20:H20)</f>
        <v>0</v>
      </c>
      <c r="D19" s="9">
        <f>SUM(TEP_men!I20:T20)</f>
        <v>0</v>
      </c>
      <c r="E19" s="89">
        <f>B19-TEP_men!B20</f>
        <v>0</v>
      </c>
    </row>
    <row r="20" spans="1:5" s="19" customFormat="1" ht="16.5" thickTop="1" thickBot="1" x14ac:dyDescent="0.4">
      <c r="A20" s="30" t="s">
        <v>40</v>
      </c>
      <c r="B20" s="28">
        <f>SUM(C20:D20)</f>
        <v>0</v>
      </c>
      <c r="C20" s="53">
        <f t="shared" ref="C20:D20" si="1">SUM(C18:C19)</f>
        <v>0</v>
      </c>
      <c r="D20" s="53">
        <f t="shared" si="1"/>
        <v>0</v>
      </c>
      <c r="E20" s="89">
        <f>B20-TEP_men!B21</f>
        <v>0</v>
      </c>
    </row>
    <row r="21" spans="1:5" ht="16.5" thickTop="1" thickBot="1" x14ac:dyDescent="0.4">
      <c r="A21" s="2" t="s">
        <v>16</v>
      </c>
      <c r="B21" s="28"/>
      <c r="C21" s="9"/>
      <c r="D21" s="9"/>
      <c r="E21" s="89"/>
    </row>
    <row r="22" spans="1:5" ht="16.5" thickTop="1" thickBot="1" x14ac:dyDescent="0.4">
      <c r="A22" s="2" t="str">
        <f>TEP_men!A23</f>
        <v>3.1. Telpu nomas izmaksas</v>
      </c>
      <c r="B22" s="28">
        <f>SUM(C22:D22)</f>
        <v>0</v>
      </c>
      <c r="C22" s="9">
        <f>SUM(TEP_men!C23:H23)</f>
        <v>0</v>
      </c>
      <c r="D22" s="9">
        <f>SUM(TEP_men!I23:T23)</f>
        <v>0</v>
      </c>
      <c r="E22" s="89">
        <f>B22-TEP_men!B23</f>
        <v>0</v>
      </c>
    </row>
    <row r="23" spans="1:5" ht="16.5" thickTop="1" thickBot="1" x14ac:dyDescent="0.4">
      <c r="A23" s="2" t="str">
        <f>TEP_men!A24</f>
        <v>3.2. Instrumentu nomas izmaksas</v>
      </c>
      <c r="B23" s="28">
        <f>SUM(C23:D23)</f>
        <v>0</v>
      </c>
      <c r="C23" s="9">
        <f>SUM(TEP_men!C24:H24)</f>
        <v>0</v>
      </c>
      <c r="D23" s="9">
        <f>SUM(TEP_men!I24:T24)</f>
        <v>0</v>
      </c>
      <c r="E23" s="89">
        <f>B23-TEP_men!B24</f>
        <v>0</v>
      </c>
    </row>
    <row r="24" spans="1:5" ht="16.5" thickTop="1" thickBot="1" x14ac:dyDescent="0.4">
      <c r="A24" s="2" t="str">
        <f>TEP_men!A25</f>
        <v>3.3. Iekārtu nomas izmaksas</v>
      </c>
      <c r="B24" s="28">
        <f>SUM(C24:D24)</f>
        <v>0</v>
      </c>
      <c r="C24" s="9">
        <f>SUM(TEP_men!C25:H25)</f>
        <v>0</v>
      </c>
      <c r="D24" s="9">
        <f>SUM(TEP_men!I25:T25)</f>
        <v>0</v>
      </c>
      <c r="E24" s="89">
        <f>B24-TEP_men!B25</f>
        <v>0</v>
      </c>
    </row>
    <row r="25" spans="1:5" ht="16.5" thickTop="1" thickBot="1" x14ac:dyDescent="0.4">
      <c r="A25" s="2" t="str">
        <f>TEP_men!A26</f>
        <v>3.4. Aprīkojuma nomas izmaksas</v>
      </c>
      <c r="B25" s="28">
        <f>SUM(C25:D25)</f>
        <v>0</v>
      </c>
      <c r="C25" s="9">
        <f>SUM(TEP_men!C26:H26)</f>
        <v>0</v>
      </c>
      <c r="D25" s="9">
        <f>SUM(TEP_men!I26:T26)</f>
        <v>0</v>
      </c>
      <c r="E25" s="89">
        <f>B25-TEP_men!B26</f>
        <v>0</v>
      </c>
    </row>
    <row r="26" spans="1:5" s="19" customFormat="1" ht="16.5" thickTop="1" thickBot="1" x14ac:dyDescent="0.4">
      <c r="A26" s="30" t="s">
        <v>39</v>
      </c>
      <c r="B26" s="28">
        <f>SUM(C26:D26)</f>
        <v>0</v>
      </c>
      <c r="C26" s="53">
        <f t="shared" ref="C26:D26" si="2">SUM(C22:C25)</f>
        <v>0</v>
      </c>
      <c r="D26" s="53">
        <f t="shared" si="2"/>
        <v>0</v>
      </c>
      <c r="E26" s="89">
        <f>B26-TEP_men!B27</f>
        <v>0</v>
      </c>
    </row>
    <row r="27" spans="1:5" ht="16.5" thickTop="1" thickBot="1" x14ac:dyDescent="0.4">
      <c r="A27" s="2" t="s">
        <v>17</v>
      </c>
      <c r="B27" s="28"/>
      <c r="C27" s="9"/>
      <c r="D27" s="9"/>
      <c r="E27" s="89"/>
    </row>
    <row r="28" spans="1:5" ht="16.5" thickTop="1" thickBot="1" x14ac:dyDescent="0.4">
      <c r="A28" s="3" t="str">
        <f>TEP_men!A29</f>
        <v>4.1. Konferences dalības maksa</v>
      </c>
      <c r="B28" s="28">
        <f>SUM(C28:D28)</f>
        <v>0</v>
      </c>
      <c r="C28" s="9">
        <f>SUM(TEP_men!C29:H29)</f>
        <v>0</v>
      </c>
      <c r="D28" s="9">
        <f>SUM(TEP_men!I29:T29)</f>
        <v>0</v>
      </c>
      <c r="E28" s="89">
        <f>B32-TEP_men!B33</f>
        <v>0</v>
      </c>
    </row>
    <row r="29" spans="1:5" ht="16.5" thickTop="1" thickBot="1" x14ac:dyDescent="0.4">
      <c r="A29" s="3" t="str">
        <f>TEP_men!A30</f>
        <v>4.2. Ārpakalpojums</v>
      </c>
      <c r="B29" s="28">
        <f>SUM(C29:D29)</f>
        <v>0</v>
      </c>
      <c r="C29" s="9">
        <f>SUM(TEP_men!C30:H30)</f>
        <v>0</v>
      </c>
      <c r="D29" s="9">
        <f>SUM(TEP_men!I30:T30)</f>
        <v>0</v>
      </c>
      <c r="E29" s="89">
        <f>B29-TEP_men!B30</f>
        <v>0</v>
      </c>
    </row>
    <row r="30" spans="1:5" s="19" customFormat="1" ht="16.5" thickTop="1" thickBot="1" x14ac:dyDescent="0.4">
      <c r="A30" s="29" t="s">
        <v>18</v>
      </c>
      <c r="B30" s="28">
        <f>SUM(C30:D30)</f>
        <v>0</v>
      </c>
      <c r="C30" s="53">
        <f t="shared" ref="C30:D30" si="3">SUM(C28:C29)</f>
        <v>0</v>
      </c>
      <c r="D30" s="53">
        <f t="shared" si="3"/>
        <v>0</v>
      </c>
      <c r="E30" s="89">
        <f>B30-TEP_men!B31</f>
        <v>0</v>
      </c>
    </row>
    <row r="31" spans="1:5" ht="32" thickTop="1" thickBot="1" x14ac:dyDescent="0.4">
      <c r="A31" s="4" t="s">
        <v>19</v>
      </c>
      <c r="B31" s="28"/>
      <c r="C31" s="9"/>
      <c r="D31" s="9"/>
      <c r="E31" s="89"/>
    </row>
    <row r="32" spans="1:5" ht="16.5" thickTop="1" thickBot="1" x14ac:dyDescent="0.4">
      <c r="A32" s="24" t="str">
        <f>TEP_men!A33</f>
        <v>5.1. Materiālu izmaksas</v>
      </c>
      <c r="B32" s="28">
        <f>SUM(C32:D32)</f>
        <v>0</v>
      </c>
      <c r="C32" s="9">
        <f>SUM(TEP_men!C33:H33)</f>
        <v>0</v>
      </c>
      <c r="D32" s="9">
        <f>SUM(TEP_men!I33:T33)</f>
        <v>0</v>
      </c>
      <c r="E32" s="89">
        <f>B32-TEP_men!B33</f>
        <v>0</v>
      </c>
    </row>
    <row r="33" spans="1:5" ht="16.5" thickTop="1" thickBot="1" x14ac:dyDescent="0.4">
      <c r="A33" s="24" t="str">
        <f>TEP_men!A34</f>
        <v>5.2. Zinātniskās literatūras izmaksas</v>
      </c>
      <c r="B33" s="28">
        <f>SUM(C33:D33)</f>
        <v>0</v>
      </c>
      <c r="C33" s="9">
        <f>SUM(TEP_men!C34:H34)</f>
        <v>0</v>
      </c>
      <c r="D33" s="9">
        <f>SUM(TEP_men!I34:T34)</f>
        <v>0</v>
      </c>
      <c r="E33" s="89">
        <f>B33-TEP_men!B34</f>
        <v>0</v>
      </c>
    </row>
    <row r="34" spans="1:5" ht="16.5" thickTop="1" thickBot="1" x14ac:dyDescent="0.4">
      <c r="A34" s="24" t="str">
        <f>TEP_men!A35</f>
        <v>5.3. Mazvērtīgā inventāra izmaksas</v>
      </c>
      <c r="B34" s="28">
        <f>SUM(C34:D34)</f>
        <v>0</v>
      </c>
      <c r="C34" s="9">
        <f>SUM(TEP_men!C35:H35)</f>
        <v>0</v>
      </c>
      <c r="D34" s="9">
        <f>SUM(TEP_men!I35:T35)</f>
        <v>0</v>
      </c>
      <c r="E34" s="89">
        <f>B34-TEP_men!B35</f>
        <v>0</v>
      </c>
    </row>
    <row r="35" spans="1:5" s="19" customFormat="1" ht="16.5" thickTop="1" thickBot="1" x14ac:dyDescent="0.4">
      <c r="A35" s="29" t="s">
        <v>20</v>
      </c>
      <c r="B35" s="28">
        <f>SUM(C35:D35)</f>
        <v>0</v>
      </c>
      <c r="C35" s="53">
        <f t="shared" ref="C35:D35" si="4">SUM(C32:C34)</f>
        <v>0</v>
      </c>
      <c r="D35" s="53">
        <f t="shared" si="4"/>
        <v>0</v>
      </c>
      <c r="E35" s="89">
        <f>B35-TEP_men!B36</f>
        <v>0</v>
      </c>
    </row>
    <row r="36" spans="1:5" ht="32" thickTop="1" thickBot="1" x14ac:dyDescent="0.4">
      <c r="A36" s="3" t="s">
        <v>21</v>
      </c>
      <c r="B36" s="28"/>
      <c r="C36" s="9"/>
      <c r="D36" s="9"/>
      <c r="E36" s="89"/>
    </row>
    <row r="37" spans="1:5" ht="16.5" thickTop="1" thickBot="1" x14ac:dyDescent="0.4">
      <c r="A37" s="3" t="str">
        <f>TEP_men!A38</f>
        <v>6.1. Telpu amortizācijas izmaksas</v>
      </c>
      <c r="B37" s="28">
        <f t="shared" ref="B37:B42" si="5">SUM(C37:D37)</f>
        <v>0</v>
      </c>
      <c r="C37" s="9">
        <f>SUM(TEP_men!C38:H38)</f>
        <v>0</v>
      </c>
      <c r="D37" s="9">
        <f>SUM(TEP_men!I38:T38)</f>
        <v>0</v>
      </c>
      <c r="E37" s="89">
        <f>B37-TEP_men!B38</f>
        <v>0</v>
      </c>
    </row>
    <row r="38" spans="1:5" ht="16.5" thickTop="1" thickBot="1" x14ac:dyDescent="0.4">
      <c r="A38" s="3" t="str">
        <f>TEP_men!A39</f>
        <v>6.2. Instrumentu amortizācijas izmaksas</v>
      </c>
      <c r="B38" s="28">
        <f t="shared" si="5"/>
        <v>0</v>
      </c>
      <c r="C38" s="9">
        <f>SUM(TEP_men!C39:H39)</f>
        <v>0</v>
      </c>
      <c r="D38" s="9">
        <f>SUM(TEP_men!I39:T39)</f>
        <v>0</v>
      </c>
      <c r="E38" s="89">
        <f>B38-TEP_men!B39</f>
        <v>0</v>
      </c>
    </row>
    <row r="39" spans="1:5" ht="16.5" thickTop="1" thickBot="1" x14ac:dyDescent="0.4">
      <c r="A39" s="3" t="str">
        <f>TEP_men!A40</f>
        <v>6.3. Iekārtu amortizācijas izmaksas</v>
      </c>
      <c r="B39" s="28">
        <f t="shared" si="5"/>
        <v>0</v>
      </c>
      <c r="C39" s="9">
        <f>SUM(TEP_men!C40:H40)</f>
        <v>0</v>
      </c>
      <c r="D39" s="9">
        <f>SUM(TEP_men!I40:T40)</f>
        <v>0</v>
      </c>
      <c r="E39" s="89">
        <f>B39-TEP_men!B40</f>
        <v>0</v>
      </c>
    </row>
    <row r="40" spans="1:5" ht="16.5" thickTop="1" thickBot="1" x14ac:dyDescent="0.4">
      <c r="A40" s="3" t="str">
        <f>TEP_men!A41</f>
        <v>6.4. Aprīkojuma amortizācijas izmaksas</v>
      </c>
      <c r="B40" s="28">
        <f t="shared" si="5"/>
        <v>0</v>
      </c>
      <c r="C40" s="9">
        <f>SUM(TEP_men!C41:H41)</f>
        <v>0</v>
      </c>
      <c r="D40" s="9">
        <f>SUM(TEP_men!I41:T41)</f>
        <v>0</v>
      </c>
      <c r="E40" s="89">
        <f>B40-TEP_men!B41</f>
        <v>0</v>
      </c>
    </row>
    <row r="41" spans="1:5" ht="16.5" thickTop="1" thickBot="1" x14ac:dyDescent="0.4">
      <c r="A41" s="3" t="str">
        <f>TEP_men!A42</f>
        <v>6.5. Patentu un licenču amortizācijas izmaksas</v>
      </c>
      <c r="B41" s="28">
        <f t="shared" si="5"/>
        <v>0</v>
      </c>
      <c r="C41" s="9">
        <f>SUM(TEP_men!C42:H42)</f>
        <v>0</v>
      </c>
      <c r="D41" s="9">
        <f>SUM(TEP_men!I42:T42)</f>
        <v>0</v>
      </c>
      <c r="E41" s="89">
        <f>B41-TEP_men!B42</f>
        <v>0</v>
      </c>
    </row>
    <row r="42" spans="1:5" s="19" customFormat="1" ht="16.5" thickTop="1" thickBot="1" x14ac:dyDescent="0.4">
      <c r="A42" s="29" t="s">
        <v>22</v>
      </c>
      <c r="B42" s="28">
        <f t="shared" si="5"/>
        <v>0</v>
      </c>
      <c r="C42" s="53">
        <f t="shared" ref="C42:D42" si="6">SUM(C37:C41)</f>
        <v>0</v>
      </c>
      <c r="D42" s="53">
        <f t="shared" si="6"/>
        <v>0</v>
      </c>
      <c r="E42" s="89">
        <f>B42-TEP_men!B43</f>
        <v>0</v>
      </c>
    </row>
    <row r="43" spans="1:5" s="19" customFormat="1" ht="47.5" thickTop="1" thickBot="1" x14ac:dyDescent="0.4">
      <c r="A43" s="3" t="str">
        <f>Pienemumi!A37</f>
        <v>7. Apdrošināšanas (veselības, dzīvības, transportlīdzekļu, īpašuma, iekārtu, civiltiesiskās atbildības u. c.) izmaksas uz pētniecības projekta īstenošanas laiku, kuru nepieciešamību nosaka Latvijas Republikas normatīvie akti</v>
      </c>
      <c r="B43" s="28"/>
      <c r="C43" s="53"/>
      <c r="D43" s="53"/>
      <c r="E43" s="89"/>
    </row>
    <row r="44" spans="1:5" s="19" customFormat="1" ht="16.5" thickTop="1" thickBot="1" x14ac:dyDescent="0.4">
      <c r="A44" s="3" t="str">
        <f>TEP_men!A45</f>
        <v xml:space="preserve">7.1. </v>
      </c>
      <c r="B44" s="28">
        <f>SUM(C44:D44)</f>
        <v>0</v>
      </c>
      <c r="C44" s="9">
        <f>SUM(TEP_men!C45:H45)</f>
        <v>0</v>
      </c>
      <c r="D44" s="9">
        <f>SUM(TEP_men!I45:T45)</f>
        <v>0</v>
      </c>
      <c r="E44" s="89">
        <f>B44-TEP_men!B45</f>
        <v>0</v>
      </c>
    </row>
    <row r="45" spans="1:5" s="19" customFormat="1" ht="16.5" thickTop="1" thickBot="1" x14ac:dyDescent="0.4">
      <c r="A45" s="3" t="str">
        <f>TEP_men!A46</f>
        <v xml:space="preserve">7.2. </v>
      </c>
      <c r="B45" s="28">
        <f>SUM(C45:D45)</f>
        <v>0</v>
      </c>
      <c r="C45" s="9">
        <f>SUM(TEP_men!C46:H46)</f>
        <v>0</v>
      </c>
      <c r="D45" s="9">
        <f>SUM(TEP_men!I46:T46)</f>
        <v>0</v>
      </c>
      <c r="E45" s="89">
        <f>B45-TEP_men!B46</f>
        <v>0</v>
      </c>
    </row>
    <row r="46" spans="1:5" s="19" customFormat="1" ht="16.5" thickTop="1" thickBot="1" x14ac:dyDescent="0.4">
      <c r="A46" s="29" t="s">
        <v>100</v>
      </c>
      <c r="B46" s="28">
        <f>SUM(C46:D46)</f>
        <v>0</v>
      </c>
      <c r="C46" s="53">
        <f t="shared" ref="C46:D46" si="7">SUM(C44:C45)</f>
        <v>0</v>
      </c>
      <c r="D46" s="53">
        <f t="shared" si="7"/>
        <v>0</v>
      </c>
      <c r="E46" s="89">
        <f>B46-TEP_men!B47</f>
        <v>0</v>
      </c>
    </row>
    <row r="47" spans="1:5" s="19" customFormat="1" ht="16.5" thickTop="1" thickBot="1" x14ac:dyDescent="0.4">
      <c r="A47" s="31" t="s">
        <v>23</v>
      </c>
      <c r="B47" s="28">
        <f>SUM(C47:D47)</f>
        <v>0</v>
      </c>
      <c r="C47" s="53">
        <f t="shared" ref="C47:D47" si="8">C16+C20+C26+C30+C35+C42+C46</f>
        <v>0</v>
      </c>
      <c r="D47" s="53">
        <f t="shared" si="8"/>
        <v>0</v>
      </c>
      <c r="E47" s="89">
        <f>B47-TEP_men!B48</f>
        <v>0</v>
      </c>
    </row>
    <row r="48" spans="1:5" ht="16.5" thickTop="1" thickBot="1" x14ac:dyDescent="0.4">
      <c r="A48" s="5"/>
      <c r="B48" s="28"/>
      <c r="C48" s="9"/>
      <c r="D48" s="9"/>
      <c r="E48" s="89"/>
    </row>
    <row r="49" spans="1:5" s="19" customFormat="1" ht="16.5" thickTop="1" thickBot="1" x14ac:dyDescent="0.4">
      <c r="A49" s="3" t="str">
        <f>TEP_men!A50</f>
        <v>8. Pētniecības projekta vadības izmaksas (valsts atbalsts)</v>
      </c>
      <c r="B49" s="28"/>
      <c r="C49" s="9"/>
      <c r="D49" s="9"/>
      <c r="E49" s="89"/>
    </row>
    <row r="50" spans="1:5" ht="16.5" thickTop="1" thickBot="1" x14ac:dyDescent="0.4">
      <c r="A50" s="3" t="str">
        <f>TEP_men!A51</f>
        <v>8.1. Personāla izmaksas</v>
      </c>
      <c r="B50" s="28">
        <f>SUM(C50:D50)</f>
        <v>0</v>
      </c>
      <c r="C50" s="9">
        <f>SUM(TEP_men!C51:H51)</f>
        <v>0</v>
      </c>
      <c r="D50" s="9">
        <f>SUM(TEP_men!I51:T51)</f>
        <v>0</v>
      </c>
      <c r="E50" s="89">
        <f>B50-TEP_men!B51</f>
        <v>0</v>
      </c>
    </row>
    <row r="51" spans="1:5" ht="16.5" thickTop="1" thickBot="1" x14ac:dyDescent="0.4">
      <c r="A51" s="3" t="str">
        <f>TEP_men!A52</f>
        <v>8.2. Kancelejas preces, biroja piederumi un biroja aprīkojuma noma vai iegāde</v>
      </c>
      <c r="B51" s="28">
        <f>SUM(C51:D51)</f>
        <v>0</v>
      </c>
      <c r="C51" s="9">
        <f>SUM(TEP_men!C52:H52)</f>
        <v>0</v>
      </c>
      <c r="D51" s="9">
        <f>SUM(TEP_men!I52:T52)</f>
        <v>0</v>
      </c>
      <c r="E51" s="89">
        <f>B51-TEP_men!B52</f>
        <v>0</v>
      </c>
    </row>
    <row r="52" spans="1:5" ht="16.5" thickTop="1" thickBot="1" x14ac:dyDescent="0.4">
      <c r="A52" s="3" t="str">
        <f>TEP_men!A53</f>
        <v>8.3. Apdrošināšanas izmaksas</v>
      </c>
      <c r="B52" s="28">
        <f>SUM(C52:D52)</f>
        <v>0</v>
      </c>
      <c r="C52" s="9">
        <f>SUM(TEP_men!C53:H53)</f>
        <v>0</v>
      </c>
      <c r="D52" s="9">
        <f>SUM(TEP_men!I53:T53)</f>
        <v>0</v>
      </c>
      <c r="E52" s="89">
        <f>B52-TEP_men!B53</f>
        <v>0</v>
      </c>
    </row>
    <row r="53" spans="1:5" s="19" customFormat="1" ht="16.5" thickTop="1" thickBot="1" x14ac:dyDescent="0.4">
      <c r="A53" s="29" t="str">
        <f>TEP_men!A54</f>
        <v>Kopā (8.)</v>
      </c>
      <c r="B53" s="28">
        <f>SUM(C53:D53)</f>
        <v>0</v>
      </c>
      <c r="C53" s="53">
        <f t="shared" ref="C53:D53" si="9">SUM(C50:C52)</f>
        <v>0</v>
      </c>
      <c r="D53" s="53">
        <f t="shared" si="9"/>
        <v>0</v>
      </c>
      <c r="E53" s="89">
        <f>B53-TEP_men!B54</f>
        <v>0</v>
      </c>
    </row>
    <row r="54" spans="1:5" s="19" customFormat="1" ht="16.5" thickTop="1" thickBot="1" x14ac:dyDescent="0.4">
      <c r="A54" s="32" t="str">
        <f>TEP_men!A55</f>
        <v>Kopējās izmaksas</v>
      </c>
      <c r="B54" s="28">
        <f>SUM(C54:D54)</f>
        <v>0</v>
      </c>
      <c r="C54" s="53">
        <f t="shared" ref="C54:D54" si="10">C53+C47</f>
        <v>0</v>
      </c>
      <c r="D54" s="53">
        <f t="shared" si="10"/>
        <v>0</v>
      </c>
      <c r="E54" s="89">
        <f>B54-TEP_men!B55</f>
        <v>0</v>
      </c>
    </row>
    <row r="55" spans="1:5" s="33" customFormat="1" ht="16.5" thickTop="1" thickBot="1" x14ac:dyDescent="0.4">
      <c r="A55" s="32">
        <f>TEP_men!A77</f>
        <v>0</v>
      </c>
      <c r="B55" s="36" t="s">
        <v>42</v>
      </c>
      <c r="C55" s="34"/>
      <c r="D55" s="35"/>
      <c r="E55" s="89"/>
    </row>
    <row r="56" spans="1:5" ht="15.5" thickTop="1" thickBot="1" x14ac:dyDescent="0.4">
      <c r="B56" s="89">
        <f>B54-TEP_men!B55</f>
        <v>0</v>
      </c>
    </row>
    <row r="57" spans="1:5" ht="15" thickTop="1" x14ac:dyDescent="0.35"/>
  </sheetData>
  <mergeCells count="1">
    <mergeCell ref="B3:D3"/>
  </mergeCells>
  <conditionalFormatting sqref="B55:D55 F55:XFD55">
    <cfRule type="cellIs" dxfId="5" priority="2" operator="notEqual">
      <formula>0</formula>
    </cfRule>
  </conditionalFormatting>
  <conditionalFormatting sqref="E2:E55">
    <cfRule type="cellIs" dxfId="4" priority="1" operator="notEqual">
      <formula>0</formula>
    </cfRule>
  </conditionalFormatting>
  <pageMargins left="0.70866141732283472" right="0.70866141732283472" top="0.74803149606299213" bottom="0.74803149606299213" header="0.31496062992125984" footer="0.31496062992125984"/>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81"/>
  <sheetViews>
    <sheetView zoomScaleNormal="100" workbookViewId="0">
      <pane xSplit="2" ySplit="4" topLeftCell="R5" activePane="bottomRight" state="frozen"/>
      <selection pane="topRight" activeCell="C1" sqref="C1"/>
      <selection pane="bottomLeft" activeCell="A5" sqref="A5"/>
      <selection pane="bottomRight" activeCell="Y6" sqref="Y6"/>
    </sheetView>
  </sheetViews>
  <sheetFormatPr defaultColWidth="8.81640625" defaultRowHeight="14" x14ac:dyDescent="0.3"/>
  <cols>
    <col min="1" max="1" width="69" style="183" customWidth="1"/>
    <col min="2" max="2" width="9.36328125" style="181" bestFit="1" customWidth="1"/>
    <col min="3" max="3" width="5.54296875" style="182" bestFit="1" customWidth="1"/>
    <col min="4" max="4" width="5.6328125" style="182" customWidth="1"/>
    <col min="5" max="6" width="5.81640625" style="183" bestFit="1" customWidth="1"/>
    <col min="7" max="7" width="6.1796875" style="183" customWidth="1"/>
    <col min="8" max="8" width="5.6328125" style="183" bestFit="1" customWidth="1"/>
    <col min="9" max="9" width="5.1796875" style="183" bestFit="1" customWidth="1"/>
    <col min="10" max="10" width="5.453125" style="183" bestFit="1" customWidth="1"/>
    <col min="11" max="11" width="5.81640625" style="183" bestFit="1" customWidth="1"/>
    <col min="12" max="12" width="5.54296875" style="183" bestFit="1" customWidth="1"/>
    <col min="13" max="13" width="6" style="183" bestFit="1" customWidth="1"/>
    <col min="14" max="20" width="5.81640625" style="183" customWidth="1"/>
    <col min="21" max="21" width="5.54296875" style="210" bestFit="1" customWidth="1"/>
    <col min="22" max="22" width="5.36328125" style="210" bestFit="1" customWidth="1"/>
    <col min="23" max="23" width="5.6328125" style="210" bestFit="1" customWidth="1"/>
    <col min="24" max="24" width="5.453125" style="210" bestFit="1" customWidth="1"/>
    <col min="25" max="25" width="5.81640625" style="210" bestFit="1" customWidth="1"/>
    <col min="26" max="26" width="5.08984375" style="210" bestFit="1" customWidth="1"/>
    <col min="27" max="27" width="4.6328125" style="210" bestFit="1" customWidth="1"/>
    <col min="28" max="28" width="5.6328125" style="210" bestFit="1" customWidth="1"/>
    <col min="29" max="30" width="5.36328125" style="210" customWidth="1"/>
    <col min="31" max="31" width="6.54296875" style="210" bestFit="1" customWidth="1"/>
    <col min="32" max="32" width="5.6328125" style="210" bestFit="1" customWidth="1"/>
    <col min="33" max="34" width="8.81640625" style="210"/>
    <col min="35" max="16384" width="8.81640625" style="183"/>
  </cols>
  <sheetData>
    <row r="1" spans="1:34" ht="17" thickBot="1" x14ac:dyDescent="0.4">
      <c r="A1" s="180" t="s">
        <v>164</v>
      </c>
    </row>
    <row r="2" spans="1:34" ht="48.75" customHeight="1" thickBot="1" x14ac:dyDescent="0.35">
      <c r="A2" s="184" t="s">
        <v>10</v>
      </c>
      <c r="B2" s="185" t="s">
        <v>48</v>
      </c>
      <c r="C2" s="242" t="s">
        <v>173</v>
      </c>
      <c r="D2" s="243"/>
      <c r="E2" s="244"/>
      <c r="F2" s="242" t="s">
        <v>174</v>
      </c>
      <c r="G2" s="243"/>
      <c r="H2" s="244"/>
      <c r="I2" s="242" t="s">
        <v>49</v>
      </c>
      <c r="J2" s="243"/>
      <c r="K2" s="244"/>
      <c r="L2" s="242" t="s">
        <v>50</v>
      </c>
      <c r="M2" s="243"/>
      <c r="N2" s="243"/>
      <c r="O2" s="242" t="s">
        <v>51</v>
      </c>
      <c r="P2" s="243"/>
      <c r="Q2" s="244"/>
      <c r="R2" s="242" t="s">
        <v>52</v>
      </c>
      <c r="S2" s="243"/>
      <c r="T2" s="244"/>
      <c r="U2" s="242" t="s">
        <v>53</v>
      </c>
      <c r="V2" s="243"/>
      <c r="W2" s="244"/>
      <c r="X2" s="242" t="s">
        <v>54</v>
      </c>
      <c r="Y2" s="243"/>
      <c r="Z2" s="244"/>
      <c r="AA2" s="242" t="s">
        <v>55</v>
      </c>
      <c r="AB2" s="243"/>
      <c r="AC2" s="244"/>
      <c r="AD2" s="242" t="s">
        <v>56</v>
      </c>
      <c r="AE2" s="243"/>
      <c r="AF2" s="244"/>
    </row>
    <row r="3" spans="1:34" s="189" customFormat="1" ht="14.5" thickBot="1" x14ac:dyDescent="0.35">
      <c r="A3" s="186"/>
      <c r="B3" s="187"/>
      <c r="C3" s="188">
        <f>Stundas!B1</f>
        <v>45839</v>
      </c>
      <c r="D3" s="188">
        <f>Stundas!C1</f>
        <v>45870</v>
      </c>
      <c r="E3" s="188">
        <f>Stundas!D1</f>
        <v>45901</v>
      </c>
      <c r="F3" s="188">
        <f>Stundas!E1</f>
        <v>45931</v>
      </c>
      <c r="G3" s="188">
        <f>Stundas!F1</f>
        <v>45962</v>
      </c>
      <c r="H3" s="188">
        <f>Stundas!G1</f>
        <v>45992</v>
      </c>
      <c r="I3" s="188">
        <f>Stundas!H1</f>
        <v>46023</v>
      </c>
      <c r="J3" s="188">
        <f>Stundas!I1</f>
        <v>46054</v>
      </c>
      <c r="K3" s="188">
        <f>Stundas!J1</f>
        <v>46082</v>
      </c>
      <c r="L3" s="188">
        <f>Stundas!K1</f>
        <v>46113</v>
      </c>
      <c r="M3" s="188">
        <f>Stundas!L1</f>
        <v>46143</v>
      </c>
      <c r="N3" s="188">
        <f>Stundas!M1</f>
        <v>46174</v>
      </c>
      <c r="O3" s="188">
        <f>Stundas!N1</f>
        <v>46204</v>
      </c>
      <c r="P3" s="188">
        <f>Stundas!O1</f>
        <v>46235</v>
      </c>
      <c r="Q3" s="188">
        <f>Stundas!P1</f>
        <v>46266</v>
      </c>
      <c r="R3" s="188">
        <f>Stundas!Q1</f>
        <v>46296</v>
      </c>
      <c r="S3" s="188">
        <f>Stundas!R1</f>
        <v>46327</v>
      </c>
      <c r="T3" s="188">
        <f>Stundas!S1</f>
        <v>46357</v>
      </c>
      <c r="U3" s="211">
        <v>46388</v>
      </c>
      <c r="V3" s="211">
        <v>46419</v>
      </c>
      <c r="W3" s="211">
        <v>46447</v>
      </c>
      <c r="X3" s="211">
        <v>46478</v>
      </c>
      <c r="Y3" s="211">
        <v>46508</v>
      </c>
      <c r="Z3" s="211">
        <v>46539</v>
      </c>
      <c r="AA3" s="211">
        <v>46569</v>
      </c>
      <c r="AB3" s="211">
        <v>46600</v>
      </c>
      <c r="AC3" s="211">
        <v>46631</v>
      </c>
      <c r="AD3" s="211">
        <v>46661</v>
      </c>
      <c r="AE3" s="211">
        <v>46692</v>
      </c>
      <c r="AF3" s="211">
        <v>46722</v>
      </c>
      <c r="AG3" s="211"/>
      <c r="AH3" s="211"/>
    </row>
    <row r="4" spans="1:34" ht="14.5" thickBot="1" x14ac:dyDescent="0.35">
      <c r="A4" s="190" t="s">
        <v>11</v>
      </c>
      <c r="B4" s="191"/>
      <c r="C4" s="191"/>
      <c r="D4" s="191"/>
      <c r="E4" s="191"/>
      <c r="F4" s="191"/>
      <c r="G4" s="191"/>
      <c r="H4" s="191"/>
      <c r="I4" s="191"/>
      <c r="J4" s="191"/>
      <c r="K4" s="191"/>
      <c r="L4" s="191"/>
      <c r="M4" s="191"/>
      <c r="N4" s="191"/>
      <c r="O4" s="191"/>
      <c r="P4" s="191"/>
      <c r="Q4" s="191"/>
      <c r="R4" s="191"/>
      <c r="S4" s="191"/>
      <c r="T4" s="215"/>
      <c r="U4" s="217"/>
      <c r="V4" s="217"/>
      <c r="W4" s="217"/>
      <c r="X4" s="217"/>
      <c r="Y4" s="217"/>
      <c r="Z4" s="217"/>
      <c r="AA4" s="217"/>
      <c r="AB4" s="217"/>
      <c r="AC4" s="217"/>
      <c r="AD4" s="217"/>
      <c r="AE4" s="217"/>
      <c r="AF4" s="217"/>
    </row>
    <row r="5" spans="1:34" ht="16" thickBot="1" x14ac:dyDescent="0.4">
      <c r="A5" s="192" t="s">
        <v>12</v>
      </c>
      <c r="B5" s="193"/>
      <c r="C5" s="191"/>
      <c r="D5" s="191"/>
      <c r="E5" s="191"/>
      <c r="F5" s="191"/>
      <c r="G5" s="191"/>
      <c r="H5" s="191"/>
      <c r="I5" s="191"/>
      <c r="J5" s="191"/>
      <c r="K5" s="191"/>
      <c r="L5" s="191"/>
      <c r="M5" s="191"/>
      <c r="N5" s="191"/>
      <c r="O5" s="191"/>
      <c r="P5" s="191"/>
      <c r="Q5" s="191"/>
      <c r="R5" s="191"/>
      <c r="S5" s="191"/>
      <c r="T5" s="215"/>
      <c r="U5" s="217"/>
      <c r="V5" s="217"/>
      <c r="W5" s="217"/>
      <c r="X5" s="217"/>
      <c r="Y5" s="217"/>
      <c r="Z5" s="217"/>
      <c r="AA5" s="217"/>
      <c r="AB5" s="217"/>
      <c r="AC5" s="217"/>
      <c r="AD5" s="217"/>
      <c r="AE5" s="217"/>
      <c r="AF5" s="217"/>
    </row>
    <row r="6" spans="1:34" ht="47" thickBot="1" x14ac:dyDescent="0.4">
      <c r="A6" s="194" t="s">
        <v>165</v>
      </c>
      <c r="B6" s="193"/>
      <c r="C6" s="195"/>
      <c r="D6" s="195"/>
      <c r="E6" s="195"/>
      <c r="F6" s="195"/>
      <c r="G6" s="195"/>
      <c r="H6" s="195"/>
      <c r="I6" s="195"/>
      <c r="J6" s="195"/>
      <c r="K6" s="195"/>
      <c r="L6" s="195"/>
      <c r="M6" s="195"/>
      <c r="N6" s="195"/>
      <c r="O6" s="195"/>
      <c r="P6" s="195"/>
      <c r="Q6" s="195"/>
      <c r="R6" s="195"/>
      <c r="S6" s="195"/>
      <c r="T6" s="216"/>
      <c r="U6" s="218"/>
      <c r="V6" s="218"/>
      <c r="W6" s="218"/>
      <c r="X6" s="218"/>
      <c r="Y6" s="218"/>
      <c r="Z6" s="218"/>
      <c r="AA6" s="218"/>
      <c r="AB6" s="218"/>
      <c r="AC6" s="218"/>
      <c r="AD6" s="218"/>
      <c r="AE6" s="218"/>
      <c r="AF6" s="218"/>
    </row>
    <row r="7" spans="1:34" ht="16" thickBot="1" x14ac:dyDescent="0.4">
      <c r="A7" s="196">
        <f>Pienemumi!A6</f>
        <v>0</v>
      </c>
      <c r="B7" s="193">
        <f>SUM(C7:AF7)</f>
        <v>0</v>
      </c>
      <c r="C7" s="195">
        <f>Pienemumi!$D6*Stundas!B9</f>
        <v>0</v>
      </c>
      <c r="D7" s="195">
        <f>Pienemumi!$D6*Stundas!C9</f>
        <v>0</v>
      </c>
      <c r="E7" s="195">
        <f>Pienemumi!$D6*Stundas!D9</f>
        <v>0</v>
      </c>
      <c r="F7" s="195">
        <f>Pienemumi!$D6*Stundas!E9</f>
        <v>0</v>
      </c>
      <c r="G7" s="195">
        <f>Pienemumi!$D6*Stundas!F9</f>
        <v>0</v>
      </c>
      <c r="H7" s="195">
        <f>Pienemumi!$D6*Stundas!G9</f>
        <v>0</v>
      </c>
      <c r="I7" s="195">
        <f>Pienemumi!$D6*Stundas!H9</f>
        <v>0</v>
      </c>
      <c r="J7" s="195">
        <f>Pienemumi!$D6*Stundas!I9</f>
        <v>0</v>
      </c>
      <c r="K7" s="195">
        <f>Pienemumi!$D6*Stundas!J9</f>
        <v>0</v>
      </c>
      <c r="L7" s="195">
        <f>Pienemumi!$D6*Stundas!K9</f>
        <v>0</v>
      </c>
      <c r="M7" s="195">
        <f>Pienemumi!$D6*Stundas!L9</f>
        <v>0</v>
      </c>
      <c r="N7" s="195">
        <f>Pienemumi!$D6*Stundas!M9</f>
        <v>0</v>
      </c>
      <c r="O7" s="195">
        <f>Pienemumi!$D6*Stundas!N9</f>
        <v>0</v>
      </c>
      <c r="P7" s="195">
        <f>Pienemumi!$D6*Stundas!O9</f>
        <v>0</v>
      </c>
      <c r="Q7" s="195">
        <f>Pienemumi!$D6*Stundas!P9</f>
        <v>0</v>
      </c>
      <c r="R7" s="195">
        <f>Pienemumi!$D6*Stundas!Q9</f>
        <v>0</v>
      </c>
      <c r="S7" s="195">
        <f>Pienemumi!$D6*Stundas!R9</f>
        <v>0</v>
      </c>
      <c r="T7" s="216">
        <f>Pienemumi!$D6*Stundas!S9</f>
        <v>0</v>
      </c>
      <c r="U7" s="219">
        <f>Pienemumi!$D6*Stundas!T9</f>
        <v>0</v>
      </c>
      <c r="V7" s="219">
        <f>Pienemumi!$D6*Stundas!U9</f>
        <v>0</v>
      </c>
      <c r="W7" s="219">
        <f>Pienemumi!$D6*Stundas!V9</f>
        <v>0</v>
      </c>
      <c r="X7" s="219">
        <f>Pienemumi!$D6*Stundas!W9</f>
        <v>0</v>
      </c>
      <c r="Y7" s="219">
        <f>Pienemumi!$D6*Stundas!X9</f>
        <v>0</v>
      </c>
      <c r="Z7" s="219">
        <f>Pienemumi!$D6*Stundas!Y9</f>
        <v>0</v>
      </c>
      <c r="AA7" s="219">
        <f>Pienemumi!$D6*Stundas!Z9</f>
        <v>0</v>
      </c>
      <c r="AB7" s="219">
        <f>Pienemumi!$D6*Stundas!AA9</f>
        <v>0</v>
      </c>
      <c r="AC7" s="219">
        <f>Pienemumi!$D6*Stundas!AB9</f>
        <v>0</v>
      </c>
      <c r="AD7" s="219">
        <f>Pienemumi!$D6*Stundas!AC9</f>
        <v>0</v>
      </c>
      <c r="AE7" s="219">
        <f>Pienemumi!$D6*Stundas!AD9</f>
        <v>0</v>
      </c>
      <c r="AF7" s="219">
        <f>Pienemumi!$D6*Stundas!AE9</f>
        <v>0</v>
      </c>
      <c r="AG7" s="220">
        <f>B7-Stundas!AF9*Pienemumi!D6</f>
        <v>0</v>
      </c>
    </row>
    <row r="8" spans="1:34" ht="16" thickBot="1" x14ac:dyDescent="0.4">
      <c r="A8" s="196">
        <f>Pienemumi!A7</f>
        <v>0</v>
      </c>
      <c r="B8" s="193">
        <f t="shared" ref="B8:B11" si="0">SUM(C8:AF8)</f>
        <v>0</v>
      </c>
      <c r="C8" s="195">
        <f>Pienemumi!$D7*Stundas!B10</f>
        <v>0</v>
      </c>
      <c r="D8" s="195">
        <f>Pienemumi!$D7*Stundas!C10</f>
        <v>0</v>
      </c>
      <c r="E8" s="195">
        <f>Pienemumi!$D7*Stundas!D10</f>
        <v>0</v>
      </c>
      <c r="F8" s="195">
        <f>Pienemumi!$D7*Stundas!E10</f>
        <v>0</v>
      </c>
      <c r="G8" s="195">
        <f>Pienemumi!$D7*Stundas!F10</f>
        <v>0</v>
      </c>
      <c r="H8" s="195">
        <f>Pienemumi!$D7*Stundas!G10</f>
        <v>0</v>
      </c>
      <c r="I8" s="195">
        <f>Pienemumi!$D7*Stundas!H10</f>
        <v>0</v>
      </c>
      <c r="J8" s="195">
        <f>Pienemumi!$D7*Stundas!I10</f>
        <v>0</v>
      </c>
      <c r="K8" s="195">
        <f>Pienemumi!$D7*Stundas!J10</f>
        <v>0</v>
      </c>
      <c r="L8" s="195">
        <f>Pienemumi!$D7*Stundas!K10</f>
        <v>0</v>
      </c>
      <c r="M8" s="195">
        <f>Pienemumi!$D7*Stundas!L10</f>
        <v>0</v>
      </c>
      <c r="N8" s="195">
        <f>Pienemumi!$D7*Stundas!M10</f>
        <v>0</v>
      </c>
      <c r="O8" s="195">
        <f>Pienemumi!$D7*Stundas!N10</f>
        <v>0</v>
      </c>
      <c r="P8" s="195">
        <f>Pienemumi!$D7*Stundas!O10</f>
        <v>0</v>
      </c>
      <c r="Q8" s="195">
        <f>Pienemumi!$D7*Stundas!P10</f>
        <v>0</v>
      </c>
      <c r="R8" s="195">
        <f>Pienemumi!$D7*Stundas!Q10</f>
        <v>0</v>
      </c>
      <c r="S8" s="195">
        <f>Pienemumi!$D7*Stundas!R10</f>
        <v>0</v>
      </c>
      <c r="T8" s="216">
        <f>Pienemumi!$D7*Stundas!S10</f>
        <v>0</v>
      </c>
      <c r="U8" s="219">
        <f>Pienemumi!$D7*Stundas!T10</f>
        <v>0</v>
      </c>
      <c r="V8" s="219">
        <f>Pienemumi!$D7*Stundas!U10</f>
        <v>0</v>
      </c>
      <c r="W8" s="219">
        <f>Pienemumi!$D7*Stundas!V10</f>
        <v>0</v>
      </c>
      <c r="X8" s="219">
        <f>Pienemumi!$D7*Stundas!W10</f>
        <v>0</v>
      </c>
      <c r="Y8" s="219">
        <f>Pienemumi!$D7*Stundas!X10</f>
        <v>0</v>
      </c>
      <c r="Z8" s="219">
        <f>Pienemumi!$D7*Stundas!Y10</f>
        <v>0</v>
      </c>
      <c r="AA8" s="219">
        <f>Pienemumi!$D7*Stundas!Z10</f>
        <v>0</v>
      </c>
      <c r="AB8" s="219">
        <f>Pienemumi!$D7*Stundas!AA10</f>
        <v>0</v>
      </c>
      <c r="AC8" s="219">
        <f>Pienemumi!$D7*Stundas!AB10</f>
        <v>0</v>
      </c>
      <c r="AD8" s="219">
        <f>Pienemumi!$D7*Stundas!AC10</f>
        <v>0</v>
      </c>
      <c r="AE8" s="219">
        <f>Pienemumi!$D7*Stundas!AD10</f>
        <v>0</v>
      </c>
      <c r="AF8" s="219">
        <f>Pienemumi!$D7*Stundas!AE10</f>
        <v>0</v>
      </c>
      <c r="AG8" s="220">
        <f>B8-Stundas!AF10*Pienemumi!D7</f>
        <v>0</v>
      </c>
    </row>
    <row r="9" spans="1:34" ht="16" thickBot="1" x14ac:dyDescent="0.4">
      <c r="A9" s="196">
        <f>Pienemumi!A8</f>
        <v>0</v>
      </c>
      <c r="B9" s="193">
        <f t="shared" si="0"/>
        <v>0</v>
      </c>
      <c r="C9" s="195">
        <f>Pienemumi!$D8*Stundas!B11</f>
        <v>0</v>
      </c>
      <c r="D9" s="195">
        <f>Pienemumi!$D8*Stundas!C11</f>
        <v>0</v>
      </c>
      <c r="E9" s="195">
        <f>Pienemumi!$D8*Stundas!D11</f>
        <v>0</v>
      </c>
      <c r="F9" s="195">
        <f>Pienemumi!$D8*Stundas!E11</f>
        <v>0</v>
      </c>
      <c r="G9" s="195">
        <f>Pienemumi!$D8*Stundas!F11</f>
        <v>0</v>
      </c>
      <c r="H9" s="195">
        <f>Pienemumi!$D8*Stundas!G11</f>
        <v>0</v>
      </c>
      <c r="I9" s="195">
        <f>Pienemumi!$D8*Stundas!H11</f>
        <v>0</v>
      </c>
      <c r="J9" s="195">
        <f>Pienemumi!$D8*Stundas!I11</f>
        <v>0</v>
      </c>
      <c r="K9" s="195">
        <f>Pienemumi!$D8*Stundas!J11</f>
        <v>0</v>
      </c>
      <c r="L9" s="195">
        <f>Pienemumi!$D8*Stundas!K11</f>
        <v>0</v>
      </c>
      <c r="M9" s="195">
        <f>Pienemumi!$D8*Stundas!L11</f>
        <v>0</v>
      </c>
      <c r="N9" s="195">
        <f>Pienemumi!$D8*Stundas!M11</f>
        <v>0</v>
      </c>
      <c r="O9" s="195">
        <f>Pienemumi!$D8*Stundas!N11</f>
        <v>0</v>
      </c>
      <c r="P9" s="195">
        <f>Pienemumi!$D8*Stundas!O11</f>
        <v>0</v>
      </c>
      <c r="Q9" s="195">
        <f>Pienemumi!$D8*Stundas!P11</f>
        <v>0</v>
      </c>
      <c r="R9" s="195">
        <f>Pienemumi!$D8*Stundas!Q11</f>
        <v>0</v>
      </c>
      <c r="S9" s="195">
        <f>Pienemumi!$D8*Stundas!R11</f>
        <v>0</v>
      </c>
      <c r="T9" s="216">
        <f>Pienemumi!$D8*Stundas!S11</f>
        <v>0</v>
      </c>
      <c r="U9" s="219">
        <f>Pienemumi!$D8*Stundas!T11</f>
        <v>0</v>
      </c>
      <c r="V9" s="219">
        <f>Pienemumi!$D8*Stundas!U11</f>
        <v>0</v>
      </c>
      <c r="W9" s="219">
        <f>Pienemumi!$D8*Stundas!V11</f>
        <v>0</v>
      </c>
      <c r="X9" s="219">
        <f>Pienemumi!$D8*Stundas!W11</f>
        <v>0</v>
      </c>
      <c r="Y9" s="219">
        <f>Pienemumi!$D8*Stundas!X11</f>
        <v>0</v>
      </c>
      <c r="Z9" s="219">
        <f>Pienemumi!$D8*Stundas!Y11</f>
        <v>0</v>
      </c>
      <c r="AA9" s="219">
        <f>Pienemumi!$D8*Stundas!Z11</f>
        <v>0</v>
      </c>
      <c r="AB9" s="219">
        <f>Pienemumi!$D8*Stundas!AA11</f>
        <v>0</v>
      </c>
      <c r="AC9" s="219">
        <f>Pienemumi!$D8*Stundas!AB11</f>
        <v>0</v>
      </c>
      <c r="AD9" s="219">
        <f>Pienemumi!$D8*Stundas!AC11</f>
        <v>0</v>
      </c>
      <c r="AE9" s="219">
        <f>Pienemumi!$D8*Stundas!AD11</f>
        <v>0</v>
      </c>
      <c r="AF9" s="219">
        <f>Pienemumi!$D8*Stundas!AE11</f>
        <v>0</v>
      </c>
      <c r="AG9" s="220">
        <f>B9-Stundas!AF11*Pienemumi!D8</f>
        <v>0</v>
      </c>
    </row>
    <row r="10" spans="1:34" ht="16" thickBot="1" x14ac:dyDescent="0.4">
      <c r="A10" s="196">
        <f>Pienemumi!A9</f>
        <v>0</v>
      </c>
      <c r="B10" s="193">
        <f t="shared" si="0"/>
        <v>0</v>
      </c>
      <c r="C10" s="195">
        <f>Pienemumi!$D9*Stundas!B12</f>
        <v>0</v>
      </c>
      <c r="D10" s="195">
        <f>Pienemumi!$D9*Stundas!C12</f>
        <v>0</v>
      </c>
      <c r="E10" s="195">
        <f>Pienemumi!$D9*Stundas!D12</f>
        <v>0</v>
      </c>
      <c r="F10" s="195">
        <f>Pienemumi!$D9*Stundas!E12</f>
        <v>0</v>
      </c>
      <c r="G10" s="195">
        <f>Pienemumi!$D9*Stundas!F12</f>
        <v>0</v>
      </c>
      <c r="H10" s="195">
        <f>Pienemumi!$D9*Stundas!G12</f>
        <v>0</v>
      </c>
      <c r="I10" s="195">
        <f>Pienemumi!$D9*Stundas!H12</f>
        <v>0</v>
      </c>
      <c r="J10" s="195">
        <f>Pienemumi!$D9*Stundas!I12</f>
        <v>0</v>
      </c>
      <c r="K10" s="195">
        <f>Pienemumi!$D9*Stundas!J12</f>
        <v>0</v>
      </c>
      <c r="L10" s="195">
        <f>Pienemumi!$D9*Stundas!K12</f>
        <v>0</v>
      </c>
      <c r="M10" s="195">
        <f>Pienemumi!$D9*Stundas!L12</f>
        <v>0</v>
      </c>
      <c r="N10" s="195">
        <f>Pienemumi!$D9*Stundas!M12</f>
        <v>0</v>
      </c>
      <c r="O10" s="195">
        <f>Pienemumi!$D9*Stundas!N12</f>
        <v>0</v>
      </c>
      <c r="P10" s="195">
        <f>Pienemumi!$D9*Stundas!O12</f>
        <v>0</v>
      </c>
      <c r="Q10" s="195">
        <f>Pienemumi!$D9*Stundas!P12</f>
        <v>0</v>
      </c>
      <c r="R10" s="195">
        <f>Pienemumi!$D9*Stundas!Q12</f>
        <v>0</v>
      </c>
      <c r="S10" s="195">
        <f>Pienemumi!$D9*Stundas!R12</f>
        <v>0</v>
      </c>
      <c r="T10" s="216">
        <f>Pienemumi!$D9*Stundas!S12</f>
        <v>0</v>
      </c>
      <c r="U10" s="219">
        <f>Pienemumi!$D9*Stundas!T12</f>
        <v>0</v>
      </c>
      <c r="V10" s="219">
        <f>Pienemumi!$D9*Stundas!U12</f>
        <v>0</v>
      </c>
      <c r="W10" s="219">
        <f>Pienemumi!$D9*Stundas!V12</f>
        <v>0</v>
      </c>
      <c r="X10" s="219">
        <f>Pienemumi!$D9*Stundas!W12</f>
        <v>0</v>
      </c>
      <c r="Y10" s="219">
        <f>Pienemumi!$D9*Stundas!X12</f>
        <v>0</v>
      </c>
      <c r="Z10" s="219">
        <f>Pienemumi!$D9*Stundas!Y12</f>
        <v>0</v>
      </c>
      <c r="AA10" s="219">
        <f>Pienemumi!$D9*Stundas!Z12</f>
        <v>0</v>
      </c>
      <c r="AB10" s="219">
        <f>Pienemumi!$D9*Stundas!AA12</f>
        <v>0</v>
      </c>
      <c r="AC10" s="219">
        <f>Pienemumi!$D9*Stundas!AB12</f>
        <v>0</v>
      </c>
      <c r="AD10" s="219">
        <f>Pienemumi!$D9*Stundas!AC12</f>
        <v>0</v>
      </c>
      <c r="AE10" s="219">
        <f>Pienemumi!$D9*Stundas!AD12</f>
        <v>0</v>
      </c>
      <c r="AF10" s="219">
        <f>Pienemumi!$D9*Stundas!AE12</f>
        <v>0</v>
      </c>
      <c r="AG10" s="220">
        <f>B10-Stundas!AF12*Pienemumi!D9</f>
        <v>0</v>
      </c>
    </row>
    <row r="11" spans="1:34" ht="16" thickBot="1" x14ac:dyDescent="0.4">
      <c r="A11" s="196">
        <f>Pienemumi!A10</f>
        <v>0</v>
      </c>
      <c r="B11" s="193">
        <f t="shared" si="0"/>
        <v>0</v>
      </c>
      <c r="C11" s="195">
        <f>Pienemumi!$D10*Stundas!B13</f>
        <v>0</v>
      </c>
      <c r="D11" s="195">
        <f>Pienemumi!$D10*Stundas!C13</f>
        <v>0</v>
      </c>
      <c r="E11" s="195">
        <f>Pienemumi!$D10*Stundas!D13</f>
        <v>0</v>
      </c>
      <c r="F11" s="195">
        <f>Pienemumi!$D10*Stundas!E13</f>
        <v>0</v>
      </c>
      <c r="G11" s="195">
        <f>Pienemumi!$D10*Stundas!F13</f>
        <v>0</v>
      </c>
      <c r="H11" s="195">
        <f>Pienemumi!$D10*Stundas!G13</f>
        <v>0</v>
      </c>
      <c r="I11" s="195">
        <f>Pienemumi!$D10*Stundas!H13</f>
        <v>0</v>
      </c>
      <c r="J11" s="195">
        <f>Pienemumi!$D10*Stundas!I13</f>
        <v>0</v>
      </c>
      <c r="K11" s="195">
        <f>Pienemumi!$D10*Stundas!J13</f>
        <v>0</v>
      </c>
      <c r="L11" s="195">
        <f>Pienemumi!$D10*Stundas!K13</f>
        <v>0</v>
      </c>
      <c r="M11" s="195">
        <f>Pienemumi!$D10*Stundas!L13</f>
        <v>0</v>
      </c>
      <c r="N11" s="195">
        <f>Pienemumi!$D10*Stundas!M13</f>
        <v>0</v>
      </c>
      <c r="O11" s="195">
        <f>Pienemumi!$D10*Stundas!N13</f>
        <v>0</v>
      </c>
      <c r="P11" s="195">
        <f>Pienemumi!$D10*Stundas!O13</f>
        <v>0</v>
      </c>
      <c r="Q11" s="195">
        <f>Pienemumi!$D10*Stundas!P13</f>
        <v>0</v>
      </c>
      <c r="R11" s="195">
        <f>Pienemumi!$D10*Stundas!Q13</f>
        <v>0</v>
      </c>
      <c r="S11" s="195">
        <f>Pienemumi!$D10*Stundas!R13</f>
        <v>0</v>
      </c>
      <c r="T11" s="216">
        <f>Pienemumi!$D10*Stundas!S13</f>
        <v>0</v>
      </c>
      <c r="U11" s="219">
        <f>Pienemumi!$D10*Stundas!T13</f>
        <v>0</v>
      </c>
      <c r="V11" s="219">
        <f>Pienemumi!$D10*Stundas!U13</f>
        <v>0</v>
      </c>
      <c r="W11" s="219">
        <f>Pienemumi!$D10*Stundas!V13</f>
        <v>0</v>
      </c>
      <c r="X11" s="219">
        <f>Pienemumi!$D10*Stundas!W13</f>
        <v>0</v>
      </c>
      <c r="Y11" s="219">
        <f>Pienemumi!$D10*Stundas!X13</f>
        <v>0</v>
      </c>
      <c r="Z11" s="219">
        <f>Pienemumi!$D10*Stundas!Y13</f>
        <v>0</v>
      </c>
      <c r="AA11" s="219">
        <f>Pienemumi!$D10*Stundas!Z13</f>
        <v>0</v>
      </c>
      <c r="AB11" s="219">
        <f>Pienemumi!$D10*Stundas!AA13</f>
        <v>0</v>
      </c>
      <c r="AC11" s="219">
        <f>Pienemumi!$D10*Stundas!AB13</f>
        <v>0</v>
      </c>
      <c r="AD11" s="219">
        <f>Pienemumi!$D10*Stundas!AC13</f>
        <v>0</v>
      </c>
      <c r="AE11" s="219">
        <f>Pienemumi!$D10*Stundas!AD13</f>
        <v>0</v>
      </c>
      <c r="AF11" s="219">
        <f>Pienemumi!$D10*Stundas!AE13</f>
        <v>0</v>
      </c>
      <c r="AG11" s="220">
        <f>B11-Stundas!AF13*Pienemumi!D10</f>
        <v>0</v>
      </c>
    </row>
    <row r="12" spans="1:34" ht="46" thickBot="1" x14ac:dyDescent="0.35">
      <c r="A12" s="194" t="s">
        <v>166</v>
      </c>
      <c r="B12" s="193">
        <f t="shared" ref="B12:B55" si="1">SUM(C12:AF12)</f>
        <v>0</v>
      </c>
      <c r="C12" s="191"/>
      <c r="D12" s="191"/>
      <c r="E12" s="191"/>
      <c r="F12" s="191"/>
      <c r="G12" s="191"/>
      <c r="H12" s="191"/>
      <c r="I12" s="191"/>
      <c r="J12" s="191"/>
      <c r="K12" s="191"/>
      <c r="L12" s="191"/>
      <c r="M12" s="191"/>
      <c r="N12" s="191"/>
      <c r="O12" s="191"/>
      <c r="P12" s="191"/>
      <c r="Q12" s="191"/>
      <c r="R12" s="191"/>
      <c r="S12" s="191"/>
      <c r="T12" s="191"/>
      <c r="U12" s="217"/>
      <c r="V12" s="217"/>
      <c r="W12" s="217"/>
      <c r="X12" s="217"/>
      <c r="Y12" s="217"/>
      <c r="Z12" s="217"/>
      <c r="AA12" s="217"/>
      <c r="AB12" s="217"/>
      <c r="AC12" s="217"/>
      <c r="AD12" s="217"/>
      <c r="AE12" s="217"/>
      <c r="AF12" s="217"/>
    </row>
    <row r="13" spans="1:34" s="198" customFormat="1" ht="16" thickBot="1" x14ac:dyDescent="0.4">
      <c r="A13" s="196" t="str">
        <f>Pienemumi!A12</f>
        <v>1.2.1. Ceļa / transporta izdevumi</v>
      </c>
      <c r="B13" s="193">
        <f t="shared" si="1"/>
        <v>0</v>
      </c>
      <c r="C13" s="195"/>
      <c r="D13" s="195"/>
      <c r="E13" s="195"/>
      <c r="F13" s="195"/>
      <c r="G13" s="195"/>
      <c r="H13" s="195"/>
      <c r="I13" s="195"/>
      <c r="J13" s="195"/>
      <c r="K13" s="195"/>
      <c r="L13" s="195"/>
      <c r="M13" s="195"/>
      <c r="N13" s="195"/>
      <c r="O13" s="195"/>
      <c r="P13" s="195"/>
      <c r="Q13" s="195"/>
      <c r="R13" s="195"/>
      <c r="S13" s="195"/>
      <c r="T13" s="195"/>
      <c r="U13" s="221"/>
      <c r="V13" s="222"/>
      <c r="W13" s="222"/>
      <c r="X13" s="222"/>
      <c r="Y13" s="222"/>
      <c r="Z13" s="222"/>
      <c r="AA13" s="222"/>
      <c r="AB13" s="222"/>
      <c r="AC13" s="222"/>
      <c r="AD13" s="222"/>
      <c r="AE13" s="222"/>
      <c r="AF13" s="222"/>
      <c r="AG13" s="214"/>
      <c r="AH13" s="214"/>
    </row>
    <row r="14" spans="1:34" s="198" customFormat="1" ht="16" thickBot="1" x14ac:dyDescent="0.4">
      <c r="A14" s="196" t="str">
        <f>Pienemumi!A13</f>
        <v>1.2.2. Dienas nauda</v>
      </c>
      <c r="B14" s="193">
        <f t="shared" si="1"/>
        <v>0</v>
      </c>
      <c r="C14" s="195"/>
      <c r="D14" s="195"/>
      <c r="E14" s="195"/>
      <c r="F14" s="195"/>
      <c r="G14" s="195"/>
      <c r="H14" s="195"/>
      <c r="I14" s="195"/>
      <c r="J14" s="195"/>
      <c r="K14" s="195"/>
      <c r="L14" s="195"/>
      <c r="M14" s="195"/>
      <c r="N14" s="195"/>
      <c r="O14" s="195"/>
      <c r="P14" s="195"/>
      <c r="Q14" s="195"/>
      <c r="R14" s="195"/>
      <c r="S14" s="195"/>
      <c r="T14" s="195"/>
      <c r="U14" s="221"/>
      <c r="V14" s="222"/>
      <c r="W14" s="222"/>
      <c r="X14" s="222"/>
      <c r="Y14" s="222"/>
      <c r="Z14" s="222"/>
      <c r="AA14" s="222"/>
      <c r="AB14" s="222"/>
      <c r="AC14" s="222"/>
      <c r="AD14" s="222"/>
      <c r="AE14" s="222"/>
      <c r="AF14" s="222"/>
      <c r="AG14" s="214"/>
      <c r="AH14" s="214"/>
    </row>
    <row r="15" spans="1:34" s="198" customFormat="1" ht="16" thickBot="1" x14ac:dyDescent="0.4">
      <c r="A15" s="196" t="str">
        <f>Pienemumi!A14</f>
        <v>1.2.3. Viesnīcas (naktsmītnes) izdevumi, ieskaitot brokastis</v>
      </c>
      <c r="B15" s="193">
        <f t="shared" si="1"/>
        <v>0</v>
      </c>
      <c r="C15" s="195"/>
      <c r="D15" s="195"/>
      <c r="E15" s="195"/>
      <c r="F15" s="195"/>
      <c r="G15" s="195"/>
      <c r="H15" s="195"/>
      <c r="I15" s="195"/>
      <c r="J15" s="195"/>
      <c r="K15" s="195"/>
      <c r="L15" s="195"/>
      <c r="M15" s="195"/>
      <c r="N15" s="195"/>
      <c r="O15" s="195"/>
      <c r="P15" s="195"/>
      <c r="Q15" s="195"/>
      <c r="R15" s="195"/>
      <c r="S15" s="195"/>
      <c r="T15" s="195"/>
      <c r="U15" s="221"/>
      <c r="V15" s="222"/>
      <c r="W15" s="222"/>
      <c r="X15" s="222"/>
      <c r="Y15" s="222"/>
      <c r="Z15" s="222"/>
      <c r="AA15" s="222"/>
      <c r="AB15" s="222"/>
      <c r="AC15" s="222"/>
      <c r="AD15" s="222"/>
      <c r="AE15" s="222"/>
      <c r="AF15" s="222"/>
      <c r="AG15" s="214"/>
      <c r="AH15" s="214"/>
    </row>
    <row r="16" spans="1:34" s="198" customFormat="1" ht="16" thickBot="1" x14ac:dyDescent="0.4">
      <c r="A16" s="196" t="str">
        <f>Pienemumi!A15</f>
        <v>1.2.4. Bagāžas pārvadāšanas izdevumi</v>
      </c>
      <c r="B16" s="193">
        <f t="shared" si="1"/>
        <v>0</v>
      </c>
      <c r="C16" s="195"/>
      <c r="D16" s="195"/>
      <c r="E16" s="195"/>
      <c r="F16" s="195"/>
      <c r="G16" s="195"/>
      <c r="H16" s="195"/>
      <c r="I16" s="195"/>
      <c r="J16" s="195"/>
      <c r="K16" s="195"/>
      <c r="L16" s="195"/>
      <c r="M16" s="195"/>
      <c r="N16" s="195"/>
      <c r="O16" s="195"/>
      <c r="P16" s="195"/>
      <c r="Q16" s="195"/>
      <c r="R16" s="195"/>
      <c r="S16" s="195"/>
      <c r="T16" s="195"/>
      <c r="U16" s="221"/>
      <c r="V16" s="222"/>
      <c r="W16" s="222"/>
      <c r="X16" s="222"/>
      <c r="Y16" s="222"/>
      <c r="Z16" s="222"/>
      <c r="AA16" s="222"/>
      <c r="AB16" s="222"/>
      <c r="AC16" s="222"/>
      <c r="AD16" s="222"/>
      <c r="AE16" s="222"/>
      <c r="AF16" s="222"/>
      <c r="AG16" s="214"/>
      <c r="AH16" s="214"/>
    </row>
    <row r="17" spans="1:34" s="202" customFormat="1" ht="16" thickBot="1" x14ac:dyDescent="0.4">
      <c r="A17" s="199" t="s">
        <v>167</v>
      </c>
      <c r="B17" s="193">
        <f t="shared" si="1"/>
        <v>0</v>
      </c>
      <c r="C17" s="200">
        <f t="shared" ref="C17:AF17" si="2">SUM(C5:C16)</f>
        <v>0</v>
      </c>
      <c r="D17" s="200">
        <f t="shared" si="2"/>
        <v>0</v>
      </c>
      <c r="E17" s="200">
        <f t="shared" si="2"/>
        <v>0</v>
      </c>
      <c r="F17" s="200">
        <f t="shared" si="2"/>
        <v>0</v>
      </c>
      <c r="G17" s="200">
        <f t="shared" si="2"/>
        <v>0</v>
      </c>
      <c r="H17" s="200">
        <f t="shared" si="2"/>
        <v>0</v>
      </c>
      <c r="I17" s="200">
        <f t="shared" si="2"/>
        <v>0</v>
      </c>
      <c r="J17" s="200">
        <f t="shared" si="2"/>
        <v>0</v>
      </c>
      <c r="K17" s="200">
        <f t="shared" si="2"/>
        <v>0</v>
      </c>
      <c r="L17" s="200">
        <f t="shared" si="2"/>
        <v>0</v>
      </c>
      <c r="M17" s="200">
        <f t="shared" si="2"/>
        <v>0</v>
      </c>
      <c r="N17" s="200">
        <f t="shared" si="2"/>
        <v>0</v>
      </c>
      <c r="O17" s="200">
        <f t="shared" si="2"/>
        <v>0</v>
      </c>
      <c r="P17" s="200">
        <f t="shared" si="2"/>
        <v>0</v>
      </c>
      <c r="Q17" s="200">
        <f t="shared" si="2"/>
        <v>0</v>
      </c>
      <c r="R17" s="200">
        <f t="shared" si="2"/>
        <v>0</v>
      </c>
      <c r="S17" s="200">
        <f t="shared" si="2"/>
        <v>0</v>
      </c>
      <c r="T17" s="200">
        <f t="shared" si="2"/>
        <v>0</v>
      </c>
      <c r="U17" s="200">
        <f t="shared" si="2"/>
        <v>0</v>
      </c>
      <c r="V17" s="200">
        <f t="shared" si="2"/>
        <v>0</v>
      </c>
      <c r="W17" s="200">
        <f t="shared" si="2"/>
        <v>0</v>
      </c>
      <c r="X17" s="200">
        <f t="shared" si="2"/>
        <v>0</v>
      </c>
      <c r="Y17" s="200">
        <f t="shared" si="2"/>
        <v>0</v>
      </c>
      <c r="Z17" s="200">
        <f t="shared" si="2"/>
        <v>0</v>
      </c>
      <c r="AA17" s="200">
        <f t="shared" si="2"/>
        <v>0</v>
      </c>
      <c r="AB17" s="200">
        <f t="shared" si="2"/>
        <v>0</v>
      </c>
      <c r="AC17" s="200">
        <f t="shared" si="2"/>
        <v>0</v>
      </c>
      <c r="AD17" s="200">
        <f t="shared" si="2"/>
        <v>0</v>
      </c>
      <c r="AE17" s="200">
        <f t="shared" si="2"/>
        <v>0</v>
      </c>
      <c r="AF17" s="200">
        <f t="shared" si="2"/>
        <v>0</v>
      </c>
      <c r="AG17" s="213"/>
      <c r="AH17" s="213"/>
    </row>
    <row r="18" spans="1:34" ht="16" thickBot="1" x14ac:dyDescent="0.4">
      <c r="A18" s="194" t="s">
        <v>168</v>
      </c>
      <c r="B18" s="193">
        <f t="shared" si="1"/>
        <v>0</v>
      </c>
      <c r="C18" s="191"/>
      <c r="D18" s="191"/>
      <c r="E18" s="191"/>
      <c r="F18" s="191"/>
      <c r="G18" s="191"/>
      <c r="H18" s="191"/>
      <c r="I18" s="191"/>
      <c r="J18" s="191"/>
      <c r="K18" s="191"/>
      <c r="L18" s="191"/>
      <c r="M18" s="191"/>
      <c r="N18" s="191"/>
      <c r="O18" s="191"/>
      <c r="P18" s="191"/>
      <c r="Q18" s="191"/>
      <c r="R18" s="191"/>
      <c r="S18" s="191"/>
      <c r="T18" s="191"/>
      <c r="U18" s="191"/>
      <c r="V18" s="191"/>
      <c r="W18" s="191"/>
      <c r="X18" s="191"/>
      <c r="Y18" s="191"/>
      <c r="Z18" s="191"/>
      <c r="AA18" s="191"/>
      <c r="AB18" s="191"/>
      <c r="AC18" s="191"/>
      <c r="AD18" s="191"/>
      <c r="AE18" s="191"/>
      <c r="AF18" s="191"/>
    </row>
    <row r="19" spans="1:34" ht="16" thickBot="1" x14ac:dyDescent="0.4">
      <c r="A19" s="194" t="str">
        <f>Pienemumi!A17</f>
        <v>2.1. Komunālo pakalpojumu izmaksas</v>
      </c>
      <c r="B19" s="193">
        <f t="shared" si="1"/>
        <v>0</v>
      </c>
      <c r="C19" s="195">
        <f>Stundas!I$30*Pienemumi!$D17</f>
        <v>0</v>
      </c>
      <c r="D19" s="195">
        <f>Stundas!J$30*Pienemumi!$D17</f>
        <v>0</v>
      </c>
      <c r="E19" s="195">
        <f>Stundas!K$30*Pienemumi!$D17</f>
        <v>0</v>
      </c>
      <c r="F19" s="195">
        <f>Stundas!L$30*Pienemumi!$D17</f>
        <v>0</v>
      </c>
      <c r="G19" s="195">
        <f>Stundas!M$30*Pienemumi!$D17</f>
        <v>0</v>
      </c>
      <c r="H19" s="195">
        <f>Stundas!N$30*Pienemumi!$D17</f>
        <v>0</v>
      </c>
      <c r="I19" s="195">
        <f>Stundas!O$30*Pienemumi!$D17</f>
        <v>0</v>
      </c>
      <c r="J19" s="195">
        <f>Stundas!P$30*Pienemumi!$D17</f>
        <v>0</v>
      </c>
      <c r="K19" s="195">
        <f>Stundas!Q$30*Pienemumi!$D17</f>
        <v>0</v>
      </c>
      <c r="L19" s="195">
        <f>Stundas!R$30*Pienemumi!$D17</f>
        <v>0</v>
      </c>
      <c r="M19" s="195">
        <f>Stundas!S$30*Pienemumi!$D17</f>
        <v>0</v>
      </c>
      <c r="N19" s="195">
        <f>Stundas!AF$30*Pienemumi!$D17</f>
        <v>0</v>
      </c>
      <c r="O19" s="195">
        <f>Stundas!AG$30*Pienemumi!$D17</f>
        <v>0</v>
      </c>
      <c r="P19" s="195">
        <f>Stundas!AH$30*Pienemumi!$D17</f>
        <v>0</v>
      </c>
      <c r="Q19" s="195">
        <f>Stundas!AI$30*Pienemumi!$D17</f>
        <v>0</v>
      </c>
      <c r="R19" s="195">
        <f>Stundas!AJ$30*Pienemumi!$D17</f>
        <v>0</v>
      </c>
      <c r="S19" s="195">
        <f>Stundas!AK$30*Pienemumi!$D17</f>
        <v>0</v>
      </c>
      <c r="T19" s="195">
        <f>Stundas!AL$30*Pienemumi!$D17</f>
        <v>0</v>
      </c>
      <c r="U19" s="195">
        <f>Stundas!AM$30*Pienemumi!$D17</f>
        <v>0</v>
      </c>
      <c r="V19" s="195">
        <f>Stundas!AN$30*Pienemumi!$D17</f>
        <v>0</v>
      </c>
      <c r="W19" s="195">
        <f>Stundas!AO$30*Pienemumi!$D17</f>
        <v>0</v>
      </c>
      <c r="X19" s="195">
        <f>Stundas!AP$30*Pienemumi!$D17</f>
        <v>0</v>
      </c>
      <c r="Y19" s="195">
        <f>Stundas!AQ$30*Pienemumi!$D17</f>
        <v>0</v>
      </c>
      <c r="Z19" s="195">
        <f>Stundas!AR$30*Pienemumi!$D17</f>
        <v>0</v>
      </c>
      <c r="AA19" s="195">
        <f>Stundas!AS$30*Pienemumi!$D17</f>
        <v>0</v>
      </c>
      <c r="AB19" s="195">
        <f>Stundas!AT$30*Pienemumi!$D17</f>
        <v>0</v>
      </c>
      <c r="AC19" s="195">
        <f>Stundas!AU$30*Pienemumi!$D17</f>
        <v>0</v>
      </c>
      <c r="AD19" s="195">
        <f>Stundas!AV$30*Pienemumi!$D17</f>
        <v>0</v>
      </c>
      <c r="AE19" s="195">
        <f>Stundas!AW$30*Pienemumi!$D17</f>
        <v>0</v>
      </c>
      <c r="AF19" s="195">
        <f>Stundas!AX$30*Pienemumi!$D17</f>
        <v>0</v>
      </c>
    </row>
    <row r="20" spans="1:34" ht="16" thickBot="1" x14ac:dyDescent="0.4">
      <c r="A20" s="194" t="str">
        <f>Pienemumi!A18</f>
        <v>2.2. Sakaru pakalpojumu izmaksas</v>
      </c>
      <c r="B20" s="193">
        <f t="shared" si="1"/>
        <v>0</v>
      </c>
      <c r="C20" s="195">
        <f>Stundas!I$30*Pienemumi!$D18</f>
        <v>0</v>
      </c>
      <c r="D20" s="195">
        <f>Stundas!J$30*Pienemumi!$D18</f>
        <v>0</v>
      </c>
      <c r="E20" s="195">
        <f>Stundas!K$30*Pienemumi!$D18</f>
        <v>0</v>
      </c>
      <c r="F20" s="195">
        <f>Stundas!L$30*Pienemumi!$D18</f>
        <v>0</v>
      </c>
      <c r="G20" s="195">
        <f>Stundas!M$30*Pienemumi!$D18</f>
        <v>0</v>
      </c>
      <c r="H20" s="195">
        <f>Stundas!N$30*Pienemumi!$D18</f>
        <v>0</v>
      </c>
      <c r="I20" s="195">
        <f>Stundas!O$30*Pienemumi!$D18</f>
        <v>0</v>
      </c>
      <c r="J20" s="195">
        <f>Stundas!P$30*Pienemumi!$D18</f>
        <v>0</v>
      </c>
      <c r="K20" s="195">
        <f>Stundas!Q$30*Pienemumi!$D18</f>
        <v>0</v>
      </c>
      <c r="L20" s="195">
        <f>Stundas!R$30*Pienemumi!$D18</f>
        <v>0</v>
      </c>
      <c r="M20" s="195">
        <f>Stundas!S$30*Pienemumi!$D18</f>
        <v>0</v>
      </c>
      <c r="N20" s="195">
        <f>Stundas!AF$30*Pienemumi!$D18</f>
        <v>0</v>
      </c>
      <c r="O20" s="195">
        <f>Stundas!AG$30*Pienemumi!$D18</f>
        <v>0</v>
      </c>
      <c r="P20" s="195">
        <f>Stundas!AH$30*Pienemumi!$D18</f>
        <v>0</v>
      </c>
      <c r="Q20" s="195">
        <f>Stundas!AI$30*Pienemumi!$D18</f>
        <v>0</v>
      </c>
      <c r="R20" s="195">
        <f>Stundas!AJ$30*Pienemumi!$D18</f>
        <v>0</v>
      </c>
      <c r="S20" s="195">
        <f>Stundas!AK$30*Pienemumi!$D18</f>
        <v>0</v>
      </c>
      <c r="T20" s="195">
        <f>Stundas!AL$30*Pienemumi!$D18</f>
        <v>0</v>
      </c>
      <c r="U20" s="195">
        <f>Stundas!AM$30*Pienemumi!$D18</f>
        <v>0</v>
      </c>
      <c r="V20" s="195">
        <f>Stundas!AN$30*Pienemumi!$D18</f>
        <v>0</v>
      </c>
      <c r="W20" s="195">
        <f>Stundas!AO$30*Pienemumi!$D18</f>
        <v>0</v>
      </c>
      <c r="X20" s="195">
        <f>Stundas!AP$30*Pienemumi!$D18</f>
        <v>0</v>
      </c>
      <c r="Y20" s="195">
        <f>Stundas!AQ$30*Pienemumi!$D18</f>
        <v>0</v>
      </c>
      <c r="Z20" s="195">
        <f>Stundas!AR$30*Pienemumi!$D18</f>
        <v>0</v>
      </c>
      <c r="AA20" s="195">
        <f>Stundas!AS$30*Pienemumi!$D18</f>
        <v>0</v>
      </c>
      <c r="AB20" s="195">
        <f>Stundas!AT$30*Pienemumi!$D18</f>
        <v>0</v>
      </c>
      <c r="AC20" s="195">
        <f>Stundas!AU$30*Pienemumi!$D18</f>
        <v>0</v>
      </c>
      <c r="AD20" s="195">
        <f>Stundas!AV$30*Pienemumi!$D18</f>
        <v>0</v>
      </c>
      <c r="AE20" s="195">
        <f>Stundas!AW$30*Pienemumi!$D18</f>
        <v>0</v>
      </c>
      <c r="AF20" s="195">
        <f>Stundas!AX$30*Pienemumi!$D18</f>
        <v>0</v>
      </c>
    </row>
    <row r="21" spans="1:34" s="202" customFormat="1" ht="16" thickBot="1" x14ac:dyDescent="0.4">
      <c r="A21" s="199" t="s">
        <v>169</v>
      </c>
      <c r="B21" s="193">
        <f t="shared" si="1"/>
        <v>0</v>
      </c>
      <c r="C21" s="200">
        <f t="shared" ref="C21:AF21" si="3">SUM(C18:C20)</f>
        <v>0</v>
      </c>
      <c r="D21" s="200">
        <f t="shared" si="3"/>
        <v>0</v>
      </c>
      <c r="E21" s="200">
        <f t="shared" si="3"/>
        <v>0</v>
      </c>
      <c r="F21" s="200">
        <f t="shared" si="3"/>
        <v>0</v>
      </c>
      <c r="G21" s="200">
        <f t="shared" si="3"/>
        <v>0</v>
      </c>
      <c r="H21" s="200">
        <f t="shared" si="3"/>
        <v>0</v>
      </c>
      <c r="I21" s="200">
        <f t="shared" si="3"/>
        <v>0</v>
      </c>
      <c r="J21" s="200">
        <f t="shared" si="3"/>
        <v>0</v>
      </c>
      <c r="K21" s="200">
        <f t="shared" si="3"/>
        <v>0</v>
      </c>
      <c r="L21" s="200">
        <f t="shared" si="3"/>
        <v>0</v>
      </c>
      <c r="M21" s="200">
        <f t="shared" si="3"/>
        <v>0</v>
      </c>
      <c r="N21" s="200">
        <f t="shared" si="3"/>
        <v>0</v>
      </c>
      <c r="O21" s="200">
        <f t="shared" si="3"/>
        <v>0</v>
      </c>
      <c r="P21" s="200">
        <f t="shared" si="3"/>
        <v>0</v>
      </c>
      <c r="Q21" s="200">
        <f t="shared" si="3"/>
        <v>0</v>
      </c>
      <c r="R21" s="200">
        <f t="shared" si="3"/>
        <v>0</v>
      </c>
      <c r="S21" s="200">
        <f t="shared" si="3"/>
        <v>0</v>
      </c>
      <c r="T21" s="200">
        <f t="shared" si="3"/>
        <v>0</v>
      </c>
      <c r="U21" s="200">
        <f t="shared" si="3"/>
        <v>0</v>
      </c>
      <c r="V21" s="200">
        <f t="shared" si="3"/>
        <v>0</v>
      </c>
      <c r="W21" s="200">
        <f t="shared" si="3"/>
        <v>0</v>
      </c>
      <c r="X21" s="200">
        <f t="shared" si="3"/>
        <v>0</v>
      </c>
      <c r="Y21" s="200">
        <f t="shared" si="3"/>
        <v>0</v>
      </c>
      <c r="Z21" s="200">
        <f t="shared" si="3"/>
        <v>0</v>
      </c>
      <c r="AA21" s="200">
        <f t="shared" si="3"/>
        <v>0</v>
      </c>
      <c r="AB21" s="200">
        <f t="shared" si="3"/>
        <v>0</v>
      </c>
      <c r="AC21" s="200">
        <f t="shared" si="3"/>
        <v>0</v>
      </c>
      <c r="AD21" s="200">
        <f t="shared" si="3"/>
        <v>0</v>
      </c>
      <c r="AE21" s="200">
        <f t="shared" si="3"/>
        <v>0</v>
      </c>
      <c r="AF21" s="200">
        <f t="shared" si="3"/>
        <v>0</v>
      </c>
      <c r="AG21" s="213"/>
      <c r="AH21" s="213"/>
    </row>
    <row r="22" spans="1:34" ht="16" thickBot="1" x14ac:dyDescent="0.4">
      <c r="A22" s="192" t="s">
        <v>170</v>
      </c>
      <c r="B22" s="193">
        <f t="shared" si="1"/>
        <v>0</v>
      </c>
      <c r="C22" s="193">
        <f t="shared" ref="C22:J22" si="4">SUM(D22:AP22)</f>
        <v>0</v>
      </c>
      <c r="D22" s="193">
        <f t="shared" si="4"/>
        <v>0</v>
      </c>
      <c r="E22" s="193">
        <f t="shared" si="4"/>
        <v>0</v>
      </c>
      <c r="F22" s="193">
        <f t="shared" si="4"/>
        <v>0</v>
      </c>
      <c r="G22" s="193">
        <f t="shared" si="4"/>
        <v>0</v>
      </c>
      <c r="H22" s="193">
        <f t="shared" si="4"/>
        <v>0</v>
      </c>
      <c r="I22" s="193">
        <f t="shared" si="4"/>
        <v>0</v>
      </c>
      <c r="J22" s="193">
        <f t="shared" si="4"/>
        <v>0</v>
      </c>
      <c r="K22" s="193">
        <f t="shared" ref="K22" si="5">SUM(L22:AX22)</f>
        <v>0</v>
      </c>
      <c r="L22" s="193">
        <f t="shared" ref="L22" si="6">SUM(M22:AY22)</f>
        <v>0</v>
      </c>
      <c r="M22" s="193">
        <f t="shared" ref="M22" si="7">SUM(N22:AZ22)</f>
        <v>0</v>
      </c>
      <c r="N22" s="193">
        <f t="shared" ref="N22" si="8">SUM(O22:BA22)</f>
        <v>0</v>
      </c>
      <c r="O22" s="193">
        <f t="shared" ref="O22" si="9">SUM(P22:BB22)</f>
        <v>0</v>
      </c>
      <c r="P22" s="193">
        <f t="shared" ref="P22" si="10">SUM(Q22:BC22)</f>
        <v>0</v>
      </c>
      <c r="Q22" s="193">
        <f t="shared" ref="Q22" si="11">SUM(R22:BD22)</f>
        <v>0</v>
      </c>
      <c r="R22" s="193">
        <f t="shared" ref="R22" si="12">SUM(S22:BE22)</f>
        <v>0</v>
      </c>
      <c r="S22" s="193">
        <f t="shared" ref="S22" si="13">SUM(T22:BF22)</f>
        <v>0</v>
      </c>
      <c r="T22" s="193">
        <f t="shared" ref="T22" si="14">SUM(U22:BG22)</f>
        <v>0</v>
      </c>
      <c r="U22" s="193">
        <f t="shared" ref="U22" si="15">SUM(V22:BH22)</f>
        <v>0</v>
      </c>
      <c r="V22" s="193">
        <f t="shared" ref="V22" si="16">SUM(W22:BI22)</f>
        <v>0</v>
      </c>
      <c r="W22" s="193">
        <f t="shared" ref="W22" si="17">SUM(X22:BJ22)</f>
        <v>0</v>
      </c>
      <c r="X22" s="193">
        <f t="shared" ref="X22" si="18">SUM(Y22:BK22)</f>
        <v>0</v>
      </c>
      <c r="Y22" s="193">
        <f t="shared" ref="Y22" si="19">SUM(Z22:BL22)</f>
        <v>0</v>
      </c>
      <c r="Z22" s="193">
        <f t="shared" ref="Z22" si="20">SUM(AA22:BM22)</f>
        <v>0</v>
      </c>
      <c r="AA22" s="193">
        <f t="shared" ref="AA22" si="21">SUM(AB22:BN22)</f>
        <v>0</v>
      </c>
      <c r="AB22" s="193">
        <f t="shared" ref="AB22" si="22">SUM(AC22:BO22)</f>
        <v>0</v>
      </c>
      <c r="AC22" s="193">
        <f t="shared" ref="AC22" si="23">SUM(AD22:BP22)</f>
        <v>0</v>
      </c>
      <c r="AD22" s="193">
        <f t="shared" ref="AD22" si="24">SUM(AE22:BQ22)</f>
        <v>0</v>
      </c>
      <c r="AE22" s="193">
        <f t="shared" ref="AE22" si="25">SUM(AF22:BR22)</f>
        <v>0</v>
      </c>
      <c r="AF22" s="193">
        <f t="shared" ref="AF22" si="26">SUM(AG22:BS22)</f>
        <v>0</v>
      </c>
    </row>
    <row r="23" spans="1:34" ht="16" thickBot="1" x14ac:dyDescent="0.4">
      <c r="A23" s="192" t="str">
        <f>Pienemumi!A20</f>
        <v>3.1. Telpu nomas izmaksas</v>
      </c>
      <c r="B23" s="193">
        <f t="shared" si="1"/>
        <v>0</v>
      </c>
      <c r="C23" s="193">
        <f t="shared" ref="C23:J23" si="27">SUM(D23:AP23)</f>
        <v>0</v>
      </c>
      <c r="D23" s="193">
        <f t="shared" si="27"/>
        <v>0</v>
      </c>
      <c r="E23" s="193">
        <f t="shared" si="27"/>
        <v>0</v>
      </c>
      <c r="F23" s="193">
        <f t="shared" si="27"/>
        <v>0</v>
      </c>
      <c r="G23" s="193">
        <f t="shared" si="27"/>
        <v>0</v>
      </c>
      <c r="H23" s="193">
        <f t="shared" si="27"/>
        <v>0</v>
      </c>
      <c r="I23" s="193">
        <f t="shared" si="27"/>
        <v>0</v>
      </c>
      <c r="J23" s="193">
        <f t="shared" si="27"/>
        <v>0</v>
      </c>
      <c r="K23" s="193">
        <f t="shared" ref="K23" si="28">SUM(L23:AX23)</f>
        <v>0</v>
      </c>
      <c r="L23" s="193">
        <f t="shared" ref="L23" si="29">SUM(M23:AY23)</f>
        <v>0</v>
      </c>
      <c r="M23" s="193">
        <f t="shared" ref="M23" si="30">SUM(N23:AZ23)</f>
        <v>0</v>
      </c>
      <c r="N23" s="193">
        <f t="shared" ref="N23" si="31">SUM(O23:BA23)</f>
        <v>0</v>
      </c>
      <c r="O23" s="193">
        <f t="shared" ref="O23" si="32">SUM(P23:BB23)</f>
        <v>0</v>
      </c>
      <c r="P23" s="193">
        <f t="shared" ref="P23" si="33">SUM(Q23:BC23)</f>
        <v>0</v>
      </c>
      <c r="Q23" s="193">
        <f t="shared" ref="Q23" si="34">SUM(R23:BD23)</f>
        <v>0</v>
      </c>
      <c r="R23" s="193">
        <f t="shared" ref="R23" si="35">SUM(S23:BE23)</f>
        <v>0</v>
      </c>
      <c r="S23" s="193">
        <f t="shared" ref="S23" si="36">SUM(T23:BF23)</f>
        <v>0</v>
      </c>
      <c r="T23" s="193">
        <f t="shared" ref="T23" si="37">SUM(U23:BG23)</f>
        <v>0</v>
      </c>
      <c r="U23" s="193">
        <f t="shared" ref="U23" si="38">SUM(V23:BH23)</f>
        <v>0</v>
      </c>
      <c r="V23" s="193">
        <f t="shared" ref="V23" si="39">SUM(W23:BI23)</f>
        <v>0</v>
      </c>
      <c r="W23" s="193">
        <f t="shared" ref="W23" si="40">SUM(X23:BJ23)</f>
        <v>0</v>
      </c>
      <c r="X23" s="193">
        <f t="shared" ref="X23" si="41">SUM(Y23:BK23)</f>
        <v>0</v>
      </c>
      <c r="Y23" s="193">
        <f t="shared" ref="Y23" si="42">SUM(Z23:BL23)</f>
        <v>0</v>
      </c>
      <c r="Z23" s="193">
        <f t="shared" ref="Z23" si="43">SUM(AA23:BM23)</f>
        <v>0</v>
      </c>
      <c r="AA23" s="193">
        <f t="shared" ref="AA23" si="44">SUM(AB23:BN23)</f>
        <v>0</v>
      </c>
      <c r="AB23" s="193">
        <f t="shared" ref="AB23" si="45">SUM(AC23:BO23)</f>
        <v>0</v>
      </c>
      <c r="AC23" s="193">
        <f t="shared" ref="AC23" si="46">SUM(AD23:BP23)</f>
        <v>0</v>
      </c>
      <c r="AD23" s="193">
        <f t="shared" ref="AD23" si="47">SUM(AE23:BQ23)</f>
        <v>0</v>
      </c>
      <c r="AE23" s="193">
        <f t="shared" ref="AE23" si="48">SUM(AF23:BR23)</f>
        <v>0</v>
      </c>
      <c r="AF23" s="193">
        <f t="shared" ref="AF23" si="49">SUM(AG23:BS23)</f>
        <v>0</v>
      </c>
    </row>
    <row r="24" spans="1:34" s="198" customFormat="1" ht="16" thickBot="1" x14ac:dyDescent="0.4">
      <c r="A24" s="192" t="str">
        <f>Pienemumi!A21</f>
        <v>3.2. Instrumentu nomas izmaksas</v>
      </c>
      <c r="B24" s="193">
        <f t="shared" si="1"/>
        <v>0</v>
      </c>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214"/>
      <c r="AH24" s="214"/>
    </row>
    <row r="25" spans="1:34" s="198" customFormat="1" ht="16" thickBot="1" x14ac:dyDescent="0.4">
      <c r="A25" s="192" t="str">
        <f>Pienemumi!A22</f>
        <v>3.3. Iekārtu nomas izmaksas</v>
      </c>
      <c r="B25" s="193">
        <f t="shared" si="1"/>
        <v>0</v>
      </c>
      <c r="C25" s="195"/>
      <c r="D25" s="195"/>
      <c r="E25" s="195"/>
      <c r="F25" s="195"/>
      <c r="G25" s="195"/>
      <c r="H25" s="195"/>
      <c r="I25" s="195"/>
      <c r="J25" s="195"/>
      <c r="K25" s="195"/>
      <c r="L25" s="195"/>
      <c r="M25" s="195"/>
      <c r="N25" s="195"/>
      <c r="O25" s="195"/>
      <c r="P25" s="195"/>
      <c r="Q25" s="195"/>
      <c r="R25" s="195"/>
      <c r="S25" s="195"/>
      <c r="T25" s="195"/>
      <c r="U25" s="195"/>
      <c r="V25" s="195"/>
      <c r="W25" s="195"/>
      <c r="X25" s="195"/>
      <c r="Y25" s="195"/>
      <c r="Z25" s="195"/>
      <c r="AA25" s="195"/>
      <c r="AB25" s="195"/>
      <c r="AC25" s="195"/>
      <c r="AD25" s="195"/>
      <c r="AE25" s="195"/>
      <c r="AF25" s="195"/>
      <c r="AG25" s="214"/>
      <c r="AH25" s="214"/>
    </row>
    <row r="26" spans="1:34" s="198" customFormat="1" ht="16" thickBot="1" x14ac:dyDescent="0.4">
      <c r="A26" s="192" t="str">
        <f>Pienemumi!A23</f>
        <v>3.4. Aprīkojuma nomas izmaksas</v>
      </c>
      <c r="B26" s="193">
        <f t="shared" si="1"/>
        <v>0</v>
      </c>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214"/>
      <c r="AH26" s="214"/>
    </row>
    <row r="27" spans="1:34" s="202" customFormat="1" ht="16" thickBot="1" x14ac:dyDescent="0.4">
      <c r="A27" s="199" t="s">
        <v>171</v>
      </c>
      <c r="B27" s="193">
        <f t="shared" si="1"/>
        <v>0</v>
      </c>
      <c r="C27" s="200">
        <f t="shared" ref="C27:AF27" si="50">SUM(C22:C26)</f>
        <v>0</v>
      </c>
      <c r="D27" s="200">
        <f t="shared" si="50"/>
        <v>0</v>
      </c>
      <c r="E27" s="200">
        <f t="shared" si="50"/>
        <v>0</v>
      </c>
      <c r="F27" s="200">
        <f t="shared" si="50"/>
        <v>0</v>
      </c>
      <c r="G27" s="200">
        <f t="shared" si="50"/>
        <v>0</v>
      </c>
      <c r="H27" s="200">
        <f t="shared" si="50"/>
        <v>0</v>
      </c>
      <c r="I27" s="200">
        <f t="shared" si="50"/>
        <v>0</v>
      </c>
      <c r="J27" s="200">
        <f t="shared" si="50"/>
        <v>0</v>
      </c>
      <c r="K27" s="200">
        <f t="shared" si="50"/>
        <v>0</v>
      </c>
      <c r="L27" s="200">
        <f t="shared" si="50"/>
        <v>0</v>
      </c>
      <c r="M27" s="200">
        <f t="shared" si="50"/>
        <v>0</v>
      </c>
      <c r="N27" s="200">
        <f t="shared" si="50"/>
        <v>0</v>
      </c>
      <c r="O27" s="200">
        <f t="shared" si="50"/>
        <v>0</v>
      </c>
      <c r="P27" s="200">
        <f t="shared" si="50"/>
        <v>0</v>
      </c>
      <c r="Q27" s="200">
        <f t="shared" si="50"/>
        <v>0</v>
      </c>
      <c r="R27" s="200">
        <f t="shared" si="50"/>
        <v>0</v>
      </c>
      <c r="S27" s="200">
        <f t="shared" si="50"/>
        <v>0</v>
      </c>
      <c r="T27" s="200">
        <f t="shared" si="50"/>
        <v>0</v>
      </c>
      <c r="U27" s="200">
        <f t="shared" si="50"/>
        <v>0</v>
      </c>
      <c r="V27" s="200">
        <f t="shared" si="50"/>
        <v>0</v>
      </c>
      <c r="W27" s="200">
        <f t="shared" si="50"/>
        <v>0</v>
      </c>
      <c r="X27" s="200">
        <f t="shared" si="50"/>
        <v>0</v>
      </c>
      <c r="Y27" s="200">
        <f t="shared" si="50"/>
        <v>0</v>
      </c>
      <c r="Z27" s="200">
        <f t="shared" si="50"/>
        <v>0</v>
      </c>
      <c r="AA27" s="200">
        <f t="shared" si="50"/>
        <v>0</v>
      </c>
      <c r="AB27" s="200">
        <f t="shared" si="50"/>
        <v>0</v>
      </c>
      <c r="AC27" s="200">
        <f t="shared" si="50"/>
        <v>0</v>
      </c>
      <c r="AD27" s="200">
        <f t="shared" si="50"/>
        <v>0</v>
      </c>
      <c r="AE27" s="200">
        <f t="shared" si="50"/>
        <v>0</v>
      </c>
      <c r="AF27" s="200">
        <f t="shared" si="50"/>
        <v>0</v>
      </c>
      <c r="AG27" s="213"/>
      <c r="AH27" s="213"/>
    </row>
    <row r="28" spans="1:34" ht="31.5" thickBot="1" x14ac:dyDescent="0.4">
      <c r="A28" s="192" t="s">
        <v>17</v>
      </c>
      <c r="B28" s="193">
        <f t="shared" si="1"/>
        <v>0</v>
      </c>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row>
    <row r="29" spans="1:34" ht="16" thickBot="1" x14ac:dyDescent="0.4">
      <c r="A29" s="196" t="str">
        <f>Pienemumi!A25</f>
        <v>4.1. Konferences dalības maksa</v>
      </c>
      <c r="B29" s="193">
        <f t="shared" si="1"/>
        <v>0</v>
      </c>
      <c r="C29" s="195"/>
      <c r="D29" s="195"/>
      <c r="E29" s="195"/>
      <c r="F29" s="195"/>
      <c r="G29" s="195"/>
      <c r="H29" s="195"/>
      <c r="I29" s="195"/>
      <c r="J29" s="195"/>
      <c r="K29" s="195"/>
      <c r="L29" s="195"/>
      <c r="M29" s="195"/>
      <c r="N29" s="195"/>
      <c r="O29" s="195"/>
      <c r="P29" s="195"/>
      <c r="Q29" s="195"/>
      <c r="R29" s="195"/>
      <c r="S29" s="195"/>
      <c r="T29" s="195"/>
      <c r="U29" s="195"/>
      <c r="V29" s="195"/>
      <c r="W29" s="195"/>
      <c r="X29" s="195"/>
      <c r="Y29" s="195"/>
      <c r="Z29" s="195"/>
      <c r="AA29" s="195"/>
      <c r="AB29" s="195"/>
      <c r="AC29" s="195"/>
      <c r="AD29" s="195"/>
      <c r="AE29" s="195"/>
      <c r="AF29" s="195"/>
    </row>
    <row r="30" spans="1:34" ht="16" thickBot="1" x14ac:dyDescent="0.4">
      <c r="A30" s="196" t="str">
        <f>Pienemumi!A26</f>
        <v>4.2. Ārpakalpojums</v>
      </c>
      <c r="B30" s="193">
        <f t="shared" si="1"/>
        <v>0</v>
      </c>
      <c r="C30" s="195"/>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row>
    <row r="31" spans="1:34" s="202" customFormat="1" ht="16" thickBot="1" x14ac:dyDescent="0.4">
      <c r="A31" s="203" t="s">
        <v>18</v>
      </c>
      <c r="B31" s="193">
        <f t="shared" si="1"/>
        <v>0</v>
      </c>
      <c r="C31" s="200">
        <f t="shared" ref="C31:AF31" si="51">SUM(C28:C30)</f>
        <v>0</v>
      </c>
      <c r="D31" s="200">
        <f t="shared" si="51"/>
        <v>0</v>
      </c>
      <c r="E31" s="200">
        <f t="shared" si="51"/>
        <v>0</v>
      </c>
      <c r="F31" s="200">
        <f t="shared" si="51"/>
        <v>0</v>
      </c>
      <c r="G31" s="200">
        <f t="shared" si="51"/>
        <v>0</v>
      </c>
      <c r="H31" s="200">
        <f t="shared" si="51"/>
        <v>0</v>
      </c>
      <c r="I31" s="200">
        <f t="shared" si="51"/>
        <v>0</v>
      </c>
      <c r="J31" s="200">
        <f t="shared" si="51"/>
        <v>0</v>
      </c>
      <c r="K31" s="200">
        <f t="shared" si="51"/>
        <v>0</v>
      </c>
      <c r="L31" s="200">
        <f t="shared" si="51"/>
        <v>0</v>
      </c>
      <c r="M31" s="200">
        <f t="shared" si="51"/>
        <v>0</v>
      </c>
      <c r="N31" s="200">
        <f t="shared" si="51"/>
        <v>0</v>
      </c>
      <c r="O31" s="200">
        <f t="shared" si="51"/>
        <v>0</v>
      </c>
      <c r="P31" s="200">
        <f t="shared" si="51"/>
        <v>0</v>
      </c>
      <c r="Q31" s="200">
        <f t="shared" si="51"/>
        <v>0</v>
      </c>
      <c r="R31" s="200">
        <f t="shared" si="51"/>
        <v>0</v>
      </c>
      <c r="S31" s="200">
        <f t="shared" si="51"/>
        <v>0</v>
      </c>
      <c r="T31" s="200">
        <f t="shared" si="51"/>
        <v>0</v>
      </c>
      <c r="U31" s="200">
        <f t="shared" si="51"/>
        <v>0</v>
      </c>
      <c r="V31" s="200">
        <f t="shared" si="51"/>
        <v>0</v>
      </c>
      <c r="W31" s="200">
        <f t="shared" si="51"/>
        <v>0</v>
      </c>
      <c r="X31" s="200">
        <f t="shared" si="51"/>
        <v>0</v>
      </c>
      <c r="Y31" s="200">
        <f t="shared" si="51"/>
        <v>0</v>
      </c>
      <c r="Z31" s="200">
        <f t="shared" si="51"/>
        <v>0</v>
      </c>
      <c r="AA31" s="200">
        <f t="shared" si="51"/>
        <v>0</v>
      </c>
      <c r="AB31" s="200">
        <f t="shared" si="51"/>
        <v>0</v>
      </c>
      <c r="AC31" s="200">
        <f t="shared" si="51"/>
        <v>0</v>
      </c>
      <c r="AD31" s="200">
        <f t="shared" si="51"/>
        <v>0</v>
      </c>
      <c r="AE31" s="200">
        <f t="shared" si="51"/>
        <v>0</v>
      </c>
      <c r="AF31" s="200">
        <f t="shared" si="51"/>
        <v>0</v>
      </c>
      <c r="AG31" s="213"/>
      <c r="AH31" s="213"/>
    </row>
    <row r="32" spans="1:34" ht="31.5" thickBot="1" x14ac:dyDescent="0.4">
      <c r="A32" s="194" t="s">
        <v>19</v>
      </c>
      <c r="B32" s="193">
        <f t="shared" si="1"/>
        <v>0</v>
      </c>
      <c r="C32" s="191"/>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row>
    <row r="33" spans="1:34" ht="16" thickBot="1" x14ac:dyDescent="0.4">
      <c r="A33" s="204" t="str">
        <f>Pienemumi!A28</f>
        <v>5.1. Materiālu izmaksas</v>
      </c>
      <c r="B33" s="193">
        <f t="shared" si="1"/>
        <v>0</v>
      </c>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row>
    <row r="34" spans="1:34" ht="16" thickBot="1" x14ac:dyDescent="0.4">
      <c r="A34" s="204" t="str">
        <f>Pienemumi!A29</f>
        <v>5.2. Zinātniskās literatūras izmaksas</v>
      </c>
      <c r="B34" s="193">
        <f t="shared" si="1"/>
        <v>0</v>
      </c>
      <c r="C34" s="205"/>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row>
    <row r="35" spans="1:34" ht="16" thickBot="1" x14ac:dyDescent="0.4">
      <c r="A35" s="204" t="str">
        <f>Pienemumi!A30</f>
        <v>5.3. Mazvērtīgā inventāra izmaksas</v>
      </c>
      <c r="B35" s="193">
        <f t="shared" si="1"/>
        <v>0</v>
      </c>
      <c r="C35" s="205"/>
      <c r="D35" s="205"/>
      <c r="E35" s="205"/>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row>
    <row r="36" spans="1:34" s="202" customFormat="1" ht="16" thickBot="1" x14ac:dyDescent="0.4">
      <c r="A36" s="203" t="s">
        <v>20</v>
      </c>
      <c r="B36" s="193">
        <f t="shared" si="1"/>
        <v>0</v>
      </c>
      <c r="C36" s="200">
        <f t="shared" ref="C36:AF36" si="52">SUM(C32:C35)</f>
        <v>0</v>
      </c>
      <c r="D36" s="200">
        <f t="shared" si="52"/>
        <v>0</v>
      </c>
      <c r="E36" s="200">
        <f t="shared" si="52"/>
        <v>0</v>
      </c>
      <c r="F36" s="200">
        <f t="shared" si="52"/>
        <v>0</v>
      </c>
      <c r="G36" s="200">
        <f t="shared" si="52"/>
        <v>0</v>
      </c>
      <c r="H36" s="200">
        <f t="shared" si="52"/>
        <v>0</v>
      </c>
      <c r="I36" s="200">
        <f t="shared" si="52"/>
        <v>0</v>
      </c>
      <c r="J36" s="200">
        <f t="shared" si="52"/>
        <v>0</v>
      </c>
      <c r="K36" s="200">
        <f t="shared" si="52"/>
        <v>0</v>
      </c>
      <c r="L36" s="200">
        <f t="shared" si="52"/>
        <v>0</v>
      </c>
      <c r="M36" s="200">
        <f t="shared" si="52"/>
        <v>0</v>
      </c>
      <c r="N36" s="200">
        <f t="shared" si="52"/>
        <v>0</v>
      </c>
      <c r="O36" s="200">
        <f t="shared" si="52"/>
        <v>0</v>
      </c>
      <c r="P36" s="200">
        <f t="shared" si="52"/>
        <v>0</v>
      </c>
      <c r="Q36" s="200">
        <f t="shared" si="52"/>
        <v>0</v>
      </c>
      <c r="R36" s="200">
        <f t="shared" si="52"/>
        <v>0</v>
      </c>
      <c r="S36" s="200">
        <f t="shared" si="52"/>
        <v>0</v>
      </c>
      <c r="T36" s="200">
        <f t="shared" si="52"/>
        <v>0</v>
      </c>
      <c r="U36" s="200">
        <f t="shared" si="52"/>
        <v>0</v>
      </c>
      <c r="V36" s="200">
        <f t="shared" si="52"/>
        <v>0</v>
      </c>
      <c r="W36" s="200">
        <f t="shared" si="52"/>
        <v>0</v>
      </c>
      <c r="X36" s="200">
        <f t="shared" si="52"/>
        <v>0</v>
      </c>
      <c r="Y36" s="200">
        <f t="shared" si="52"/>
        <v>0</v>
      </c>
      <c r="Z36" s="200">
        <f t="shared" si="52"/>
        <v>0</v>
      </c>
      <c r="AA36" s="200">
        <f t="shared" si="52"/>
        <v>0</v>
      </c>
      <c r="AB36" s="200">
        <f t="shared" si="52"/>
        <v>0</v>
      </c>
      <c r="AC36" s="200">
        <f t="shared" si="52"/>
        <v>0</v>
      </c>
      <c r="AD36" s="200">
        <f t="shared" si="52"/>
        <v>0</v>
      </c>
      <c r="AE36" s="200">
        <f t="shared" si="52"/>
        <v>0</v>
      </c>
      <c r="AF36" s="200">
        <f t="shared" si="52"/>
        <v>0</v>
      </c>
      <c r="AG36" s="213"/>
      <c r="AH36" s="213"/>
    </row>
    <row r="37" spans="1:34" ht="31.5" thickBot="1" x14ac:dyDescent="0.4">
      <c r="A37" s="196" t="s">
        <v>21</v>
      </c>
      <c r="B37" s="193">
        <f t="shared" si="1"/>
        <v>0</v>
      </c>
      <c r="C37" s="191"/>
      <c r="D37" s="191"/>
      <c r="E37" s="191"/>
      <c r="F37" s="191"/>
      <c r="G37" s="191"/>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row>
    <row r="38" spans="1:34" ht="16" thickBot="1" x14ac:dyDescent="0.4">
      <c r="A38" s="196" t="str">
        <f>Pienemumi!A32</f>
        <v>6.1. Telpu amortizācijas izmaksas</v>
      </c>
      <c r="B38" s="193">
        <f t="shared" si="1"/>
        <v>0</v>
      </c>
      <c r="C38" s="195"/>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row>
    <row r="39" spans="1:34" ht="16" thickBot="1" x14ac:dyDescent="0.4">
      <c r="A39" s="196" t="str">
        <f>Pienemumi!A33</f>
        <v>6.2. Instrumentu amortizācijas izmaksas</v>
      </c>
      <c r="B39" s="193">
        <f t="shared" si="1"/>
        <v>0</v>
      </c>
      <c r="C39" s="195"/>
      <c r="D39" s="195"/>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row>
    <row r="40" spans="1:34" ht="16" thickBot="1" x14ac:dyDescent="0.4">
      <c r="A40" s="196" t="str">
        <f>Pienemumi!A34</f>
        <v>6.3. Iekārtu amortizācijas izmaksas</v>
      </c>
      <c r="B40" s="193">
        <f t="shared" si="1"/>
        <v>0</v>
      </c>
      <c r="C40" s="195"/>
      <c r="D40" s="195"/>
      <c r="E40" s="195"/>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row>
    <row r="41" spans="1:34" ht="16" thickBot="1" x14ac:dyDescent="0.4">
      <c r="A41" s="196" t="str">
        <f>Pienemumi!A35</f>
        <v>6.4. Aprīkojuma amortizācijas izmaksas</v>
      </c>
      <c r="B41" s="193">
        <f t="shared" si="1"/>
        <v>0</v>
      </c>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row>
    <row r="42" spans="1:34" ht="16" thickBot="1" x14ac:dyDescent="0.4">
      <c r="A42" s="196" t="str">
        <f>Pienemumi!A36</f>
        <v>6.5. Patentu un licenču amortizācijas izmaksas</v>
      </c>
      <c r="B42" s="193">
        <f t="shared" si="1"/>
        <v>0</v>
      </c>
      <c r="C42" s="195"/>
      <c r="D42" s="195"/>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row>
    <row r="43" spans="1:34" s="202" customFormat="1" ht="16" thickBot="1" x14ac:dyDescent="0.4">
      <c r="A43" s="203" t="s">
        <v>22</v>
      </c>
      <c r="B43" s="193">
        <f t="shared" si="1"/>
        <v>0</v>
      </c>
      <c r="C43" s="193">
        <f t="shared" ref="C43:AF43" si="53">SUM(C37:C42)</f>
        <v>0</v>
      </c>
      <c r="D43" s="193">
        <f t="shared" si="53"/>
        <v>0</v>
      </c>
      <c r="E43" s="193">
        <f t="shared" si="53"/>
        <v>0</v>
      </c>
      <c r="F43" s="193">
        <f t="shared" si="53"/>
        <v>0</v>
      </c>
      <c r="G43" s="193">
        <f t="shared" si="53"/>
        <v>0</v>
      </c>
      <c r="H43" s="193">
        <f t="shared" si="53"/>
        <v>0</v>
      </c>
      <c r="I43" s="193">
        <f t="shared" si="53"/>
        <v>0</v>
      </c>
      <c r="J43" s="193">
        <f t="shared" si="53"/>
        <v>0</v>
      </c>
      <c r="K43" s="193">
        <f t="shared" si="53"/>
        <v>0</v>
      </c>
      <c r="L43" s="193">
        <f t="shared" si="53"/>
        <v>0</v>
      </c>
      <c r="M43" s="193">
        <f t="shared" si="53"/>
        <v>0</v>
      </c>
      <c r="N43" s="193">
        <f t="shared" si="53"/>
        <v>0</v>
      </c>
      <c r="O43" s="193">
        <f t="shared" si="53"/>
        <v>0</v>
      </c>
      <c r="P43" s="193">
        <f t="shared" si="53"/>
        <v>0</v>
      </c>
      <c r="Q43" s="193">
        <f t="shared" si="53"/>
        <v>0</v>
      </c>
      <c r="R43" s="193">
        <f t="shared" si="53"/>
        <v>0</v>
      </c>
      <c r="S43" s="193">
        <f t="shared" si="53"/>
        <v>0</v>
      </c>
      <c r="T43" s="193">
        <f t="shared" si="53"/>
        <v>0</v>
      </c>
      <c r="U43" s="193">
        <f t="shared" si="53"/>
        <v>0</v>
      </c>
      <c r="V43" s="193">
        <f t="shared" si="53"/>
        <v>0</v>
      </c>
      <c r="W43" s="193">
        <f t="shared" si="53"/>
        <v>0</v>
      </c>
      <c r="X43" s="193">
        <f t="shared" si="53"/>
        <v>0</v>
      </c>
      <c r="Y43" s="193">
        <f t="shared" si="53"/>
        <v>0</v>
      </c>
      <c r="Z43" s="193">
        <f t="shared" si="53"/>
        <v>0</v>
      </c>
      <c r="AA43" s="193">
        <f t="shared" si="53"/>
        <v>0</v>
      </c>
      <c r="AB43" s="193">
        <f t="shared" si="53"/>
        <v>0</v>
      </c>
      <c r="AC43" s="193">
        <f t="shared" si="53"/>
        <v>0</v>
      </c>
      <c r="AD43" s="193">
        <f t="shared" si="53"/>
        <v>0</v>
      </c>
      <c r="AE43" s="193">
        <f t="shared" si="53"/>
        <v>0</v>
      </c>
      <c r="AF43" s="193">
        <f t="shared" si="53"/>
        <v>0</v>
      </c>
      <c r="AG43" s="213"/>
      <c r="AH43" s="213"/>
    </row>
    <row r="44" spans="1:34" s="202" customFormat="1" ht="47" thickBot="1" x14ac:dyDescent="0.4">
      <c r="A44" s="196" t="str">
        <f>Pienemumi!A37</f>
        <v>7. Apdrošināšanas (veselības, dzīvības, transportlīdzekļu, īpašuma, iekārtu, civiltiesiskās atbildības u. c.) izmaksas uz pētniecības projekta īstenošanas laiku, kuru nepieciešamību nosaka Latvijas Republikas normatīvie akti</v>
      </c>
      <c r="B44" s="193">
        <f t="shared" si="1"/>
        <v>0</v>
      </c>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213"/>
      <c r="AH44" s="213"/>
    </row>
    <row r="45" spans="1:34" s="202" customFormat="1" ht="16" thickBot="1" x14ac:dyDescent="0.4">
      <c r="A45" s="196" t="str">
        <f>Pienemumi!A38</f>
        <v xml:space="preserve">7.1. </v>
      </c>
      <c r="B45" s="193">
        <f t="shared" si="1"/>
        <v>0</v>
      </c>
      <c r="C45" s="206"/>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13"/>
      <c r="AH45" s="213"/>
    </row>
    <row r="46" spans="1:34" s="202" customFormat="1" ht="16" thickBot="1" x14ac:dyDescent="0.4">
      <c r="A46" s="196" t="str">
        <f>Pienemumi!A39</f>
        <v xml:space="preserve">7.2. </v>
      </c>
      <c r="B46" s="193">
        <f t="shared" si="1"/>
        <v>0</v>
      </c>
      <c r="C46" s="206"/>
      <c r="D46" s="206"/>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13"/>
      <c r="AH46" s="213"/>
    </row>
    <row r="47" spans="1:34" s="202" customFormat="1" ht="16" thickBot="1" x14ac:dyDescent="0.4">
      <c r="A47" s="203" t="s">
        <v>100</v>
      </c>
      <c r="B47" s="193">
        <f t="shared" si="1"/>
        <v>0</v>
      </c>
      <c r="C47" s="193">
        <f t="shared" ref="C47:AF47" si="54">SUM(C45:C46)</f>
        <v>0</v>
      </c>
      <c r="D47" s="193">
        <f t="shared" si="54"/>
        <v>0</v>
      </c>
      <c r="E47" s="193">
        <f t="shared" si="54"/>
        <v>0</v>
      </c>
      <c r="F47" s="193">
        <f t="shared" si="54"/>
        <v>0</v>
      </c>
      <c r="G47" s="193">
        <f t="shared" si="54"/>
        <v>0</v>
      </c>
      <c r="H47" s="193">
        <f t="shared" si="54"/>
        <v>0</v>
      </c>
      <c r="I47" s="193">
        <f t="shared" si="54"/>
        <v>0</v>
      </c>
      <c r="J47" s="193">
        <f t="shared" si="54"/>
        <v>0</v>
      </c>
      <c r="K47" s="193">
        <f t="shared" si="54"/>
        <v>0</v>
      </c>
      <c r="L47" s="193">
        <f t="shared" si="54"/>
        <v>0</v>
      </c>
      <c r="M47" s="193">
        <f t="shared" si="54"/>
        <v>0</v>
      </c>
      <c r="N47" s="193">
        <f t="shared" si="54"/>
        <v>0</v>
      </c>
      <c r="O47" s="193">
        <f t="shared" si="54"/>
        <v>0</v>
      </c>
      <c r="P47" s="193">
        <f t="shared" si="54"/>
        <v>0</v>
      </c>
      <c r="Q47" s="193">
        <f t="shared" si="54"/>
        <v>0</v>
      </c>
      <c r="R47" s="193">
        <f t="shared" si="54"/>
        <v>0</v>
      </c>
      <c r="S47" s="193">
        <f t="shared" si="54"/>
        <v>0</v>
      </c>
      <c r="T47" s="193">
        <f t="shared" si="54"/>
        <v>0</v>
      </c>
      <c r="U47" s="193">
        <f t="shared" si="54"/>
        <v>0</v>
      </c>
      <c r="V47" s="193">
        <f t="shared" si="54"/>
        <v>0</v>
      </c>
      <c r="W47" s="193">
        <f t="shared" si="54"/>
        <v>0</v>
      </c>
      <c r="X47" s="193">
        <f t="shared" si="54"/>
        <v>0</v>
      </c>
      <c r="Y47" s="193">
        <f t="shared" si="54"/>
        <v>0</v>
      </c>
      <c r="Z47" s="193">
        <f t="shared" si="54"/>
        <v>0</v>
      </c>
      <c r="AA47" s="193">
        <f t="shared" si="54"/>
        <v>0</v>
      </c>
      <c r="AB47" s="193">
        <f t="shared" si="54"/>
        <v>0</v>
      </c>
      <c r="AC47" s="193">
        <f t="shared" si="54"/>
        <v>0</v>
      </c>
      <c r="AD47" s="193">
        <f t="shared" si="54"/>
        <v>0</v>
      </c>
      <c r="AE47" s="193">
        <f t="shared" si="54"/>
        <v>0</v>
      </c>
      <c r="AF47" s="193">
        <f t="shared" si="54"/>
        <v>0</v>
      </c>
      <c r="AG47" s="213"/>
      <c r="AH47" s="213"/>
    </row>
    <row r="48" spans="1:34" s="202" customFormat="1" ht="16" thickBot="1" x14ac:dyDescent="0.4">
      <c r="A48" s="207" t="s">
        <v>23</v>
      </c>
      <c r="B48" s="193">
        <f t="shared" si="1"/>
        <v>0</v>
      </c>
      <c r="C48" s="200">
        <f t="shared" ref="C48:AF48" si="55">C43+C36+C31+C27+C21+C17+C47</f>
        <v>0</v>
      </c>
      <c r="D48" s="200">
        <f t="shared" si="55"/>
        <v>0</v>
      </c>
      <c r="E48" s="200">
        <f t="shared" si="55"/>
        <v>0</v>
      </c>
      <c r="F48" s="200">
        <f t="shared" si="55"/>
        <v>0</v>
      </c>
      <c r="G48" s="200">
        <f t="shared" si="55"/>
        <v>0</v>
      </c>
      <c r="H48" s="200">
        <f t="shared" si="55"/>
        <v>0</v>
      </c>
      <c r="I48" s="200">
        <f t="shared" si="55"/>
        <v>0</v>
      </c>
      <c r="J48" s="200">
        <f t="shared" si="55"/>
        <v>0</v>
      </c>
      <c r="K48" s="200">
        <f t="shared" si="55"/>
        <v>0</v>
      </c>
      <c r="L48" s="200">
        <f t="shared" si="55"/>
        <v>0</v>
      </c>
      <c r="M48" s="200">
        <f t="shared" si="55"/>
        <v>0</v>
      </c>
      <c r="N48" s="200">
        <f t="shared" si="55"/>
        <v>0</v>
      </c>
      <c r="O48" s="200">
        <f t="shared" si="55"/>
        <v>0</v>
      </c>
      <c r="P48" s="200">
        <f t="shared" si="55"/>
        <v>0</v>
      </c>
      <c r="Q48" s="200">
        <f t="shared" si="55"/>
        <v>0</v>
      </c>
      <c r="R48" s="200">
        <f t="shared" si="55"/>
        <v>0</v>
      </c>
      <c r="S48" s="200">
        <f t="shared" si="55"/>
        <v>0</v>
      </c>
      <c r="T48" s="200">
        <f t="shared" si="55"/>
        <v>0</v>
      </c>
      <c r="U48" s="200">
        <f t="shared" si="55"/>
        <v>0</v>
      </c>
      <c r="V48" s="200">
        <f t="shared" si="55"/>
        <v>0</v>
      </c>
      <c r="W48" s="200">
        <f t="shared" si="55"/>
        <v>0</v>
      </c>
      <c r="X48" s="200">
        <f t="shared" si="55"/>
        <v>0</v>
      </c>
      <c r="Y48" s="200">
        <f t="shared" si="55"/>
        <v>0</v>
      </c>
      <c r="Z48" s="200">
        <f t="shared" si="55"/>
        <v>0</v>
      </c>
      <c r="AA48" s="200">
        <f t="shared" si="55"/>
        <v>0</v>
      </c>
      <c r="AB48" s="200">
        <f t="shared" si="55"/>
        <v>0</v>
      </c>
      <c r="AC48" s="200">
        <f t="shared" si="55"/>
        <v>0</v>
      </c>
      <c r="AD48" s="200">
        <f t="shared" si="55"/>
        <v>0</v>
      </c>
      <c r="AE48" s="200">
        <f t="shared" si="55"/>
        <v>0</v>
      </c>
      <c r="AF48" s="200">
        <f t="shared" si="55"/>
        <v>0</v>
      </c>
      <c r="AG48" s="213"/>
      <c r="AH48" s="213"/>
    </row>
    <row r="49" spans="1:34" ht="16" thickBot="1" x14ac:dyDescent="0.4">
      <c r="A49" s="208"/>
      <c r="B49" s="193">
        <f t="shared" si="1"/>
        <v>0</v>
      </c>
      <c r="C49" s="193"/>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row>
    <row r="50" spans="1:34" s="202" customFormat="1" ht="16" thickBot="1" x14ac:dyDescent="0.4">
      <c r="A50" s="196" t="str">
        <f>Pienemumi!A40</f>
        <v>8. Pētniecības projekta vadības izmaksas (valsts atbalsts)</v>
      </c>
      <c r="B50" s="193">
        <f t="shared" si="1"/>
        <v>0</v>
      </c>
      <c r="C50" s="200"/>
      <c r="D50" s="200"/>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13"/>
      <c r="AH50" s="213"/>
    </row>
    <row r="51" spans="1:34" ht="16" thickBot="1" x14ac:dyDescent="0.4">
      <c r="A51" s="196" t="str">
        <f>Pienemumi!A41</f>
        <v>8.1. Personāla izmaksas</v>
      </c>
      <c r="B51" s="193">
        <f t="shared" si="1"/>
        <v>0</v>
      </c>
      <c r="C51" s="205"/>
      <c r="D51" s="205"/>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row>
    <row r="52" spans="1:34" ht="31.5" thickBot="1" x14ac:dyDescent="0.4">
      <c r="A52" s="196" t="str">
        <f>Pienemumi!A42</f>
        <v>8.2. Kancelejas preces, biroja piederumi un biroja aprīkojuma noma vai iegāde</v>
      </c>
      <c r="B52" s="193">
        <f t="shared" si="1"/>
        <v>0</v>
      </c>
      <c r="C52" s="205"/>
      <c r="D52" s="205"/>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c r="AD52" s="205"/>
      <c r="AE52" s="205"/>
      <c r="AF52" s="205"/>
    </row>
    <row r="53" spans="1:34" ht="16" thickBot="1" x14ac:dyDescent="0.4">
      <c r="A53" s="196" t="str">
        <f>Pienemumi!A43</f>
        <v>8.3. Apdrošināšanas izmaksas</v>
      </c>
      <c r="B53" s="193">
        <f t="shared" si="1"/>
        <v>0</v>
      </c>
      <c r="C53" s="205"/>
      <c r="D53" s="205"/>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row>
    <row r="54" spans="1:34" ht="16" thickBot="1" x14ac:dyDescent="0.4">
      <c r="A54" s="203" t="s">
        <v>103</v>
      </c>
      <c r="B54" s="193">
        <f t="shared" si="1"/>
        <v>0</v>
      </c>
      <c r="C54" s="191">
        <f t="shared" ref="C54:AF54" si="56">SUM(C51:C53)</f>
        <v>0</v>
      </c>
      <c r="D54" s="191">
        <f t="shared" si="56"/>
        <v>0</v>
      </c>
      <c r="E54" s="191">
        <f t="shared" si="56"/>
        <v>0</v>
      </c>
      <c r="F54" s="191">
        <f t="shared" si="56"/>
        <v>0</v>
      </c>
      <c r="G54" s="191">
        <f t="shared" si="56"/>
        <v>0</v>
      </c>
      <c r="H54" s="191">
        <f t="shared" si="56"/>
        <v>0</v>
      </c>
      <c r="I54" s="191">
        <f t="shared" si="56"/>
        <v>0</v>
      </c>
      <c r="J54" s="191">
        <f t="shared" si="56"/>
        <v>0</v>
      </c>
      <c r="K54" s="191">
        <f t="shared" si="56"/>
        <v>0</v>
      </c>
      <c r="L54" s="191">
        <f t="shared" si="56"/>
        <v>0</v>
      </c>
      <c r="M54" s="191">
        <f t="shared" si="56"/>
        <v>0</v>
      </c>
      <c r="N54" s="191">
        <f t="shared" si="56"/>
        <v>0</v>
      </c>
      <c r="O54" s="191">
        <f t="shared" si="56"/>
        <v>0</v>
      </c>
      <c r="P54" s="191">
        <f t="shared" si="56"/>
        <v>0</v>
      </c>
      <c r="Q54" s="191">
        <f t="shared" si="56"/>
        <v>0</v>
      </c>
      <c r="R54" s="191">
        <f t="shared" si="56"/>
        <v>0</v>
      </c>
      <c r="S54" s="191">
        <f t="shared" si="56"/>
        <v>0</v>
      </c>
      <c r="T54" s="191">
        <f t="shared" si="56"/>
        <v>0</v>
      </c>
      <c r="U54" s="191">
        <f t="shared" si="56"/>
        <v>0</v>
      </c>
      <c r="V54" s="191">
        <f t="shared" si="56"/>
        <v>0</v>
      </c>
      <c r="W54" s="191">
        <f t="shared" si="56"/>
        <v>0</v>
      </c>
      <c r="X54" s="191">
        <f t="shared" si="56"/>
        <v>0</v>
      </c>
      <c r="Y54" s="191">
        <f t="shared" si="56"/>
        <v>0</v>
      </c>
      <c r="Z54" s="191">
        <f t="shared" si="56"/>
        <v>0</v>
      </c>
      <c r="AA54" s="191">
        <f t="shared" si="56"/>
        <v>0</v>
      </c>
      <c r="AB54" s="191">
        <f t="shared" si="56"/>
        <v>0</v>
      </c>
      <c r="AC54" s="191">
        <f t="shared" si="56"/>
        <v>0</v>
      </c>
      <c r="AD54" s="191">
        <f t="shared" si="56"/>
        <v>0</v>
      </c>
      <c r="AE54" s="191">
        <f t="shared" si="56"/>
        <v>0</v>
      </c>
      <c r="AF54" s="191">
        <f t="shared" si="56"/>
        <v>0</v>
      </c>
    </row>
    <row r="55" spans="1:34" ht="16" thickBot="1" x14ac:dyDescent="0.4">
      <c r="A55" s="207" t="s">
        <v>9</v>
      </c>
      <c r="B55" s="193">
        <f t="shared" si="1"/>
        <v>0</v>
      </c>
      <c r="C55" s="193">
        <f t="shared" ref="C55:AF55" si="57">C54+C48</f>
        <v>0</v>
      </c>
      <c r="D55" s="193">
        <f t="shared" si="57"/>
        <v>0</v>
      </c>
      <c r="E55" s="193">
        <f t="shared" si="57"/>
        <v>0</v>
      </c>
      <c r="F55" s="193">
        <f t="shared" si="57"/>
        <v>0</v>
      </c>
      <c r="G55" s="193">
        <f t="shared" si="57"/>
        <v>0</v>
      </c>
      <c r="H55" s="193">
        <f t="shared" si="57"/>
        <v>0</v>
      </c>
      <c r="I55" s="193">
        <f t="shared" si="57"/>
        <v>0</v>
      </c>
      <c r="J55" s="193">
        <f t="shared" si="57"/>
        <v>0</v>
      </c>
      <c r="K55" s="193">
        <f t="shared" si="57"/>
        <v>0</v>
      </c>
      <c r="L55" s="193">
        <f t="shared" si="57"/>
        <v>0</v>
      </c>
      <c r="M55" s="193">
        <f t="shared" si="57"/>
        <v>0</v>
      </c>
      <c r="N55" s="193">
        <f t="shared" si="57"/>
        <v>0</v>
      </c>
      <c r="O55" s="193">
        <f t="shared" si="57"/>
        <v>0</v>
      </c>
      <c r="P55" s="193">
        <f t="shared" si="57"/>
        <v>0</v>
      </c>
      <c r="Q55" s="193">
        <f t="shared" si="57"/>
        <v>0</v>
      </c>
      <c r="R55" s="193">
        <f t="shared" si="57"/>
        <v>0</v>
      </c>
      <c r="S55" s="193">
        <f t="shared" si="57"/>
        <v>0</v>
      </c>
      <c r="T55" s="193">
        <f t="shared" si="57"/>
        <v>0</v>
      </c>
      <c r="U55" s="193">
        <f t="shared" si="57"/>
        <v>0</v>
      </c>
      <c r="V55" s="193">
        <f t="shared" si="57"/>
        <v>0</v>
      </c>
      <c r="W55" s="193">
        <f t="shared" si="57"/>
        <v>0</v>
      </c>
      <c r="X55" s="193">
        <f t="shared" si="57"/>
        <v>0</v>
      </c>
      <c r="Y55" s="193">
        <f t="shared" si="57"/>
        <v>0</v>
      </c>
      <c r="Z55" s="193">
        <f t="shared" si="57"/>
        <v>0</v>
      </c>
      <c r="AA55" s="193">
        <f t="shared" si="57"/>
        <v>0</v>
      </c>
      <c r="AB55" s="193">
        <f t="shared" si="57"/>
        <v>0</v>
      </c>
      <c r="AC55" s="193">
        <f t="shared" si="57"/>
        <v>0</v>
      </c>
      <c r="AD55" s="193">
        <f t="shared" si="57"/>
        <v>0</v>
      </c>
      <c r="AE55" s="193">
        <f t="shared" si="57"/>
        <v>0</v>
      </c>
      <c r="AF55" s="193">
        <f t="shared" si="57"/>
        <v>0</v>
      </c>
    </row>
    <row r="56" spans="1:34" x14ac:dyDescent="0.3">
      <c r="B56" s="201"/>
      <c r="C56" s="197"/>
      <c r="D56" s="197"/>
      <c r="E56" s="197"/>
      <c r="F56" s="197"/>
      <c r="G56" s="197"/>
      <c r="H56" s="197"/>
      <c r="I56" s="197"/>
      <c r="J56" s="197"/>
      <c r="K56" s="197"/>
      <c r="L56" s="197"/>
      <c r="M56" s="197"/>
      <c r="N56" s="197"/>
      <c r="O56" s="197"/>
      <c r="P56" s="197"/>
      <c r="Q56" s="197"/>
      <c r="R56" s="197"/>
      <c r="S56" s="197"/>
      <c r="T56" s="197"/>
      <c r="U56" s="212"/>
      <c r="V56" s="212"/>
      <c r="W56" s="212"/>
      <c r="X56" s="212"/>
      <c r="Y56" s="212"/>
      <c r="Z56" s="212"/>
      <c r="AA56" s="212"/>
      <c r="AB56" s="212"/>
      <c r="AC56" s="212"/>
      <c r="AD56" s="212"/>
    </row>
    <row r="57" spans="1:34" x14ac:dyDescent="0.3">
      <c r="B57" s="201"/>
      <c r="C57" s="197"/>
      <c r="D57" s="197"/>
      <c r="E57" s="197"/>
      <c r="F57" s="197"/>
      <c r="G57" s="197"/>
      <c r="H57" s="197"/>
      <c r="I57" s="197"/>
      <c r="J57" s="197"/>
      <c r="K57" s="197"/>
      <c r="L57" s="197"/>
      <c r="M57" s="197"/>
      <c r="N57" s="197"/>
      <c r="O57" s="197"/>
      <c r="P57" s="197"/>
      <c r="Q57" s="197"/>
      <c r="R57" s="197"/>
      <c r="S57" s="197"/>
      <c r="T57" s="197"/>
      <c r="U57" s="212"/>
      <c r="V57" s="212"/>
      <c r="W57" s="212"/>
      <c r="X57" s="212"/>
      <c r="Y57" s="212"/>
      <c r="Z57" s="212"/>
      <c r="AA57" s="212"/>
      <c r="AB57" s="212"/>
      <c r="AC57" s="212"/>
      <c r="AD57" s="212"/>
    </row>
    <row r="58" spans="1:34" x14ac:dyDescent="0.3">
      <c r="B58" s="201"/>
      <c r="C58" s="197"/>
      <c r="D58" s="197"/>
      <c r="E58" s="197"/>
      <c r="F58" s="197"/>
      <c r="G58" s="197"/>
      <c r="H58" s="197"/>
      <c r="I58" s="197"/>
      <c r="J58" s="197"/>
      <c r="K58" s="197"/>
      <c r="L58" s="197"/>
      <c r="M58" s="197"/>
      <c r="N58" s="197"/>
      <c r="O58" s="197"/>
      <c r="P58" s="197"/>
      <c r="Q58" s="197"/>
      <c r="R58" s="197"/>
      <c r="S58" s="197"/>
      <c r="T58" s="197"/>
      <c r="U58" s="212"/>
      <c r="V58" s="212"/>
      <c r="W58" s="212"/>
      <c r="X58" s="212"/>
      <c r="Y58" s="212"/>
      <c r="Z58" s="212"/>
      <c r="AA58" s="212"/>
      <c r="AB58" s="212"/>
      <c r="AC58" s="212"/>
      <c r="AD58" s="212"/>
    </row>
    <row r="59" spans="1:34" x14ac:dyDescent="0.3">
      <c r="A59" s="209" t="s">
        <v>146</v>
      </c>
      <c r="B59" s="201"/>
      <c r="C59" s="197"/>
      <c r="D59" s="197"/>
      <c r="E59" s="197"/>
      <c r="F59" s="197"/>
      <c r="G59" s="197"/>
      <c r="H59" s="197"/>
      <c r="I59" s="197"/>
      <c r="J59" s="197"/>
      <c r="K59" s="197"/>
      <c r="L59" s="197"/>
      <c r="M59" s="197"/>
      <c r="N59" s="197"/>
      <c r="O59" s="197"/>
      <c r="P59" s="197"/>
      <c r="Q59" s="197"/>
      <c r="R59" s="197"/>
      <c r="S59" s="197"/>
      <c r="T59" s="197"/>
      <c r="U59" s="212"/>
      <c r="V59" s="212"/>
      <c r="W59" s="212"/>
      <c r="X59" s="212"/>
      <c r="Y59" s="212"/>
      <c r="Z59" s="212"/>
      <c r="AA59" s="212"/>
      <c r="AB59" s="212"/>
      <c r="AC59" s="212"/>
      <c r="AD59" s="212"/>
    </row>
    <row r="60" spans="1:34" x14ac:dyDescent="0.3">
      <c r="B60" s="201"/>
      <c r="C60" s="197"/>
      <c r="D60" s="197"/>
      <c r="E60" s="197"/>
      <c r="F60" s="197"/>
      <c r="G60" s="197"/>
      <c r="H60" s="197"/>
      <c r="I60" s="197"/>
      <c r="J60" s="197"/>
      <c r="K60" s="197"/>
      <c r="L60" s="197"/>
      <c r="M60" s="197"/>
      <c r="N60" s="197"/>
      <c r="O60" s="197"/>
      <c r="P60" s="197"/>
      <c r="Q60" s="197"/>
      <c r="R60" s="197"/>
      <c r="S60" s="197"/>
      <c r="T60" s="197"/>
      <c r="U60" s="212"/>
      <c r="V60" s="212"/>
      <c r="W60" s="212"/>
      <c r="X60" s="212"/>
      <c r="Y60" s="212"/>
      <c r="Z60" s="212"/>
      <c r="AA60" s="212"/>
      <c r="AB60" s="212"/>
      <c r="AC60" s="212"/>
      <c r="AD60" s="212"/>
    </row>
    <row r="61" spans="1:34" x14ac:dyDescent="0.3">
      <c r="B61" s="201"/>
      <c r="C61" s="197"/>
      <c r="D61" s="197"/>
      <c r="E61" s="197"/>
      <c r="F61" s="197"/>
      <c r="G61" s="197"/>
      <c r="H61" s="197"/>
      <c r="I61" s="197"/>
      <c r="J61" s="197"/>
      <c r="K61" s="197"/>
      <c r="L61" s="197"/>
      <c r="M61" s="197"/>
      <c r="N61" s="197"/>
      <c r="O61" s="197"/>
      <c r="P61" s="197"/>
      <c r="Q61" s="197"/>
      <c r="R61" s="197"/>
      <c r="S61" s="197"/>
      <c r="T61" s="197"/>
      <c r="U61" s="212"/>
      <c r="V61" s="212"/>
      <c r="W61" s="212"/>
      <c r="X61" s="212"/>
      <c r="Y61" s="212"/>
      <c r="Z61" s="212"/>
      <c r="AA61" s="212"/>
      <c r="AB61" s="212"/>
      <c r="AC61" s="212"/>
      <c r="AD61" s="212"/>
    </row>
    <row r="62" spans="1:34" x14ac:dyDescent="0.3">
      <c r="B62" s="201"/>
      <c r="C62" s="197"/>
      <c r="D62" s="197"/>
      <c r="E62" s="197"/>
      <c r="F62" s="197"/>
      <c r="G62" s="197"/>
      <c r="H62" s="197"/>
      <c r="I62" s="197"/>
      <c r="J62" s="197"/>
      <c r="K62" s="197"/>
      <c r="L62" s="197"/>
      <c r="M62" s="197"/>
      <c r="N62" s="197"/>
      <c r="O62" s="197"/>
      <c r="P62" s="197"/>
      <c r="Q62" s="197"/>
      <c r="R62" s="197"/>
      <c r="S62" s="197"/>
      <c r="T62" s="197"/>
      <c r="U62" s="212"/>
      <c r="V62" s="212"/>
      <c r="W62" s="212"/>
      <c r="X62" s="212"/>
      <c r="Y62" s="212"/>
      <c r="Z62" s="212"/>
      <c r="AA62" s="212"/>
      <c r="AB62" s="212"/>
      <c r="AC62" s="212"/>
      <c r="AD62" s="212"/>
    </row>
    <row r="63" spans="1:34" x14ac:dyDescent="0.3">
      <c r="B63" s="201"/>
      <c r="C63" s="197"/>
      <c r="D63" s="197"/>
      <c r="E63" s="197"/>
      <c r="F63" s="197"/>
      <c r="G63" s="197"/>
      <c r="H63" s="197"/>
      <c r="I63" s="197"/>
      <c r="J63" s="197"/>
      <c r="K63" s="197"/>
      <c r="L63" s="197"/>
      <c r="M63" s="197"/>
      <c r="N63" s="197"/>
      <c r="O63" s="197"/>
      <c r="P63" s="197"/>
      <c r="Q63" s="197"/>
      <c r="R63" s="197"/>
      <c r="S63" s="197"/>
      <c r="T63" s="197"/>
      <c r="U63" s="212"/>
      <c r="V63" s="212"/>
      <c r="W63" s="212"/>
      <c r="X63" s="212"/>
      <c r="Y63" s="212"/>
      <c r="Z63" s="212"/>
      <c r="AA63" s="212"/>
      <c r="AB63" s="212"/>
      <c r="AC63" s="212"/>
      <c r="AD63" s="212"/>
    </row>
    <row r="64" spans="1:34" x14ac:dyDescent="0.3">
      <c r="B64" s="201"/>
      <c r="C64" s="197"/>
      <c r="D64" s="197"/>
      <c r="E64" s="197"/>
      <c r="F64" s="197"/>
      <c r="G64" s="197"/>
      <c r="H64" s="197"/>
      <c r="I64" s="197"/>
      <c r="J64" s="197"/>
      <c r="K64" s="197"/>
      <c r="L64" s="197"/>
      <c r="M64" s="197"/>
      <c r="N64" s="197"/>
      <c r="O64" s="197"/>
      <c r="P64" s="197"/>
      <c r="Q64" s="197"/>
      <c r="R64" s="197"/>
      <c r="S64" s="197"/>
      <c r="T64" s="197"/>
      <c r="U64" s="212"/>
      <c r="V64" s="212"/>
      <c r="W64" s="212"/>
      <c r="X64" s="212"/>
      <c r="Y64" s="212"/>
      <c r="Z64" s="212"/>
      <c r="AA64" s="212"/>
      <c r="AB64" s="212"/>
      <c r="AC64" s="212"/>
      <c r="AD64" s="212"/>
    </row>
    <row r="65" spans="2:30" x14ac:dyDescent="0.3">
      <c r="B65" s="201"/>
      <c r="C65" s="197"/>
      <c r="D65" s="197"/>
      <c r="E65" s="197"/>
      <c r="F65" s="197"/>
      <c r="G65" s="197"/>
      <c r="H65" s="197"/>
      <c r="I65" s="197"/>
      <c r="J65" s="197"/>
      <c r="K65" s="197"/>
      <c r="L65" s="197"/>
      <c r="M65" s="197"/>
      <c r="N65" s="197"/>
      <c r="O65" s="197"/>
      <c r="P65" s="197"/>
      <c r="Q65" s="197"/>
      <c r="R65" s="197"/>
      <c r="S65" s="197"/>
      <c r="T65" s="197"/>
      <c r="U65" s="212"/>
      <c r="V65" s="212"/>
      <c r="W65" s="212"/>
      <c r="X65" s="212"/>
      <c r="Y65" s="212"/>
      <c r="Z65" s="212"/>
      <c r="AA65" s="212"/>
      <c r="AB65" s="212"/>
      <c r="AC65" s="212"/>
      <c r="AD65" s="212"/>
    </row>
    <row r="66" spans="2:30" x14ac:dyDescent="0.3">
      <c r="B66" s="201"/>
      <c r="C66" s="197"/>
      <c r="D66" s="197"/>
      <c r="E66" s="197"/>
      <c r="F66" s="197"/>
      <c r="G66" s="197"/>
      <c r="H66" s="197"/>
      <c r="I66" s="197"/>
      <c r="J66" s="197"/>
      <c r="K66" s="197"/>
      <c r="L66" s="197"/>
      <c r="M66" s="197"/>
      <c r="N66" s="197"/>
      <c r="O66" s="197"/>
      <c r="P66" s="197"/>
      <c r="Q66" s="197"/>
      <c r="R66" s="197"/>
      <c r="S66" s="197"/>
      <c r="T66" s="197"/>
      <c r="U66" s="212"/>
      <c r="V66" s="212"/>
      <c r="W66" s="212"/>
      <c r="X66" s="212"/>
      <c r="Y66" s="212"/>
      <c r="Z66" s="212"/>
      <c r="AA66" s="212"/>
      <c r="AB66" s="212"/>
      <c r="AC66" s="212"/>
      <c r="AD66" s="212"/>
    </row>
    <row r="67" spans="2:30" x14ac:dyDescent="0.3">
      <c r="B67" s="201"/>
      <c r="C67" s="197"/>
      <c r="D67" s="197"/>
      <c r="E67" s="197"/>
      <c r="F67" s="197"/>
      <c r="G67" s="197"/>
      <c r="H67" s="197"/>
      <c r="I67" s="197"/>
      <c r="J67" s="197"/>
      <c r="K67" s="197"/>
      <c r="L67" s="197"/>
      <c r="M67" s="197"/>
      <c r="N67" s="197"/>
      <c r="O67" s="197"/>
      <c r="P67" s="197"/>
      <c r="Q67" s="197"/>
      <c r="R67" s="197"/>
      <c r="S67" s="197"/>
      <c r="T67" s="197"/>
      <c r="U67" s="212"/>
      <c r="V67" s="212"/>
      <c r="W67" s="212"/>
      <c r="X67" s="212"/>
      <c r="Y67" s="212"/>
      <c r="Z67" s="212"/>
      <c r="AA67" s="212"/>
      <c r="AB67" s="212"/>
      <c r="AC67" s="212"/>
      <c r="AD67" s="212"/>
    </row>
    <row r="68" spans="2:30" x14ac:dyDescent="0.3">
      <c r="B68" s="201"/>
      <c r="C68" s="197"/>
      <c r="D68" s="197"/>
      <c r="E68" s="197"/>
      <c r="F68" s="197"/>
      <c r="G68" s="197"/>
      <c r="H68" s="197"/>
      <c r="I68" s="197"/>
      <c r="J68" s="197"/>
      <c r="K68" s="197"/>
      <c r="L68" s="197"/>
      <c r="M68" s="197"/>
      <c r="N68" s="197"/>
      <c r="O68" s="197"/>
      <c r="P68" s="197"/>
      <c r="Q68" s="197"/>
      <c r="R68" s="197"/>
      <c r="S68" s="197"/>
      <c r="T68" s="197"/>
      <c r="U68" s="212"/>
      <c r="V68" s="212"/>
      <c r="W68" s="212"/>
      <c r="X68" s="212"/>
      <c r="Y68" s="212"/>
      <c r="Z68" s="212"/>
      <c r="AA68" s="212"/>
      <c r="AB68" s="212"/>
      <c r="AC68" s="212"/>
      <c r="AD68" s="212"/>
    </row>
    <row r="69" spans="2:30" x14ac:dyDescent="0.3">
      <c r="B69" s="201"/>
      <c r="C69" s="197"/>
      <c r="D69" s="197"/>
      <c r="E69" s="197"/>
      <c r="F69" s="197"/>
      <c r="G69" s="197"/>
      <c r="H69" s="197"/>
      <c r="I69" s="197"/>
      <c r="J69" s="197"/>
      <c r="K69" s="197"/>
      <c r="L69" s="197"/>
      <c r="M69" s="197"/>
      <c r="N69" s="197"/>
      <c r="O69" s="197"/>
      <c r="P69" s="197"/>
      <c r="Q69" s="197"/>
      <c r="R69" s="197"/>
      <c r="S69" s="197"/>
      <c r="T69" s="197"/>
      <c r="U69" s="212"/>
      <c r="V69" s="212"/>
      <c r="W69" s="212"/>
      <c r="X69" s="212"/>
      <c r="Y69" s="212"/>
      <c r="Z69" s="212"/>
      <c r="AA69" s="212"/>
      <c r="AB69" s="212"/>
      <c r="AC69" s="212"/>
      <c r="AD69" s="212"/>
    </row>
    <row r="70" spans="2:30" x14ac:dyDescent="0.3">
      <c r="B70" s="201"/>
      <c r="C70" s="197"/>
      <c r="D70" s="197"/>
      <c r="E70" s="197"/>
      <c r="F70" s="197"/>
      <c r="G70" s="197"/>
      <c r="H70" s="197"/>
      <c r="I70" s="197"/>
      <c r="J70" s="197"/>
      <c r="K70" s="197"/>
      <c r="L70" s="197"/>
      <c r="M70" s="197"/>
      <c r="N70" s="197"/>
      <c r="O70" s="197"/>
      <c r="P70" s="197"/>
      <c r="Q70" s="197"/>
      <c r="R70" s="197"/>
      <c r="S70" s="197"/>
      <c r="T70" s="197"/>
      <c r="U70" s="212"/>
      <c r="V70" s="212"/>
      <c r="W70" s="212"/>
      <c r="X70" s="212"/>
      <c r="Y70" s="212"/>
      <c r="Z70" s="212"/>
      <c r="AA70" s="212"/>
      <c r="AB70" s="212"/>
      <c r="AC70" s="212"/>
      <c r="AD70" s="212"/>
    </row>
    <row r="71" spans="2:30" x14ac:dyDescent="0.3">
      <c r="B71" s="201"/>
      <c r="C71" s="197"/>
      <c r="D71" s="197"/>
      <c r="E71" s="197"/>
      <c r="F71" s="197"/>
      <c r="G71" s="197"/>
      <c r="H71" s="197"/>
      <c r="I71" s="197"/>
      <c r="J71" s="197"/>
      <c r="K71" s="197"/>
      <c r="L71" s="197"/>
      <c r="M71" s="197"/>
      <c r="N71" s="197"/>
      <c r="O71" s="197"/>
      <c r="P71" s="197"/>
      <c r="Q71" s="197"/>
      <c r="R71" s="197"/>
      <c r="S71" s="197"/>
      <c r="T71" s="197"/>
      <c r="U71" s="212"/>
      <c r="V71" s="212"/>
      <c r="W71" s="212"/>
      <c r="X71" s="212"/>
      <c r="Y71" s="212"/>
      <c r="Z71" s="212"/>
      <c r="AA71" s="212"/>
      <c r="AB71" s="212"/>
      <c r="AC71" s="212"/>
      <c r="AD71" s="212"/>
    </row>
    <row r="72" spans="2:30" x14ac:dyDescent="0.3">
      <c r="B72" s="201"/>
      <c r="C72" s="197"/>
      <c r="D72" s="197"/>
      <c r="E72" s="197"/>
      <c r="F72" s="197"/>
      <c r="G72" s="197"/>
      <c r="H72" s="197"/>
      <c r="I72" s="197"/>
      <c r="J72" s="197"/>
      <c r="K72" s="197"/>
      <c r="L72" s="197"/>
      <c r="M72" s="197"/>
      <c r="N72" s="197"/>
      <c r="O72" s="197"/>
      <c r="P72" s="197"/>
      <c r="Q72" s="197"/>
      <c r="R72" s="197"/>
      <c r="S72" s="197"/>
      <c r="T72" s="197"/>
      <c r="U72" s="212"/>
      <c r="V72" s="212"/>
      <c r="W72" s="212"/>
      <c r="X72" s="212"/>
      <c r="Y72" s="212"/>
      <c r="Z72" s="212"/>
      <c r="AA72" s="212"/>
      <c r="AB72" s="212"/>
      <c r="AC72" s="212"/>
      <c r="AD72" s="212"/>
    </row>
    <row r="73" spans="2:30" x14ac:dyDescent="0.3">
      <c r="B73" s="201"/>
      <c r="C73" s="197"/>
      <c r="D73" s="197"/>
      <c r="E73" s="197"/>
      <c r="F73" s="197"/>
      <c r="G73" s="197"/>
      <c r="H73" s="197"/>
      <c r="I73" s="197"/>
      <c r="J73" s="197"/>
      <c r="K73" s="197"/>
      <c r="L73" s="197"/>
      <c r="M73" s="197"/>
      <c r="N73" s="197"/>
      <c r="O73" s="197"/>
      <c r="P73" s="197"/>
      <c r="Q73" s="197"/>
      <c r="R73" s="197"/>
      <c r="S73" s="197"/>
      <c r="T73" s="197"/>
      <c r="U73" s="212"/>
      <c r="V73" s="212"/>
      <c r="W73" s="212"/>
      <c r="X73" s="212"/>
      <c r="Y73" s="212"/>
      <c r="Z73" s="212"/>
      <c r="AA73" s="212"/>
      <c r="AB73" s="212"/>
      <c r="AC73" s="212"/>
      <c r="AD73" s="212"/>
    </row>
    <row r="74" spans="2:30" x14ac:dyDescent="0.3">
      <c r="B74" s="201"/>
      <c r="C74" s="197"/>
      <c r="D74" s="197"/>
      <c r="E74" s="197"/>
      <c r="F74" s="197"/>
      <c r="G74" s="197"/>
      <c r="H74" s="197"/>
      <c r="I74" s="197"/>
      <c r="J74" s="197"/>
      <c r="K74" s="197"/>
      <c r="L74" s="197"/>
      <c r="M74" s="197"/>
      <c r="N74" s="197"/>
      <c r="O74" s="197"/>
      <c r="P74" s="197"/>
      <c r="Q74" s="197"/>
      <c r="R74" s="197"/>
      <c r="S74" s="197"/>
      <c r="T74" s="197"/>
      <c r="U74" s="212"/>
      <c r="V74" s="212"/>
      <c r="W74" s="212"/>
      <c r="X74" s="212"/>
      <c r="Y74" s="212"/>
      <c r="Z74" s="212"/>
      <c r="AA74" s="212"/>
      <c r="AB74" s="212"/>
      <c r="AC74" s="212"/>
      <c r="AD74" s="212"/>
    </row>
    <row r="75" spans="2:30" x14ac:dyDescent="0.3">
      <c r="B75" s="201"/>
      <c r="C75" s="197"/>
      <c r="D75" s="197"/>
      <c r="E75" s="197"/>
      <c r="F75" s="197"/>
      <c r="G75" s="197"/>
      <c r="H75" s="197"/>
      <c r="I75" s="197"/>
      <c r="J75" s="197"/>
      <c r="K75" s="197"/>
      <c r="L75" s="197"/>
      <c r="M75" s="197"/>
      <c r="N75" s="197"/>
      <c r="O75" s="197"/>
      <c r="P75" s="197"/>
      <c r="Q75" s="197"/>
      <c r="R75" s="197"/>
      <c r="S75" s="197"/>
      <c r="T75" s="197"/>
      <c r="U75" s="212"/>
      <c r="V75" s="212"/>
      <c r="W75" s="212"/>
      <c r="X75" s="212"/>
      <c r="Y75" s="212"/>
      <c r="Z75" s="212"/>
      <c r="AA75" s="212"/>
      <c r="AB75" s="212"/>
      <c r="AC75" s="212"/>
      <c r="AD75" s="212"/>
    </row>
    <row r="76" spans="2:30" x14ac:dyDescent="0.3">
      <c r="B76" s="201"/>
      <c r="C76" s="197"/>
      <c r="D76" s="197"/>
      <c r="E76" s="197"/>
      <c r="F76" s="197"/>
      <c r="G76" s="197"/>
      <c r="H76" s="197"/>
      <c r="I76" s="197"/>
      <c r="J76" s="197"/>
      <c r="K76" s="197"/>
      <c r="L76" s="197"/>
      <c r="M76" s="197"/>
      <c r="N76" s="197"/>
      <c r="O76" s="197"/>
      <c r="P76" s="197"/>
      <c r="Q76" s="197"/>
      <c r="R76" s="197"/>
      <c r="S76" s="197"/>
      <c r="T76" s="197"/>
      <c r="U76" s="212"/>
      <c r="V76" s="212"/>
      <c r="W76" s="212"/>
      <c r="X76" s="212"/>
      <c r="Y76" s="212"/>
      <c r="Z76" s="212"/>
      <c r="AA76" s="212"/>
      <c r="AB76" s="212"/>
      <c r="AC76" s="212"/>
      <c r="AD76" s="212"/>
    </row>
    <row r="77" spans="2:30" x14ac:dyDescent="0.3">
      <c r="B77" s="201"/>
      <c r="C77" s="197"/>
      <c r="D77" s="197"/>
      <c r="E77" s="197"/>
      <c r="F77" s="197"/>
      <c r="G77" s="197"/>
      <c r="H77" s="197"/>
      <c r="I77" s="197"/>
      <c r="J77" s="197"/>
      <c r="K77" s="197"/>
      <c r="L77" s="197"/>
      <c r="M77" s="197"/>
      <c r="N77" s="197"/>
      <c r="O77" s="197"/>
      <c r="P77" s="197"/>
      <c r="Q77" s="197"/>
      <c r="R77" s="197"/>
      <c r="S77" s="197"/>
      <c r="T77" s="197"/>
      <c r="U77" s="212"/>
      <c r="V77" s="212"/>
      <c r="W77" s="212"/>
      <c r="X77" s="212"/>
      <c r="Y77" s="212"/>
      <c r="Z77" s="212"/>
      <c r="AA77" s="212"/>
      <c r="AB77" s="212"/>
      <c r="AC77" s="212"/>
      <c r="AD77" s="212"/>
    </row>
    <row r="78" spans="2:30" x14ac:dyDescent="0.3">
      <c r="B78" s="201"/>
      <c r="C78" s="197"/>
      <c r="D78" s="197"/>
      <c r="E78" s="197"/>
      <c r="F78" s="197"/>
      <c r="G78" s="197"/>
      <c r="H78" s="197"/>
      <c r="I78" s="197"/>
      <c r="J78" s="197"/>
      <c r="K78" s="197"/>
      <c r="L78" s="197"/>
      <c r="M78" s="197"/>
      <c r="N78" s="197"/>
      <c r="O78" s="197"/>
      <c r="P78" s="197"/>
      <c r="Q78" s="197"/>
      <c r="R78" s="197"/>
      <c r="S78" s="197"/>
      <c r="T78" s="197"/>
      <c r="U78" s="212"/>
      <c r="V78" s="212"/>
      <c r="W78" s="212"/>
      <c r="X78" s="212"/>
      <c r="Y78" s="212"/>
      <c r="Z78" s="212"/>
      <c r="AA78" s="212"/>
      <c r="AB78" s="212"/>
      <c r="AC78" s="212"/>
      <c r="AD78" s="212"/>
    </row>
    <row r="79" spans="2:30" x14ac:dyDescent="0.3">
      <c r="B79" s="201"/>
      <c r="C79" s="197"/>
      <c r="D79" s="197"/>
      <c r="E79" s="197"/>
      <c r="F79" s="197"/>
      <c r="G79" s="197"/>
      <c r="H79" s="197"/>
      <c r="I79" s="197"/>
      <c r="J79" s="197"/>
      <c r="K79" s="197"/>
      <c r="L79" s="197"/>
      <c r="M79" s="197"/>
      <c r="N79" s="197"/>
      <c r="O79" s="197"/>
      <c r="P79" s="197"/>
      <c r="Q79" s="197"/>
      <c r="R79" s="197"/>
      <c r="S79" s="197"/>
      <c r="T79" s="197"/>
      <c r="U79" s="212"/>
      <c r="V79" s="212"/>
      <c r="W79" s="212"/>
      <c r="X79" s="212"/>
      <c r="Y79" s="212"/>
      <c r="Z79" s="212"/>
      <c r="AA79" s="212"/>
      <c r="AB79" s="212"/>
      <c r="AC79" s="212"/>
      <c r="AD79" s="212"/>
    </row>
    <row r="80" spans="2:30" x14ac:dyDescent="0.3">
      <c r="B80" s="201"/>
      <c r="C80" s="197"/>
      <c r="D80" s="197"/>
      <c r="E80" s="197"/>
      <c r="F80" s="197"/>
      <c r="G80" s="197"/>
      <c r="H80" s="197"/>
      <c r="I80" s="197"/>
      <c r="J80" s="197"/>
      <c r="K80" s="197"/>
      <c r="L80" s="197"/>
      <c r="M80" s="197"/>
      <c r="N80" s="197"/>
      <c r="O80" s="197"/>
      <c r="P80" s="197"/>
      <c r="Q80" s="197"/>
      <c r="R80" s="197"/>
      <c r="S80" s="197"/>
      <c r="T80" s="197"/>
      <c r="U80" s="212"/>
      <c r="V80" s="212"/>
      <c r="W80" s="212"/>
      <c r="X80" s="212"/>
      <c r="Y80" s="212"/>
      <c r="Z80" s="212"/>
      <c r="AA80" s="212"/>
      <c r="AB80" s="212"/>
      <c r="AC80" s="212"/>
      <c r="AD80" s="212"/>
    </row>
    <row r="81" spans="2:30" x14ac:dyDescent="0.3">
      <c r="B81" s="201"/>
      <c r="C81" s="197"/>
      <c r="D81" s="197"/>
      <c r="E81" s="197"/>
      <c r="F81" s="197"/>
      <c r="G81" s="197"/>
      <c r="H81" s="197"/>
      <c r="I81" s="197"/>
      <c r="J81" s="197"/>
      <c r="K81" s="197"/>
      <c r="L81" s="197"/>
      <c r="M81" s="197"/>
      <c r="N81" s="197"/>
      <c r="O81" s="197"/>
      <c r="P81" s="197"/>
      <c r="Q81" s="197"/>
      <c r="R81" s="197"/>
      <c r="S81" s="197"/>
      <c r="T81" s="197"/>
      <c r="U81" s="212"/>
      <c r="V81" s="212"/>
      <c r="W81" s="212"/>
      <c r="X81" s="212"/>
      <c r="Y81" s="212"/>
      <c r="Z81" s="212"/>
      <c r="AA81" s="212"/>
      <c r="AB81" s="212"/>
      <c r="AC81" s="212"/>
      <c r="AD81" s="212"/>
    </row>
  </sheetData>
  <mergeCells count="10">
    <mergeCell ref="U2:W2"/>
    <mergeCell ref="X2:Z2"/>
    <mergeCell ref="AA2:AC2"/>
    <mergeCell ref="AD2:AF2"/>
    <mergeCell ref="R2:T2"/>
    <mergeCell ref="O2:Q2"/>
    <mergeCell ref="L2:N2"/>
    <mergeCell ref="I2:K2"/>
    <mergeCell ref="C2:E2"/>
    <mergeCell ref="F2:H2"/>
  </mergeCells>
  <phoneticPr fontId="44" type="noConversion"/>
  <pageMargins left="0.7" right="0.7" top="0.75" bottom="0.75" header="0.3" footer="0.3"/>
  <pageSetup paperSize="9" scale="4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F57"/>
  <sheetViews>
    <sheetView view="pageBreakPreview" zoomScaleNormal="100" zoomScaleSheetLayoutView="100" workbookViewId="0">
      <pane xSplit="1" ySplit="2" topLeftCell="B42" activePane="bottomRight" state="frozen"/>
      <selection pane="topRight" activeCell="B1" sqref="B1"/>
      <selection pane="bottomLeft" activeCell="A2" sqref="A2"/>
      <selection pane="bottomRight" activeCell="H49" sqref="H49"/>
    </sheetView>
  </sheetViews>
  <sheetFormatPr defaultRowHeight="14.5" x14ac:dyDescent="0.35"/>
  <cols>
    <col min="1" max="1" width="86.453125" customWidth="1"/>
    <col min="2" max="2" width="9.453125" style="25" bestFit="1" customWidth="1"/>
    <col min="3" max="3" width="8.54296875" style="7" customWidth="1"/>
    <col min="4" max="5" width="8.6328125" style="7" customWidth="1"/>
    <col min="6" max="6" width="10" customWidth="1"/>
    <col min="7" max="7" width="9.08984375" customWidth="1"/>
  </cols>
  <sheetData>
    <row r="1" spans="1:6" s="51" customFormat="1" ht="17" thickBot="1" x14ac:dyDescent="0.4">
      <c r="A1" s="49" t="s">
        <v>105</v>
      </c>
      <c r="B1" s="50"/>
    </row>
    <row r="2" spans="1:6" ht="35" thickBot="1" x14ac:dyDescent="0.4">
      <c r="A2" s="6" t="s">
        <v>10</v>
      </c>
      <c r="B2" s="26" t="s">
        <v>48</v>
      </c>
      <c r="C2" s="54" t="s">
        <v>160</v>
      </c>
      <c r="D2" s="54" t="s">
        <v>161</v>
      </c>
      <c r="E2" s="226" t="s">
        <v>172</v>
      </c>
      <c r="F2" s="37" t="s">
        <v>42</v>
      </c>
    </row>
    <row r="3" spans="1:6" ht="15" thickBot="1" x14ac:dyDescent="0.4">
      <c r="A3" s="1" t="s">
        <v>11</v>
      </c>
      <c r="B3" s="240"/>
      <c r="C3" s="241"/>
      <c r="D3" s="241"/>
      <c r="E3" s="223"/>
    </row>
    <row r="4" spans="1:6" ht="16" thickBot="1" x14ac:dyDescent="0.4">
      <c r="A4" s="2" t="s">
        <v>12</v>
      </c>
      <c r="B4" s="28"/>
      <c r="C4" s="8"/>
      <c r="D4" s="8"/>
      <c r="E4" s="178"/>
    </row>
    <row r="5" spans="1:6" ht="32" thickTop="1" thickBot="1" x14ac:dyDescent="0.4">
      <c r="A5" s="2" t="s">
        <v>13</v>
      </c>
      <c r="B5" s="28"/>
      <c r="C5" s="8"/>
      <c r="D5" s="8"/>
      <c r="E5" s="178"/>
      <c r="F5" s="224">
        <f>B5-RP_men!B6</f>
        <v>0</v>
      </c>
    </row>
    <row r="6" spans="1:6" ht="16.5" thickTop="1" thickBot="1" x14ac:dyDescent="0.4">
      <c r="A6" s="4">
        <f>RP_men!A7</f>
        <v>0</v>
      </c>
      <c r="B6" s="28">
        <f>SUM(C6:E6)</f>
        <v>0</v>
      </c>
      <c r="C6" s="9">
        <f>SUM(RP_men!C7:H7)</f>
        <v>0</v>
      </c>
      <c r="D6" s="9">
        <f>SUM(RP_men!I7:T7)</f>
        <v>0</v>
      </c>
      <c r="E6" s="225">
        <f>SUM(RP_men!U7:AF7)</f>
        <v>0</v>
      </c>
      <c r="F6" s="224">
        <f>B6-RP_men!B7</f>
        <v>0</v>
      </c>
    </row>
    <row r="7" spans="1:6" ht="16.5" thickTop="1" thickBot="1" x14ac:dyDescent="0.4">
      <c r="A7" s="4">
        <f>RP_men!A8</f>
        <v>0</v>
      </c>
      <c r="B7" s="28">
        <f>SUM(C7:E7)</f>
        <v>0</v>
      </c>
      <c r="C7" s="9">
        <f>SUM(RP_men!C8:H8)</f>
        <v>0</v>
      </c>
      <c r="D7" s="9">
        <f>SUM(RP_men!I8:T8)</f>
        <v>0</v>
      </c>
      <c r="E7" s="225">
        <f>SUM(RP_men!U8:AF8)</f>
        <v>0</v>
      </c>
      <c r="F7" s="224">
        <f>B7-RP_men!B8</f>
        <v>0</v>
      </c>
    </row>
    <row r="8" spans="1:6" ht="16.5" thickTop="1" thickBot="1" x14ac:dyDescent="0.4">
      <c r="A8" s="4">
        <f>RP_men!A9</f>
        <v>0</v>
      </c>
      <c r="B8" s="28">
        <f>SUM(C8:E8)</f>
        <v>0</v>
      </c>
      <c r="C8" s="9">
        <f>SUM(RP_men!C9:H9)</f>
        <v>0</v>
      </c>
      <c r="D8" s="9">
        <f>SUM(RP_men!I9:T9)</f>
        <v>0</v>
      </c>
      <c r="E8" s="225">
        <f>SUM(RP_men!U9:AF9)</f>
        <v>0</v>
      </c>
      <c r="F8" s="224">
        <f>B8-RP_men!B9</f>
        <v>0</v>
      </c>
    </row>
    <row r="9" spans="1:6" ht="16.5" thickTop="1" thickBot="1" x14ac:dyDescent="0.4">
      <c r="A9" s="4">
        <f>RP_men!A10</f>
        <v>0</v>
      </c>
      <c r="B9" s="28">
        <f>SUM(C9:E9)</f>
        <v>0</v>
      </c>
      <c r="C9" s="9">
        <f>SUM(RP_men!C10:H10)</f>
        <v>0</v>
      </c>
      <c r="D9" s="9">
        <f>SUM(RP_men!I10:T10)</f>
        <v>0</v>
      </c>
      <c r="E9" s="225">
        <f>SUM(RP_men!U10:AF10)</f>
        <v>0</v>
      </c>
      <c r="F9" s="224">
        <f>B9-RP_men!B10</f>
        <v>0</v>
      </c>
    </row>
    <row r="10" spans="1:6" ht="16.5" thickTop="1" thickBot="1" x14ac:dyDescent="0.4">
      <c r="A10" s="4">
        <f>RP_men!A11</f>
        <v>0</v>
      </c>
      <c r="B10" s="28">
        <f>SUM(C10:E10)</f>
        <v>0</v>
      </c>
      <c r="C10" s="9">
        <f>SUM(RP_men!C11:H11)</f>
        <v>0</v>
      </c>
      <c r="D10" s="9">
        <f>SUM(RP_men!I11:T11)</f>
        <v>0</v>
      </c>
      <c r="E10" s="225">
        <f>SUM(RP_men!U11:AF11)</f>
        <v>0</v>
      </c>
      <c r="F10" s="224">
        <f>B10-RP_men!B11</f>
        <v>0</v>
      </c>
    </row>
    <row r="11" spans="1:6" ht="47" thickTop="1" thickBot="1" x14ac:dyDescent="0.4">
      <c r="A11" s="4" t="s">
        <v>14</v>
      </c>
      <c r="B11" s="28"/>
      <c r="C11" s="9"/>
      <c r="D11" s="9"/>
      <c r="E11" s="225"/>
      <c r="F11" s="224"/>
    </row>
    <row r="12" spans="1:6" s="39" customFormat="1" ht="16.5" thickTop="1" thickBot="1" x14ac:dyDescent="0.4">
      <c r="A12" s="3" t="str">
        <f>RP_men!A13</f>
        <v>1.2.1. Ceļa / transporta izdevumi</v>
      </c>
      <c r="B12" s="28">
        <f>SUM(C12:E12)</f>
        <v>0</v>
      </c>
      <c r="C12" s="9">
        <f>SUM(RP_men!C13:H13)</f>
        <v>0</v>
      </c>
      <c r="D12" s="9">
        <f>SUM(RP_men!I13:T13)</f>
        <v>0</v>
      </c>
      <c r="E12" s="225">
        <f>SUM(RP_men!U13:AF13)</f>
        <v>0</v>
      </c>
      <c r="F12" s="224">
        <f>B12-RP_men!B13</f>
        <v>0</v>
      </c>
    </row>
    <row r="13" spans="1:6" ht="16.5" thickTop="1" thickBot="1" x14ac:dyDescent="0.4">
      <c r="A13" s="3" t="str">
        <f>RP_men!A14</f>
        <v>1.2.2. Dienas nauda</v>
      </c>
      <c r="B13" s="28">
        <f>SUM(C13:E13)</f>
        <v>0</v>
      </c>
      <c r="C13" s="9">
        <f>SUM(RP_men!C14:H14)</f>
        <v>0</v>
      </c>
      <c r="D13" s="9">
        <f>SUM(RP_men!I14:T14)</f>
        <v>0</v>
      </c>
      <c r="E13" s="225">
        <f>SUM(RP_men!U14:AF14)</f>
        <v>0</v>
      </c>
      <c r="F13" s="224">
        <f>B13-RP_men!B14</f>
        <v>0</v>
      </c>
    </row>
    <row r="14" spans="1:6" ht="16.5" thickTop="1" thickBot="1" x14ac:dyDescent="0.4">
      <c r="A14" s="3" t="str">
        <f>RP_men!A15</f>
        <v>1.2.3. Viesnīcas (naktsmītnes) izdevumi, ieskaitot brokastis</v>
      </c>
      <c r="B14" s="28">
        <f>SUM(C14:E14)</f>
        <v>0</v>
      </c>
      <c r="C14" s="9">
        <f>SUM(RP_men!C15:H15)</f>
        <v>0</v>
      </c>
      <c r="D14" s="9">
        <f>SUM(RP_men!I15:T15)</f>
        <v>0</v>
      </c>
      <c r="E14" s="225">
        <f>SUM(RP_men!U15:AF15)</f>
        <v>0</v>
      </c>
      <c r="F14" s="224">
        <f>B14-RP_men!B15</f>
        <v>0</v>
      </c>
    </row>
    <row r="15" spans="1:6" ht="16.5" thickTop="1" thickBot="1" x14ac:dyDescent="0.4">
      <c r="A15" s="3" t="str">
        <f>RP_men!A16</f>
        <v>1.2.4. Bagāžas pārvadāšanas izdevumi</v>
      </c>
      <c r="B15" s="28">
        <f>SUM(C15:E15)</f>
        <v>0</v>
      </c>
      <c r="C15" s="9">
        <f>SUM(RP_men!C16:H16)</f>
        <v>0</v>
      </c>
      <c r="D15" s="9">
        <f>SUM(RP_men!I16:T16)</f>
        <v>0</v>
      </c>
      <c r="E15" s="225">
        <f>SUM(RP_men!U16:AF16)</f>
        <v>0</v>
      </c>
      <c r="F15" s="224">
        <f>B15-RP_men!B16</f>
        <v>0</v>
      </c>
    </row>
    <row r="16" spans="1:6" s="19" customFormat="1" ht="16.5" thickTop="1" thickBot="1" x14ac:dyDescent="0.4">
      <c r="A16" s="30" t="s">
        <v>41</v>
      </c>
      <c r="B16" s="28">
        <f>SUM(C16:E16)</f>
        <v>0</v>
      </c>
      <c r="C16" s="53">
        <f t="shared" ref="C16:E16" si="0">SUM(C6:C15)</f>
        <v>0</v>
      </c>
      <c r="D16" s="53">
        <f t="shared" si="0"/>
        <v>0</v>
      </c>
      <c r="E16" s="53">
        <f t="shared" si="0"/>
        <v>0</v>
      </c>
      <c r="F16" s="224">
        <f>B16-RP_men!B17</f>
        <v>0</v>
      </c>
    </row>
    <row r="17" spans="1:6" ht="16.5" thickTop="1" thickBot="1" x14ac:dyDescent="0.4">
      <c r="A17" s="4" t="s">
        <v>15</v>
      </c>
      <c r="B17" s="28"/>
      <c r="C17" s="9"/>
      <c r="D17" s="9"/>
      <c r="E17" s="225"/>
      <c r="F17" s="224"/>
    </row>
    <row r="18" spans="1:6" ht="16.5" thickTop="1" thickBot="1" x14ac:dyDescent="0.4">
      <c r="A18" s="4" t="str">
        <f>RP_men!A19</f>
        <v>2.1. Komunālo pakalpojumu izmaksas</v>
      </c>
      <c r="B18" s="28">
        <f>SUM(C18:E18)</f>
        <v>0</v>
      </c>
      <c r="C18" s="9">
        <f>SUM(RP_men!C19:H19)</f>
        <v>0</v>
      </c>
      <c r="D18" s="9">
        <f>SUM(RP_men!I19:T19)</f>
        <v>0</v>
      </c>
      <c r="E18" s="225">
        <f>SUM(RP_men!U19:AF19)</f>
        <v>0</v>
      </c>
      <c r="F18" s="224">
        <f>B18-RP_men!B19</f>
        <v>0</v>
      </c>
    </row>
    <row r="19" spans="1:6" ht="16.5" thickTop="1" thickBot="1" x14ac:dyDescent="0.4">
      <c r="A19" s="4" t="str">
        <f>RP_men!A20</f>
        <v>2.2. Sakaru pakalpojumu izmaksas</v>
      </c>
      <c r="B19" s="28">
        <f>SUM(C19:E19)</f>
        <v>0</v>
      </c>
      <c r="C19" s="9">
        <f>SUM(RP_men!C20:H20)</f>
        <v>0</v>
      </c>
      <c r="D19" s="9">
        <f>SUM(RP_men!I20:T20)</f>
        <v>0</v>
      </c>
      <c r="E19" s="225">
        <f>SUM(RP_men!U20:AF20)</f>
        <v>0</v>
      </c>
      <c r="F19" s="224">
        <f>B19-RP_men!B20</f>
        <v>0</v>
      </c>
    </row>
    <row r="20" spans="1:6" s="19" customFormat="1" ht="16.5" thickTop="1" thickBot="1" x14ac:dyDescent="0.4">
      <c r="A20" s="30" t="s">
        <v>40</v>
      </c>
      <c r="B20" s="28">
        <f>SUM(C20:E20)</f>
        <v>0</v>
      </c>
      <c r="C20" s="53">
        <f t="shared" ref="C20:E20" si="1">SUM(C18:C19)</f>
        <v>0</v>
      </c>
      <c r="D20" s="53">
        <f t="shared" si="1"/>
        <v>0</v>
      </c>
      <c r="E20" s="53">
        <f t="shared" si="1"/>
        <v>0</v>
      </c>
      <c r="F20" s="224">
        <f>B20-RP_men!B21</f>
        <v>0</v>
      </c>
    </row>
    <row r="21" spans="1:6" ht="16.5" thickTop="1" thickBot="1" x14ac:dyDescent="0.4">
      <c r="A21" s="2" t="s">
        <v>16</v>
      </c>
      <c r="B21" s="28"/>
      <c r="C21" s="9"/>
      <c r="D21" s="9"/>
      <c r="E21" s="225"/>
      <c r="F21" s="224"/>
    </row>
    <row r="22" spans="1:6" ht="16.5" thickTop="1" thickBot="1" x14ac:dyDescent="0.4">
      <c r="A22" s="2" t="str">
        <f>RP_men!A23</f>
        <v>3.1. Telpu nomas izmaksas</v>
      </c>
      <c r="B22" s="28">
        <f>SUM(C22:E22)</f>
        <v>0</v>
      </c>
      <c r="C22" s="9">
        <f>SUM(RP_men!C23:H23)</f>
        <v>0</v>
      </c>
      <c r="D22" s="9">
        <f>SUM(RP_men!I23:T23)</f>
        <v>0</v>
      </c>
      <c r="E22" s="225">
        <f>SUM(RP_men!U23:AF23)</f>
        <v>0</v>
      </c>
      <c r="F22" s="224">
        <f>B22-RP_men!B23</f>
        <v>0</v>
      </c>
    </row>
    <row r="23" spans="1:6" ht="16.5" thickTop="1" thickBot="1" x14ac:dyDescent="0.4">
      <c r="A23" s="2" t="str">
        <f>RP_men!A24</f>
        <v>3.2. Instrumentu nomas izmaksas</v>
      </c>
      <c r="B23" s="28">
        <f>SUM(C23:E23)</f>
        <v>0</v>
      </c>
      <c r="C23" s="9">
        <f>SUM(RP_men!C24:H24)</f>
        <v>0</v>
      </c>
      <c r="D23" s="9">
        <f>SUM(RP_men!I24:T24)</f>
        <v>0</v>
      </c>
      <c r="E23" s="225">
        <f>SUM(RP_men!U24:AF24)</f>
        <v>0</v>
      </c>
      <c r="F23" s="224">
        <f>B23-RP_men!B24</f>
        <v>0</v>
      </c>
    </row>
    <row r="24" spans="1:6" ht="16.5" thickTop="1" thickBot="1" x14ac:dyDescent="0.4">
      <c r="A24" s="2" t="str">
        <f>RP_men!A25</f>
        <v>3.3. Iekārtu nomas izmaksas</v>
      </c>
      <c r="B24" s="28">
        <f>SUM(C24:E24)</f>
        <v>0</v>
      </c>
      <c r="C24" s="9">
        <f>SUM(RP_men!C25:H25)</f>
        <v>0</v>
      </c>
      <c r="D24" s="9">
        <f>SUM(RP_men!I25:T25)</f>
        <v>0</v>
      </c>
      <c r="E24" s="225">
        <f>SUM(RP_men!U25:AF25)</f>
        <v>0</v>
      </c>
      <c r="F24" s="224">
        <f>B24-RP_men!B25</f>
        <v>0</v>
      </c>
    </row>
    <row r="25" spans="1:6" ht="16.5" thickTop="1" thickBot="1" x14ac:dyDescent="0.4">
      <c r="A25" s="2" t="str">
        <f>RP_men!A26</f>
        <v>3.4. Aprīkojuma nomas izmaksas</v>
      </c>
      <c r="B25" s="28">
        <f>SUM(C25:E25)</f>
        <v>0</v>
      </c>
      <c r="C25" s="9">
        <f>SUM(RP_men!C26:H26)</f>
        <v>0</v>
      </c>
      <c r="D25" s="9">
        <f>SUM(RP_men!I26:T26)</f>
        <v>0</v>
      </c>
      <c r="E25" s="225">
        <f>SUM(RP_men!U26:AF26)</f>
        <v>0</v>
      </c>
      <c r="F25" s="224">
        <f>B25-RP_men!B26</f>
        <v>0</v>
      </c>
    </row>
    <row r="26" spans="1:6" s="19" customFormat="1" ht="16.5" thickTop="1" thickBot="1" x14ac:dyDescent="0.4">
      <c r="A26" s="30" t="s">
        <v>39</v>
      </c>
      <c r="B26" s="28">
        <f>SUM(C26:E26)</f>
        <v>0</v>
      </c>
      <c r="C26" s="53">
        <f t="shared" ref="C26:E26" si="2">SUM(C22:C25)</f>
        <v>0</v>
      </c>
      <c r="D26" s="53">
        <f t="shared" si="2"/>
        <v>0</v>
      </c>
      <c r="E26" s="53">
        <f t="shared" si="2"/>
        <v>0</v>
      </c>
      <c r="F26" s="224">
        <f>B26-RP_men!B27</f>
        <v>0</v>
      </c>
    </row>
    <row r="27" spans="1:6" ht="16.5" thickTop="1" thickBot="1" x14ac:dyDescent="0.4">
      <c r="A27" s="2" t="s">
        <v>17</v>
      </c>
      <c r="B27" s="28"/>
      <c r="C27" s="9"/>
      <c r="D27" s="9"/>
      <c r="E27" s="225"/>
      <c r="F27" s="224"/>
    </row>
    <row r="28" spans="1:6" ht="16.5" thickTop="1" thickBot="1" x14ac:dyDescent="0.4">
      <c r="A28" s="3" t="str">
        <f>RP_men!A29</f>
        <v>4.1. Konferences dalības maksa</v>
      </c>
      <c r="B28" s="28">
        <f>SUM(C28:E28)</f>
        <v>0</v>
      </c>
      <c r="C28" s="9">
        <f>SUM(RP_men!C29:H29)</f>
        <v>0</v>
      </c>
      <c r="D28" s="9">
        <f>SUM(RP_men!I29:T29)</f>
        <v>0</v>
      </c>
      <c r="E28" s="225">
        <f>SUM(RP_men!U29:AF29)</f>
        <v>0</v>
      </c>
      <c r="F28" s="224">
        <f>B32-RP_men!B33</f>
        <v>0</v>
      </c>
    </row>
    <row r="29" spans="1:6" ht="16.5" thickTop="1" thickBot="1" x14ac:dyDescent="0.4">
      <c r="A29" s="3" t="str">
        <f>RP_men!A30</f>
        <v>4.2. Ārpakalpojums</v>
      </c>
      <c r="B29" s="28">
        <f>SUM(C29:E29)</f>
        <v>0</v>
      </c>
      <c r="C29" s="9">
        <f>SUM(RP_men!C30:H30)</f>
        <v>0</v>
      </c>
      <c r="D29" s="9">
        <f>SUM(RP_men!I30:T30)</f>
        <v>0</v>
      </c>
      <c r="E29" s="225">
        <f>SUM(RP_men!U30:AF30)</f>
        <v>0</v>
      </c>
      <c r="F29" s="224">
        <f>B29-RP_men!B30</f>
        <v>0</v>
      </c>
    </row>
    <row r="30" spans="1:6" s="19" customFormat="1" ht="16.5" thickTop="1" thickBot="1" x14ac:dyDescent="0.4">
      <c r="A30" s="29" t="s">
        <v>18</v>
      </c>
      <c r="B30" s="28">
        <f>SUM(C30:E30)</f>
        <v>0</v>
      </c>
      <c r="C30" s="53">
        <f t="shared" ref="C30:E30" si="3">SUM(C28:C29)</f>
        <v>0</v>
      </c>
      <c r="D30" s="53">
        <f t="shared" si="3"/>
        <v>0</v>
      </c>
      <c r="E30" s="53">
        <f t="shared" si="3"/>
        <v>0</v>
      </c>
      <c r="F30" s="224">
        <f>B30-RP_men!B31</f>
        <v>0</v>
      </c>
    </row>
    <row r="31" spans="1:6" ht="32" thickTop="1" thickBot="1" x14ac:dyDescent="0.4">
      <c r="A31" s="4" t="s">
        <v>19</v>
      </c>
      <c r="B31" s="28"/>
      <c r="C31" s="9"/>
      <c r="D31" s="9"/>
      <c r="E31" s="225"/>
      <c r="F31" s="224">
        <f>B31-RP_men!B32</f>
        <v>0</v>
      </c>
    </row>
    <row r="32" spans="1:6" ht="16.5" thickTop="1" thickBot="1" x14ac:dyDescent="0.4">
      <c r="A32" s="24" t="str">
        <f>RP_men!A33</f>
        <v>5.1. Materiālu izmaksas</v>
      </c>
      <c r="B32" s="28">
        <f>SUM(C32:E32)</f>
        <v>0</v>
      </c>
      <c r="C32" s="9">
        <f>SUM(RP_men!C33:H33)</f>
        <v>0</v>
      </c>
      <c r="D32" s="9">
        <f>SUM(RP_men!I33:T33)</f>
        <v>0</v>
      </c>
      <c r="E32" s="225">
        <f>SUM(RP_men!U33:AF33)</f>
        <v>0</v>
      </c>
      <c r="F32" s="224">
        <f>B32-RP_men!B33</f>
        <v>0</v>
      </c>
    </row>
    <row r="33" spans="1:6" ht="16.5" thickTop="1" thickBot="1" x14ac:dyDescent="0.4">
      <c r="A33" s="24" t="str">
        <f>RP_men!A34</f>
        <v>5.2. Zinātniskās literatūras izmaksas</v>
      </c>
      <c r="B33" s="28">
        <f>SUM(C33:E33)</f>
        <v>0</v>
      </c>
      <c r="C33" s="9">
        <f>SUM(RP_men!C34:H34)</f>
        <v>0</v>
      </c>
      <c r="D33" s="9">
        <f>SUM(RP_men!I34:T34)</f>
        <v>0</v>
      </c>
      <c r="E33" s="225">
        <f>SUM(RP_men!U34:AF34)</f>
        <v>0</v>
      </c>
      <c r="F33" s="224">
        <f>B33-RP_men!B34</f>
        <v>0</v>
      </c>
    </row>
    <row r="34" spans="1:6" ht="16.5" thickTop="1" thickBot="1" x14ac:dyDescent="0.4">
      <c r="A34" s="24" t="str">
        <f>RP_men!A35</f>
        <v>5.3. Mazvērtīgā inventāra izmaksas</v>
      </c>
      <c r="B34" s="28">
        <f>SUM(C34:E34)</f>
        <v>0</v>
      </c>
      <c r="C34" s="9">
        <f>SUM(RP_men!C35:H35)</f>
        <v>0</v>
      </c>
      <c r="D34" s="9">
        <f>SUM(RP_men!I35:T35)</f>
        <v>0</v>
      </c>
      <c r="E34" s="225">
        <f>SUM(RP_men!U35:AF35)</f>
        <v>0</v>
      </c>
      <c r="F34" s="224">
        <f>B34-RP_men!B35</f>
        <v>0</v>
      </c>
    </row>
    <row r="35" spans="1:6" s="19" customFormat="1" ht="16.5" thickTop="1" thickBot="1" x14ac:dyDescent="0.4">
      <c r="A35" s="29" t="s">
        <v>20</v>
      </c>
      <c r="B35" s="28">
        <f>SUM(C35:E35)</f>
        <v>0</v>
      </c>
      <c r="C35" s="53">
        <f t="shared" ref="C35:E35" si="4">SUM(C32:C34)</f>
        <v>0</v>
      </c>
      <c r="D35" s="53">
        <f t="shared" si="4"/>
        <v>0</v>
      </c>
      <c r="E35" s="53">
        <f t="shared" si="4"/>
        <v>0</v>
      </c>
      <c r="F35" s="224">
        <f>B35-RP_men!B36</f>
        <v>0</v>
      </c>
    </row>
    <row r="36" spans="1:6" ht="32" thickTop="1" thickBot="1" x14ac:dyDescent="0.4">
      <c r="A36" s="3" t="s">
        <v>21</v>
      </c>
      <c r="B36" s="28"/>
      <c r="C36" s="9"/>
      <c r="D36" s="9"/>
      <c r="E36" s="225"/>
      <c r="F36" s="224"/>
    </row>
    <row r="37" spans="1:6" ht="16.5" thickTop="1" thickBot="1" x14ac:dyDescent="0.4">
      <c r="A37" s="3" t="str">
        <f>RP_men!A38</f>
        <v>6.1. Telpu amortizācijas izmaksas</v>
      </c>
      <c r="B37" s="28">
        <f t="shared" ref="B37:B42" si="5">SUM(C37:E37)</f>
        <v>0</v>
      </c>
      <c r="C37" s="9">
        <f>SUM(RP_men!C38:H38)</f>
        <v>0</v>
      </c>
      <c r="D37" s="9">
        <f>SUM(RP_men!I38:T38)</f>
        <v>0</v>
      </c>
      <c r="E37" s="225">
        <f>SUM(RP_men!U38:AF38)</f>
        <v>0</v>
      </c>
      <c r="F37" s="224">
        <f>B37-RP_men!B38</f>
        <v>0</v>
      </c>
    </row>
    <row r="38" spans="1:6" ht="16.5" thickTop="1" thickBot="1" x14ac:dyDescent="0.4">
      <c r="A38" s="3" t="str">
        <f>RP_men!A39</f>
        <v>6.2. Instrumentu amortizācijas izmaksas</v>
      </c>
      <c r="B38" s="28">
        <f t="shared" si="5"/>
        <v>0</v>
      </c>
      <c r="C38" s="9">
        <f>SUM(RP_men!C39:H39)</f>
        <v>0</v>
      </c>
      <c r="D38" s="9">
        <f>SUM(RP_men!I39:T39)</f>
        <v>0</v>
      </c>
      <c r="E38" s="225">
        <f>SUM(RP_men!U39:AF39)</f>
        <v>0</v>
      </c>
      <c r="F38" s="224">
        <f>B38-RP_men!B39</f>
        <v>0</v>
      </c>
    </row>
    <row r="39" spans="1:6" ht="16.5" thickTop="1" thickBot="1" x14ac:dyDescent="0.4">
      <c r="A39" s="3" t="str">
        <f>RP_men!A40</f>
        <v>6.3. Iekārtu amortizācijas izmaksas</v>
      </c>
      <c r="B39" s="28">
        <f t="shared" si="5"/>
        <v>0</v>
      </c>
      <c r="C39" s="9">
        <f>SUM(RP_men!C40:H40)</f>
        <v>0</v>
      </c>
      <c r="D39" s="9">
        <f>SUM(RP_men!I40:T40)</f>
        <v>0</v>
      </c>
      <c r="E39" s="225">
        <f>SUM(RP_men!U40:AF40)</f>
        <v>0</v>
      </c>
      <c r="F39" s="224">
        <f>B39-RP_men!B40</f>
        <v>0</v>
      </c>
    </row>
    <row r="40" spans="1:6" ht="16.5" thickTop="1" thickBot="1" x14ac:dyDescent="0.4">
      <c r="A40" s="3" t="str">
        <f>RP_men!A41</f>
        <v>6.4. Aprīkojuma amortizācijas izmaksas</v>
      </c>
      <c r="B40" s="28">
        <f t="shared" si="5"/>
        <v>0</v>
      </c>
      <c r="C40" s="9">
        <f>SUM(RP_men!C41:H41)</f>
        <v>0</v>
      </c>
      <c r="D40" s="9">
        <f>SUM(RP_men!I41:T41)</f>
        <v>0</v>
      </c>
      <c r="E40" s="225">
        <f>SUM(RP_men!U41:AF41)</f>
        <v>0</v>
      </c>
      <c r="F40" s="224">
        <f>B40-RP_men!B41</f>
        <v>0</v>
      </c>
    </row>
    <row r="41" spans="1:6" ht="16.5" thickTop="1" thickBot="1" x14ac:dyDescent="0.4">
      <c r="A41" s="3" t="str">
        <f>RP_men!A42</f>
        <v>6.5. Patentu un licenču amortizācijas izmaksas</v>
      </c>
      <c r="B41" s="28">
        <f t="shared" si="5"/>
        <v>0</v>
      </c>
      <c r="C41" s="9">
        <f>SUM(RP_men!C42:H42)</f>
        <v>0</v>
      </c>
      <c r="D41" s="9">
        <f>SUM(RP_men!I42:T42)</f>
        <v>0</v>
      </c>
      <c r="E41" s="225">
        <f>SUM(RP_men!U42:AF42)</f>
        <v>0</v>
      </c>
      <c r="F41" s="224">
        <f>B41-RP_men!B42</f>
        <v>0</v>
      </c>
    </row>
    <row r="42" spans="1:6" s="19" customFormat="1" ht="16.5" thickTop="1" thickBot="1" x14ac:dyDescent="0.4">
      <c r="A42" s="29" t="s">
        <v>22</v>
      </c>
      <c r="B42" s="28">
        <f t="shared" si="5"/>
        <v>0</v>
      </c>
      <c r="C42" s="53">
        <f t="shared" ref="C42:E42" si="6">SUM(C37:C41)</f>
        <v>0</v>
      </c>
      <c r="D42" s="53">
        <f t="shared" si="6"/>
        <v>0</v>
      </c>
      <c r="E42" s="53">
        <f t="shared" si="6"/>
        <v>0</v>
      </c>
      <c r="F42" s="224">
        <f>B42-RP_men!B43</f>
        <v>0</v>
      </c>
    </row>
    <row r="43" spans="1:6" s="19" customFormat="1" ht="47.5" thickTop="1" thickBot="1" x14ac:dyDescent="0.4">
      <c r="A43" s="3" t="str">
        <f>Pienemumi!A37</f>
        <v>7. Apdrošināšanas (veselības, dzīvības, transportlīdzekļu, īpašuma, iekārtu, civiltiesiskās atbildības u. c.) izmaksas uz pētniecības projekta īstenošanas laiku, kuru nepieciešamību nosaka Latvijas Republikas normatīvie akti</v>
      </c>
      <c r="B43" s="28"/>
      <c r="C43" s="9"/>
      <c r="D43" s="9"/>
      <c r="E43" s="225"/>
      <c r="F43" s="224"/>
    </row>
    <row r="44" spans="1:6" s="19" customFormat="1" ht="16.5" thickTop="1" thickBot="1" x14ac:dyDescent="0.4">
      <c r="A44" s="3" t="str">
        <f>RP_men!A45</f>
        <v xml:space="preserve">7.1. </v>
      </c>
      <c r="B44" s="28">
        <f>SUM(C44:E44)</f>
        <v>0</v>
      </c>
      <c r="C44" s="9">
        <f>SUM(RP_men!C45:H45)</f>
        <v>0</v>
      </c>
      <c r="D44" s="9">
        <f>SUM(RP_men!I45:T45)</f>
        <v>0</v>
      </c>
      <c r="E44" s="225">
        <f>SUM(RP_men!U45:AF45)</f>
        <v>0</v>
      </c>
      <c r="F44" s="224">
        <f>B44-RP_men!B45</f>
        <v>0</v>
      </c>
    </row>
    <row r="45" spans="1:6" s="19" customFormat="1" ht="16.5" thickTop="1" thickBot="1" x14ac:dyDescent="0.4">
      <c r="A45" s="3" t="str">
        <f>RP_men!A46</f>
        <v xml:space="preserve">7.2. </v>
      </c>
      <c r="B45" s="28">
        <f>SUM(C45:E45)</f>
        <v>0</v>
      </c>
      <c r="C45" s="9">
        <f>SUM(RP_men!C46:H46)</f>
        <v>0</v>
      </c>
      <c r="D45" s="9">
        <f>SUM(RP_men!I46:T46)</f>
        <v>0</v>
      </c>
      <c r="E45" s="225">
        <f>SUM(RP_men!U46:AF46)</f>
        <v>0</v>
      </c>
      <c r="F45" s="224">
        <f>B45-RP_men!B46</f>
        <v>0</v>
      </c>
    </row>
    <row r="46" spans="1:6" s="19" customFormat="1" ht="16.5" thickTop="1" thickBot="1" x14ac:dyDescent="0.4">
      <c r="A46" s="29" t="s">
        <v>100</v>
      </c>
      <c r="B46" s="28">
        <f>SUM(C46:E46)</f>
        <v>0</v>
      </c>
      <c r="C46" s="53">
        <f t="shared" ref="C46:E46" si="7">SUM(C44:C45)</f>
        <v>0</v>
      </c>
      <c r="D46" s="53">
        <f t="shared" si="7"/>
        <v>0</v>
      </c>
      <c r="E46" s="53">
        <f t="shared" si="7"/>
        <v>0</v>
      </c>
      <c r="F46" s="224">
        <f>B46-RP_men!B47</f>
        <v>0</v>
      </c>
    </row>
    <row r="47" spans="1:6" s="19" customFormat="1" ht="16.5" thickTop="1" thickBot="1" x14ac:dyDescent="0.4">
      <c r="A47" s="31" t="s">
        <v>23</v>
      </c>
      <c r="B47" s="28">
        <f>SUM(C47:E47)</f>
        <v>0</v>
      </c>
      <c r="C47" s="53">
        <f t="shared" ref="C47:E47" si="8">SUM(C16+C20+C26+C30+C35+C42+C46)</f>
        <v>0</v>
      </c>
      <c r="D47" s="53">
        <f t="shared" si="8"/>
        <v>0</v>
      </c>
      <c r="E47" s="53">
        <f t="shared" si="8"/>
        <v>0</v>
      </c>
      <c r="F47" s="224">
        <f>B47-RP_men!B48</f>
        <v>0</v>
      </c>
    </row>
    <row r="48" spans="1:6" ht="16.5" thickTop="1" thickBot="1" x14ac:dyDescent="0.4">
      <c r="A48" s="5"/>
      <c r="B48" s="28"/>
      <c r="C48" s="9"/>
      <c r="D48" s="9"/>
      <c r="E48" s="225"/>
      <c r="F48" s="224"/>
    </row>
    <row r="49" spans="1:6" s="19" customFormat="1" ht="16.5" thickTop="1" thickBot="1" x14ac:dyDescent="0.4">
      <c r="A49" s="3" t="str">
        <f>RP_men!A50</f>
        <v>8. Pētniecības projekta vadības izmaksas (valsts atbalsts)</v>
      </c>
      <c r="B49" s="28"/>
      <c r="C49" s="9"/>
      <c r="D49" s="9"/>
      <c r="E49" s="225"/>
      <c r="F49" s="224"/>
    </row>
    <row r="50" spans="1:6" ht="16.5" thickTop="1" thickBot="1" x14ac:dyDescent="0.4">
      <c r="A50" s="3" t="str">
        <f>RP_men!A51</f>
        <v>8.1. Personāla izmaksas</v>
      </c>
      <c r="B50" s="28">
        <f>SUM(C50:E50)</f>
        <v>0</v>
      </c>
      <c r="C50" s="9">
        <f>SUM(RP_men!C51:H51)</f>
        <v>0</v>
      </c>
      <c r="D50" s="9">
        <f>SUM(RP_men!I51:T51)</f>
        <v>0</v>
      </c>
      <c r="E50" s="225">
        <f>SUM(RP_men!U51:AF51)</f>
        <v>0</v>
      </c>
      <c r="F50" s="224">
        <f>B50-RP_men!B51</f>
        <v>0</v>
      </c>
    </row>
    <row r="51" spans="1:6" ht="16.5" thickTop="1" thickBot="1" x14ac:dyDescent="0.4">
      <c r="A51" s="3" t="str">
        <f>RP_men!A52</f>
        <v>8.2. Kancelejas preces, biroja piederumi un biroja aprīkojuma noma vai iegāde</v>
      </c>
      <c r="B51" s="28">
        <f>SUM(C51:E51)</f>
        <v>0</v>
      </c>
      <c r="C51" s="9">
        <f>SUM(RP_men!C52:H52)</f>
        <v>0</v>
      </c>
      <c r="D51" s="9">
        <f>SUM(RP_men!I52:T52)</f>
        <v>0</v>
      </c>
      <c r="E51" s="225">
        <f>SUM(RP_men!U52:AF52)</f>
        <v>0</v>
      </c>
      <c r="F51" s="224">
        <f>B51-RP_men!B52</f>
        <v>0</v>
      </c>
    </row>
    <row r="52" spans="1:6" ht="16.5" thickTop="1" thickBot="1" x14ac:dyDescent="0.4">
      <c r="A52" s="3" t="str">
        <f>RP_men!A53</f>
        <v>8.3. Apdrošināšanas izmaksas</v>
      </c>
      <c r="B52" s="28">
        <f>SUM(C52:E52)</f>
        <v>0</v>
      </c>
      <c r="C52" s="9">
        <f>SUM(RP_men!C53:H53)</f>
        <v>0</v>
      </c>
      <c r="D52" s="9">
        <f>SUM(RP_men!I53:T53)</f>
        <v>0</v>
      </c>
      <c r="E52" s="225">
        <f>SUM(RP_men!U53:AF53)</f>
        <v>0</v>
      </c>
      <c r="F52" s="224">
        <f>B52-RP_men!B53</f>
        <v>0</v>
      </c>
    </row>
    <row r="53" spans="1:6" s="19" customFormat="1" ht="16.5" thickTop="1" thickBot="1" x14ac:dyDescent="0.4">
      <c r="A53" s="29" t="str">
        <f>RP_men!A54</f>
        <v>Kopā (8.)</v>
      </c>
      <c r="B53" s="28">
        <f>SUM(C53:E53)</f>
        <v>0</v>
      </c>
      <c r="C53" s="53">
        <f t="shared" ref="C53:D53" si="9">SUM(C50:C52)</f>
        <v>0</v>
      </c>
      <c r="D53" s="53">
        <f t="shared" si="9"/>
        <v>0</v>
      </c>
      <c r="E53" s="225">
        <f>SUM(RP_men!U54:AF54)</f>
        <v>0</v>
      </c>
      <c r="F53" s="224">
        <f>B53-RP_men!B54</f>
        <v>0</v>
      </c>
    </row>
    <row r="54" spans="1:6" s="19" customFormat="1" ht="16.5" thickTop="1" thickBot="1" x14ac:dyDescent="0.4">
      <c r="A54" s="32" t="str">
        <f>RP_men!A55</f>
        <v>Kopējās izmaksas</v>
      </c>
      <c r="B54" s="28">
        <f>SUM(C54:E54)</f>
        <v>0</v>
      </c>
      <c r="C54" s="53">
        <f t="shared" ref="C54:D54" si="10">C53+C47</f>
        <v>0</v>
      </c>
      <c r="D54" s="53">
        <f t="shared" si="10"/>
        <v>0</v>
      </c>
      <c r="E54" s="225">
        <f>SUM(RP_men!U55:AF55)</f>
        <v>0</v>
      </c>
      <c r="F54" s="224">
        <f>B54-RP_men!B55</f>
        <v>0</v>
      </c>
    </row>
    <row r="55" spans="1:6" s="33" customFormat="1" ht="16.5" hidden="1" thickTop="1" thickBot="1" x14ac:dyDescent="0.4">
      <c r="A55" s="32">
        <f>RP_men!A77</f>
        <v>0</v>
      </c>
      <c r="B55" s="36" t="s">
        <v>42</v>
      </c>
      <c r="C55" s="34"/>
      <c r="D55" s="35" t="e">
        <f>#REF!-SUM(RP_men!#REF!)</f>
        <v>#REF!</v>
      </c>
      <c r="E55" s="35"/>
      <c r="F55" s="89" t="e">
        <f>B55-RP_men!B46</f>
        <v>#VALUE!</v>
      </c>
    </row>
    <row r="56" spans="1:6" ht="15.5" thickTop="1" thickBot="1" x14ac:dyDescent="0.4">
      <c r="B56" s="89">
        <f>B54-RP_men!B55</f>
        <v>0</v>
      </c>
    </row>
    <row r="57" spans="1:6" ht="15" thickTop="1" x14ac:dyDescent="0.35"/>
  </sheetData>
  <mergeCells count="1">
    <mergeCell ref="B3:D3"/>
  </mergeCells>
  <conditionalFormatting sqref="B55:E55 G55:XFD55">
    <cfRule type="cellIs" dxfId="3" priority="8" operator="notEqual">
      <formula>0</formula>
    </cfRule>
  </conditionalFormatting>
  <conditionalFormatting sqref="F2:F55">
    <cfRule type="cellIs" dxfId="2" priority="1" operator="notEqual">
      <formula>0</formula>
    </cfRule>
  </conditionalFormatting>
  <pageMargins left="0.70866141732283472" right="0.70866141732283472" top="0.74803149606299213" bottom="0.74803149606299213" header="0.31496062992125984" footer="0.31496062992125984"/>
  <pageSetup paperSize="9" scale="7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F81"/>
  <sheetViews>
    <sheetView zoomScaleNormal="100" workbookViewId="0">
      <pane xSplit="2" ySplit="4" topLeftCell="R5" activePane="bottomRight" state="frozen"/>
      <selection pane="topRight" activeCell="C1" sqref="C1"/>
      <selection pane="bottomLeft" activeCell="A5" sqref="A5"/>
      <selection pane="bottomRight" activeCell="AG6" sqref="AG6"/>
    </sheetView>
  </sheetViews>
  <sheetFormatPr defaultRowHeight="14.5" x14ac:dyDescent="0.35"/>
  <cols>
    <col min="1" max="1" width="69" customWidth="1"/>
    <col min="2" max="2" width="9.1796875" style="25" bestFit="1" customWidth="1"/>
    <col min="3" max="3" width="5.453125" style="7" bestFit="1" customWidth="1"/>
    <col min="4" max="4" width="6" style="7" bestFit="1" customWidth="1"/>
    <col min="5" max="5" width="5.36328125" customWidth="1"/>
    <col min="6" max="6" width="5.81640625" customWidth="1"/>
    <col min="7" max="7" width="5.6328125" bestFit="1" customWidth="1"/>
    <col min="8" max="8" width="5.453125" bestFit="1" customWidth="1"/>
    <col min="9" max="9" width="6.36328125" customWidth="1"/>
    <col min="10" max="10" width="6.6328125" customWidth="1"/>
    <col min="11" max="11" width="7" customWidth="1"/>
    <col min="12" max="12" width="6.81640625" customWidth="1"/>
    <col min="13" max="19" width="7.36328125" customWidth="1"/>
    <col min="20" max="20" width="7.08984375" customWidth="1"/>
    <col min="21" max="21" width="5.08984375" bestFit="1" customWidth="1"/>
    <col min="22" max="22" width="5.36328125" bestFit="1" customWidth="1"/>
    <col min="23" max="23" width="5.6328125" bestFit="1" customWidth="1"/>
    <col min="24" max="24" width="5.453125" bestFit="1" customWidth="1"/>
    <col min="25" max="25" width="5.81640625" bestFit="1" customWidth="1"/>
    <col min="26" max="26" width="5.08984375" bestFit="1" customWidth="1"/>
    <col min="27" max="27" width="4.6328125" bestFit="1" customWidth="1"/>
    <col min="28" max="28" width="5.6328125" bestFit="1" customWidth="1"/>
    <col min="29" max="30" width="5.36328125" bestFit="1" customWidth="1"/>
    <col min="31" max="32" width="5.6328125" bestFit="1" customWidth="1"/>
  </cols>
  <sheetData>
    <row r="1" spans="1:32" ht="17" thickBot="1" x14ac:dyDescent="0.4">
      <c r="A1" s="11" t="s">
        <v>106</v>
      </c>
    </row>
    <row r="2" spans="1:32" ht="48.75" customHeight="1" thickBot="1" x14ac:dyDescent="0.4">
      <c r="A2" s="6" t="s">
        <v>10</v>
      </c>
      <c r="B2" s="26" t="s">
        <v>48</v>
      </c>
      <c r="C2" s="237" t="s">
        <v>175</v>
      </c>
      <c r="D2" s="238"/>
      <c r="E2" s="239"/>
      <c r="F2" s="237" t="s">
        <v>176</v>
      </c>
      <c r="G2" s="238"/>
      <c r="H2" s="239"/>
      <c r="I2" s="237" t="s">
        <v>49</v>
      </c>
      <c r="J2" s="238"/>
      <c r="K2" s="239"/>
      <c r="L2" s="237" t="s">
        <v>50</v>
      </c>
      <c r="M2" s="238"/>
      <c r="N2" s="239"/>
      <c r="O2" s="237" t="s">
        <v>51</v>
      </c>
      <c r="P2" s="238"/>
      <c r="Q2" s="239"/>
      <c r="R2" s="237" t="s">
        <v>52</v>
      </c>
      <c r="S2" s="238"/>
      <c r="T2" s="239"/>
      <c r="U2" s="242" t="s">
        <v>53</v>
      </c>
      <c r="V2" s="243"/>
      <c r="W2" s="244"/>
      <c r="X2" s="242" t="s">
        <v>54</v>
      </c>
      <c r="Y2" s="243"/>
      <c r="Z2" s="244"/>
      <c r="AA2" s="242" t="s">
        <v>55</v>
      </c>
      <c r="AB2" s="243"/>
      <c r="AC2" s="244"/>
      <c r="AD2" s="242" t="s">
        <v>56</v>
      </c>
      <c r="AE2" s="243"/>
      <c r="AF2" s="244"/>
    </row>
    <row r="3" spans="1:32" s="22" customFormat="1" ht="15" thickBot="1" x14ac:dyDescent="0.4">
      <c r="A3" s="20"/>
      <c r="B3" s="27"/>
      <c r="C3" s="21">
        <f>Stundas!B1</f>
        <v>45839</v>
      </c>
      <c r="D3" s="21">
        <f>Stundas!C1</f>
        <v>45870</v>
      </c>
      <c r="E3" s="21">
        <f>Stundas!D1</f>
        <v>45901</v>
      </c>
      <c r="F3" s="21">
        <f>Stundas!E1</f>
        <v>45931</v>
      </c>
      <c r="G3" s="21">
        <f>Stundas!F1</f>
        <v>45962</v>
      </c>
      <c r="H3" s="21">
        <f>Stundas!G1</f>
        <v>45992</v>
      </c>
      <c r="I3" s="21">
        <f>Stundas!H1</f>
        <v>46023</v>
      </c>
      <c r="J3" s="21">
        <f>Stundas!I1</f>
        <v>46054</v>
      </c>
      <c r="K3" s="21">
        <f>Stundas!J1</f>
        <v>46082</v>
      </c>
      <c r="L3" s="21">
        <f>Stundas!K1</f>
        <v>46113</v>
      </c>
      <c r="M3" s="21">
        <f>Stundas!L1</f>
        <v>46143</v>
      </c>
      <c r="N3" s="21">
        <f>Stundas!M1</f>
        <v>46174</v>
      </c>
      <c r="O3" s="21">
        <f>Stundas!N1</f>
        <v>46204</v>
      </c>
      <c r="P3" s="21">
        <f>Stundas!O1</f>
        <v>46235</v>
      </c>
      <c r="Q3" s="21">
        <f>Stundas!P1</f>
        <v>46266</v>
      </c>
      <c r="R3" s="21">
        <f>Stundas!Q1</f>
        <v>46296</v>
      </c>
      <c r="S3" s="21">
        <f>Stundas!R1</f>
        <v>46327</v>
      </c>
      <c r="T3" s="21">
        <f>Stundas!S1</f>
        <v>46357</v>
      </c>
      <c r="U3" s="211">
        <v>46388</v>
      </c>
      <c r="V3" s="211">
        <v>46419</v>
      </c>
      <c r="W3" s="211">
        <v>46447</v>
      </c>
      <c r="X3" s="211">
        <v>46478</v>
      </c>
      <c r="Y3" s="211">
        <v>46508</v>
      </c>
      <c r="Z3" s="211">
        <v>46539</v>
      </c>
      <c r="AA3" s="211">
        <v>46569</v>
      </c>
      <c r="AB3" s="211">
        <v>46600</v>
      </c>
      <c r="AC3" s="211">
        <v>46631</v>
      </c>
      <c r="AD3" s="211">
        <v>46661</v>
      </c>
      <c r="AE3" s="211">
        <v>46692</v>
      </c>
      <c r="AF3" s="211">
        <v>46722</v>
      </c>
    </row>
    <row r="4" spans="1:32" ht="15" thickBot="1" x14ac:dyDescent="0.4">
      <c r="A4" s="1" t="s">
        <v>11</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row>
    <row r="5" spans="1:32" ht="16" thickBot="1" x14ac:dyDescent="0.4">
      <c r="A5" s="2" t="s">
        <v>12</v>
      </c>
      <c r="B5" s="28"/>
      <c r="C5" s="8"/>
      <c r="D5" s="8"/>
      <c r="E5" s="8"/>
      <c r="F5" s="8"/>
      <c r="G5" s="8"/>
      <c r="H5" s="8"/>
      <c r="I5" s="8"/>
      <c r="J5" s="8"/>
      <c r="K5" s="8"/>
      <c r="L5" s="8"/>
      <c r="M5" s="8"/>
      <c r="N5" s="8"/>
      <c r="O5" s="8"/>
      <c r="P5" s="8"/>
      <c r="Q5" s="8"/>
      <c r="R5" s="8"/>
      <c r="S5" s="8"/>
      <c r="T5" s="8"/>
      <c r="U5" s="8"/>
      <c r="V5" s="8"/>
      <c r="W5" s="8"/>
      <c r="X5" s="8"/>
      <c r="Y5" s="8"/>
      <c r="Z5" s="8"/>
      <c r="AA5" s="8"/>
      <c r="AB5" s="8"/>
      <c r="AC5" s="8"/>
      <c r="AD5" s="8"/>
      <c r="AE5" s="8"/>
      <c r="AF5" s="8"/>
    </row>
    <row r="6" spans="1:32" ht="47" thickBot="1" x14ac:dyDescent="0.4">
      <c r="A6" s="4" t="s">
        <v>13</v>
      </c>
      <c r="B6" s="28"/>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16" thickBot="1" x14ac:dyDescent="0.4">
      <c r="A7" s="3">
        <f>Pienemumi!A6</f>
        <v>0</v>
      </c>
      <c r="B7" s="28">
        <f>SUM(C7:AF7)</f>
        <v>0</v>
      </c>
      <c r="C7" s="9">
        <f>Pienemumi!$D6*Stundas!B16</f>
        <v>0</v>
      </c>
      <c r="D7" s="9">
        <f>Pienemumi!$D6*Stundas!C16</f>
        <v>0</v>
      </c>
      <c r="E7" s="9">
        <f>Pienemumi!$D6*Stundas!D16</f>
        <v>0</v>
      </c>
      <c r="F7" s="9">
        <f>Pienemumi!$D6*Stundas!E16</f>
        <v>0</v>
      </c>
      <c r="G7" s="9">
        <f>Pienemumi!$D6*Stundas!F16</f>
        <v>0</v>
      </c>
      <c r="H7" s="9">
        <f>Pienemumi!$D6*Stundas!G16</f>
        <v>0</v>
      </c>
      <c r="I7" s="9">
        <f>Pienemumi!$D6*Stundas!H16</f>
        <v>0</v>
      </c>
      <c r="J7" s="9">
        <f>Pienemumi!$D6*Stundas!I16</f>
        <v>0</v>
      </c>
      <c r="K7" s="9">
        <f>Pienemumi!$D6*Stundas!J16</f>
        <v>0</v>
      </c>
      <c r="L7" s="9">
        <f>Pienemumi!$D6*Stundas!K16</f>
        <v>0</v>
      </c>
      <c r="M7" s="9">
        <f>Pienemumi!$D6*Stundas!L16</f>
        <v>0</v>
      </c>
      <c r="N7" s="9">
        <f>Pienemumi!$D6*Stundas!M16</f>
        <v>0</v>
      </c>
      <c r="O7" s="9">
        <f>Pienemumi!$D6*Stundas!N16</f>
        <v>0</v>
      </c>
      <c r="P7" s="9">
        <f>Pienemumi!$D6*Stundas!O16</f>
        <v>0</v>
      </c>
      <c r="Q7" s="9">
        <f>Pienemumi!$D6*Stundas!P16</f>
        <v>0</v>
      </c>
      <c r="R7" s="9">
        <f>Pienemumi!$D6*Stundas!Q16</f>
        <v>0</v>
      </c>
      <c r="S7" s="9">
        <f>Pienemumi!$D6*Stundas!R16</f>
        <v>0</v>
      </c>
      <c r="T7" s="9">
        <f>Pienemumi!$D6*Stundas!S16</f>
        <v>0</v>
      </c>
      <c r="U7" s="9">
        <f>Pienemumi!$D6*Stundas!T16</f>
        <v>0</v>
      </c>
      <c r="V7" s="9">
        <f>Pienemumi!$D6*Stundas!U16</f>
        <v>0</v>
      </c>
      <c r="W7" s="9">
        <f>Pienemumi!$D6*Stundas!V16</f>
        <v>0</v>
      </c>
      <c r="X7" s="9">
        <f>Pienemumi!$D6*Stundas!W16</f>
        <v>0</v>
      </c>
      <c r="Y7" s="9">
        <f>Pienemumi!$D6*Stundas!X16</f>
        <v>0</v>
      </c>
      <c r="Z7" s="9">
        <f>Pienemumi!$D6*Stundas!Y16</f>
        <v>0</v>
      </c>
      <c r="AA7" s="9">
        <f>Pienemumi!$D6*Stundas!Z16</f>
        <v>0</v>
      </c>
      <c r="AB7" s="9">
        <f>Pienemumi!$D6*Stundas!AA16</f>
        <v>0</v>
      </c>
      <c r="AC7" s="9">
        <f>Pienemumi!$D6*Stundas!AB16</f>
        <v>0</v>
      </c>
      <c r="AD7" s="9">
        <f>Pienemumi!$D6*Stundas!AC16</f>
        <v>0</v>
      </c>
      <c r="AE7" s="9">
        <f>Pienemumi!$D6*Stundas!AD16</f>
        <v>0</v>
      </c>
      <c r="AF7" s="9">
        <f>Pienemumi!$D6*Stundas!AE16</f>
        <v>0</v>
      </c>
    </row>
    <row r="8" spans="1:32" ht="16" thickBot="1" x14ac:dyDescent="0.4">
      <c r="A8" s="3">
        <f>Pienemumi!A7</f>
        <v>0</v>
      </c>
      <c r="B8" s="28">
        <f t="shared" ref="B8:B54" si="0">SUM(C8:AF8)</f>
        <v>0</v>
      </c>
      <c r="C8" s="9">
        <f>Pienemumi!$D7*Stundas!B17</f>
        <v>0</v>
      </c>
      <c r="D8" s="9">
        <f>Pienemumi!$D7*Stundas!C17</f>
        <v>0</v>
      </c>
      <c r="E8" s="9">
        <f>Pienemumi!$D7*Stundas!D17</f>
        <v>0</v>
      </c>
      <c r="F8" s="9">
        <f>Pienemumi!$D7*Stundas!E17</f>
        <v>0</v>
      </c>
      <c r="G8" s="9">
        <f>Pienemumi!$D7*Stundas!F17</f>
        <v>0</v>
      </c>
      <c r="H8" s="9">
        <f>Pienemumi!$D7*Stundas!G17</f>
        <v>0</v>
      </c>
      <c r="I8" s="9">
        <f>Pienemumi!$D7*Stundas!H17</f>
        <v>0</v>
      </c>
      <c r="J8" s="9">
        <f>Pienemumi!$D7*Stundas!I17</f>
        <v>0</v>
      </c>
      <c r="K8" s="9">
        <f>Pienemumi!$D7*Stundas!J17</f>
        <v>0</v>
      </c>
      <c r="L8" s="9">
        <f>Pienemumi!$D7*Stundas!K17</f>
        <v>0</v>
      </c>
      <c r="M8" s="9">
        <f>Pienemumi!$D7*Stundas!L17</f>
        <v>0</v>
      </c>
      <c r="N8" s="9">
        <f>Pienemumi!$D7*Stundas!M17</f>
        <v>0</v>
      </c>
      <c r="O8" s="9">
        <f>Pienemumi!$D7*Stundas!N17</f>
        <v>0</v>
      </c>
      <c r="P8" s="9">
        <f>Pienemumi!$D7*Stundas!O17</f>
        <v>0</v>
      </c>
      <c r="Q8" s="9">
        <f>Pienemumi!$D7*Stundas!P17</f>
        <v>0</v>
      </c>
      <c r="R8" s="9">
        <f>Pienemumi!$D7*Stundas!Q17</f>
        <v>0</v>
      </c>
      <c r="S8" s="9">
        <f>Pienemumi!$D7*Stundas!R17</f>
        <v>0</v>
      </c>
      <c r="T8" s="9">
        <f>Pienemumi!$D7*Stundas!S17</f>
        <v>0</v>
      </c>
      <c r="U8" s="9">
        <f>Pienemumi!$D7*Stundas!T17</f>
        <v>0</v>
      </c>
      <c r="V8" s="9">
        <f>Pienemumi!$D7*Stundas!U17</f>
        <v>0</v>
      </c>
      <c r="W8" s="9">
        <f>Pienemumi!$D7*Stundas!V17</f>
        <v>0</v>
      </c>
      <c r="X8" s="9">
        <f>Pienemumi!$D7*Stundas!W17</f>
        <v>0</v>
      </c>
      <c r="Y8" s="9">
        <f>Pienemumi!$D7*Stundas!X17</f>
        <v>0</v>
      </c>
      <c r="Z8" s="9">
        <f>Pienemumi!$D7*Stundas!Y17</f>
        <v>0</v>
      </c>
      <c r="AA8" s="9">
        <f>Pienemumi!$D7*Stundas!Z17</f>
        <v>0</v>
      </c>
      <c r="AB8" s="9">
        <f>Pienemumi!$D7*Stundas!AA17</f>
        <v>0</v>
      </c>
      <c r="AC8" s="9">
        <f>Pienemumi!$D7*Stundas!AB17</f>
        <v>0</v>
      </c>
      <c r="AD8" s="9">
        <f>Pienemumi!$D7*Stundas!AC17</f>
        <v>0</v>
      </c>
      <c r="AE8" s="9">
        <f>Pienemumi!$D7*Stundas!AD17</f>
        <v>0</v>
      </c>
      <c r="AF8" s="9">
        <f>Pienemumi!$D7*Stundas!AE17</f>
        <v>0</v>
      </c>
    </row>
    <row r="9" spans="1:32" ht="16" thickBot="1" x14ac:dyDescent="0.4">
      <c r="A9" s="3">
        <f>Pienemumi!A8</f>
        <v>0</v>
      </c>
      <c r="B9" s="28">
        <f t="shared" si="0"/>
        <v>0</v>
      </c>
      <c r="C9" s="9">
        <f>Pienemumi!$D8*Stundas!B18</f>
        <v>0</v>
      </c>
      <c r="D9" s="9">
        <f>Pienemumi!$D8*Stundas!C18</f>
        <v>0</v>
      </c>
      <c r="E9" s="9">
        <f>Pienemumi!$D8*Stundas!D18</f>
        <v>0</v>
      </c>
      <c r="F9" s="9">
        <f>Pienemumi!$D8*Stundas!E18</f>
        <v>0</v>
      </c>
      <c r="G9" s="9">
        <f>Pienemumi!$D8*Stundas!F18</f>
        <v>0</v>
      </c>
      <c r="H9" s="9">
        <f>Pienemumi!$D8*Stundas!G18</f>
        <v>0</v>
      </c>
      <c r="I9" s="9">
        <f>Pienemumi!$D8*Stundas!H18</f>
        <v>0</v>
      </c>
      <c r="J9" s="9">
        <f>Pienemumi!$D8*Stundas!I18</f>
        <v>0</v>
      </c>
      <c r="K9" s="9">
        <f>Pienemumi!$D8*Stundas!J18</f>
        <v>0</v>
      </c>
      <c r="L9" s="9">
        <f>Pienemumi!$D8*Stundas!K18</f>
        <v>0</v>
      </c>
      <c r="M9" s="9">
        <f>Pienemumi!$D8*Stundas!L18</f>
        <v>0</v>
      </c>
      <c r="N9" s="9">
        <f>Pienemumi!$D8*Stundas!M18</f>
        <v>0</v>
      </c>
      <c r="O9" s="9">
        <f>Pienemumi!$D8*Stundas!N18</f>
        <v>0</v>
      </c>
      <c r="P9" s="9">
        <f>Pienemumi!$D8*Stundas!O18</f>
        <v>0</v>
      </c>
      <c r="Q9" s="9">
        <f>Pienemumi!$D8*Stundas!P18</f>
        <v>0</v>
      </c>
      <c r="R9" s="9">
        <f>Pienemumi!$D8*Stundas!Q18</f>
        <v>0</v>
      </c>
      <c r="S9" s="9">
        <f>Pienemumi!$D8*Stundas!R18</f>
        <v>0</v>
      </c>
      <c r="T9" s="9">
        <f>Pienemumi!$D8*Stundas!S18</f>
        <v>0</v>
      </c>
      <c r="U9" s="9">
        <f>Pienemumi!$D8*Stundas!T18</f>
        <v>0</v>
      </c>
      <c r="V9" s="9">
        <f>Pienemumi!$D8*Stundas!U18</f>
        <v>0</v>
      </c>
      <c r="W9" s="9">
        <f>Pienemumi!$D8*Stundas!V18</f>
        <v>0</v>
      </c>
      <c r="X9" s="9">
        <f>Pienemumi!$D8*Stundas!W18</f>
        <v>0</v>
      </c>
      <c r="Y9" s="9">
        <f>Pienemumi!$D8*Stundas!X18</f>
        <v>0</v>
      </c>
      <c r="Z9" s="9">
        <f>Pienemumi!$D8*Stundas!Y18</f>
        <v>0</v>
      </c>
      <c r="AA9" s="9">
        <f>Pienemumi!$D8*Stundas!Z18</f>
        <v>0</v>
      </c>
      <c r="AB9" s="9">
        <f>Pienemumi!$D8*Stundas!AA18</f>
        <v>0</v>
      </c>
      <c r="AC9" s="9">
        <f>Pienemumi!$D8*Stundas!AB18</f>
        <v>0</v>
      </c>
      <c r="AD9" s="9">
        <f>Pienemumi!$D8*Stundas!AC18</f>
        <v>0</v>
      </c>
      <c r="AE9" s="9">
        <f>Pienemumi!$D8*Stundas!AD18</f>
        <v>0</v>
      </c>
      <c r="AF9" s="9">
        <f>Pienemumi!$D8*Stundas!AE18</f>
        <v>0</v>
      </c>
    </row>
    <row r="10" spans="1:32" ht="16" thickBot="1" x14ac:dyDescent="0.4">
      <c r="A10" s="3">
        <f>Pienemumi!A9</f>
        <v>0</v>
      </c>
      <c r="B10" s="28">
        <f t="shared" si="0"/>
        <v>0</v>
      </c>
      <c r="C10" s="9">
        <f>Pienemumi!$D9*Stundas!B19</f>
        <v>0</v>
      </c>
      <c r="D10" s="9">
        <f>Pienemumi!$D9*Stundas!C19</f>
        <v>0</v>
      </c>
      <c r="E10" s="9">
        <f>Pienemumi!$D9*Stundas!D19</f>
        <v>0</v>
      </c>
      <c r="F10" s="9">
        <f>Pienemumi!$D9*Stundas!E19</f>
        <v>0</v>
      </c>
      <c r="G10" s="9">
        <f>Pienemumi!$D9*Stundas!F19</f>
        <v>0</v>
      </c>
      <c r="H10" s="9">
        <f>Pienemumi!$D9*Stundas!G19</f>
        <v>0</v>
      </c>
      <c r="I10" s="9">
        <f>Pienemumi!$D9*Stundas!H19</f>
        <v>0</v>
      </c>
      <c r="J10" s="9">
        <f>Pienemumi!$D9*Stundas!I19</f>
        <v>0</v>
      </c>
      <c r="K10" s="9">
        <f>Pienemumi!$D9*Stundas!J19</f>
        <v>0</v>
      </c>
      <c r="L10" s="9">
        <f>Pienemumi!$D9*Stundas!K19</f>
        <v>0</v>
      </c>
      <c r="M10" s="9">
        <f>Pienemumi!$D9*Stundas!L19</f>
        <v>0</v>
      </c>
      <c r="N10" s="9">
        <f>Pienemumi!$D9*Stundas!M19</f>
        <v>0</v>
      </c>
      <c r="O10" s="9">
        <f>Pienemumi!$D9*Stundas!N19</f>
        <v>0</v>
      </c>
      <c r="P10" s="9">
        <f>Pienemumi!$D9*Stundas!O19</f>
        <v>0</v>
      </c>
      <c r="Q10" s="9">
        <f>Pienemumi!$D9*Stundas!P19</f>
        <v>0</v>
      </c>
      <c r="R10" s="9">
        <f>Pienemumi!$D9*Stundas!Q19</f>
        <v>0</v>
      </c>
      <c r="S10" s="9">
        <f>Pienemumi!$D9*Stundas!R19</f>
        <v>0</v>
      </c>
      <c r="T10" s="9">
        <f>Pienemumi!$D9*Stundas!S19</f>
        <v>0</v>
      </c>
      <c r="U10" s="9">
        <f>Pienemumi!$D9*Stundas!T19</f>
        <v>0</v>
      </c>
      <c r="V10" s="9">
        <f>Pienemumi!$D9*Stundas!U19</f>
        <v>0</v>
      </c>
      <c r="W10" s="9">
        <f>Pienemumi!$D9*Stundas!V19</f>
        <v>0</v>
      </c>
      <c r="X10" s="9">
        <f>Pienemumi!$D9*Stundas!W19</f>
        <v>0</v>
      </c>
      <c r="Y10" s="9">
        <f>Pienemumi!$D9*Stundas!X19</f>
        <v>0</v>
      </c>
      <c r="Z10" s="9">
        <f>Pienemumi!$D9*Stundas!Y19</f>
        <v>0</v>
      </c>
      <c r="AA10" s="9">
        <f>Pienemumi!$D9*Stundas!Z19</f>
        <v>0</v>
      </c>
      <c r="AB10" s="9">
        <f>Pienemumi!$D9*Stundas!AA19</f>
        <v>0</v>
      </c>
      <c r="AC10" s="9">
        <f>Pienemumi!$D9*Stundas!AB19</f>
        <v>0</v>
      </c>
      <c r="AD10" s="9">
        <f>Pienemumi!$D9*Stundas!AC19</f>
        <v>0</v>
      </c>
      <c r="AE10" s="9">
        <f>Pienemumi!$D9*Stundas!AD19</f>
        <v>0</v>
      </c>
      <c r="AF10" s="9">
        <f>Pienemumi!$D9*Stundas!AE19</f>
        <v>0</v>
      </c>
    </row>
    <row r="11" spans="1:32" ht="16" thickBot="1" x14ac:dyDescent="0.4">
      <c r="A11" s="3">
        <f>Pienemumi!A10</f>
        <v>0</v>
      </c>
      <c r="B11" s="28">
        <f t="shared" si="0"/>
        <v>0</v>
      </c>
      <c r="C11" s="9">
        <f>Pienemumi!$D10*Stundas!B20</f>
        <v>0</v>
      </c>
      <c r="D11" s="9">
        <f>Pienemumi!$D10*Stundas!C20</f>
        <v>0</v>
      </c>
      <c r="E11" s="9">
        <f>Pienemumi!$D10*Stundas!D20</f>
        <v>0</v>
      </c>
      <c r="F11" s="9">
        <f>Pienemumi!$D10*Stundas!E20</f>
        <v>0</v>
      </c>
      <c r="G11" s="9">
        <f>Pienemumi!$D10*Stundas!F20</f>
        <v>0</v>
      </c>
      <c r="H11" s="9">
        <f>Pienemumi!$D10*Stundas!G20</f>
        <v>0</v>
      </c>
      <c r="I11" s="9">
        <f>Pienemumi!$D10*Stundas!H20</f>
        <v>0</v>
      </c>
      <c r="J11" s="9">
        <f>Pienemumi!$D10*Stundas!I20</f>
        <v>0</v>
      </c>
      <c r="K11" s="9">
        <f>Pienemumi!$D10*Stundas!J20</f>
        <v>0</v>
      </c>
      <c r="L11" s="9">
        <f>Pienemumi!$D10*Stundas!K20</f>
        <v>0</v>
      </c>
      <c r="M11" s="9">
        <f>Pienemumi!$D10*Stundas!L20</f>
        <v>0</v>
      </c>
      <c r="N11" s="9">
        <f>Pienemumi!$D10*Stundas!M20</f>
        <v>0</v>
      </c>
      <c r="O11" s="9">
        <f>Pienemumi!$D10*Stundas!N20</f>
        <v>0</v>
      </c>
      <c r="P11" s="9">
        <f>Pienemumi!$D10*Stundas!O20</f>
        <v>0</v>
      </c>
      <c r="Q11" s="9">
        <f>Pienemumi!$D10*Stundas!P20</f>
        <v>0</v>
      </c>
      <c r="R11" s="9">
        <f>Pienemumi!$D10*Stundas!Q20</f>
        <v>0</v>
      </c>
      <c r="S11" s="9">
        <f>Pienemumi!$D10*Stundas!R20</f>
        <v>0</v>
      </c>
      <c r="T11" s="9">
        <f>Pienemumi!$D10*Stundas!S20</f>
        <v>0</v>
      </c>
      <c r="U11" s="9">
        <f>Pienemumi!$D10*Stundas!T20</f>
        <v>0</v>
      </c>
      <c r="V11" s="9">
        <f>Pienemumi!$D10*Stundas!U20</f>
        <v>0</v>
      </c>
      <c r="W11" s="9">
        <f>Pienemumi!$D10*Stundas!V20</f>
        <v>0</v>
      </c>
      <c r="X11" s="9">
        <f>Pienemumi!$D10*Stundas!W20</f>
        <v>0</v>
      </c>
      <c r="Y11" s="9">
        <f>Pienemumi!$D10*Stundas!X20</f>
        <v>0</v>
      </c>
      <c r="Z11" s="9">
        <f>Pienemumi!$D10*Stundas!Y20</f>
        <v>0</v>
      </c>
      <c r="AA11" s="9">
        <f>Pienemumi!$D10*Stundas!Z20</f>
        <v>0</v>
      </c>
      <c r="AB11" s="9">
        <f>Pienemumi!$D10*Stundas!AA20</f>
        <v>0</v>
      </c>
      <c r="AC11" s="9">
        <f>Pienemumi!$D10*Stundas!AB20</f>
        <v>0</v>
      </c>
      <c r="AD11" s="9">
        <f>Pienemumi!$D10*Stundas!AC20</f>
        <v>0</v>
      </c>
      <c r="AE11" s="9">
        <f>Pienemumi!$D10*Stundas!AD20</f>
        <v>0</v>
      </c>
      <c r="AF11" s="9">
        <f>Pienemumi!$D10*Stundas!AE20</f>
        <v>0</v>
      </c>
    </row>
    <row r="12" spans="1:32" ht="46.5" thickBot="1" x14ac:dyDescent="0.4">
      <c r="A12" s="4" t="s">
        <v>14</v>
      </c>
      <c r="B12" s="28">
        <f t="shared" si="0"/>
        <v>0</v>
      </c>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row>
    <row r="13" spans="1:32" s="39" customFormat="1" ht="16" thickBot="1" x14ac:dyDescent="0.4">
      <c r="A13" s="3" t="str">
        <f>Pienemumi!A12</f>
        <v>1.2.1. Ceļa / transporta izdevumi</v>
      </c>
      <c r="B13" s="28">
        <f t="shared" si="0"/>
        <v>0</v>
      </c>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row>
    <row r="14" spans="1:32" s="39" customFormat="1" ht="16" thickBot="1" x14ac:dyDescent="0.4">
      <c r="A14" s="3" t="str">
        <f>Pienemumi!A13</f>
        <v>1.2.2. Dienas nauda</v>
      </c>
      <c r="B14" s="28">
        <f t="shared" si="0"/>
        <v>0</v>
      </c>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row>
    <row r="15" spans="1:32" s="39" customFormat="1" ht="16" thickBot="1" x14ac:dyDescent="0.4">
      <c r="A15" s="3" t="str">
        <f>Pienemumi!A14</f>
        <v>1.2.3. Viesnīcas (naktsmītnes) izdevumi, ieskaitot brokastis</v>
      </c>
      <c r="B15" s="28">
        <f t="shared" si="0"/>
        <v>0</v>
      </c>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row>
    <row r="16" spans="1:32" s="39" customFormat="1" ht="16" thickBot="1" x14ac:dyDescent="0.4">
      <c r="A16" s="3" t="str">
        <f>Pienemumi!A15</f>
        <v>1.2.4. Bagāžas pārvadāšanas izdevumi</v>
      </c>
      <c r="B16" s="28">
        <f t="shared" si="0"/>
        <v>0</v>
      </c>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row>
    <row r="17" spans="1:32" s="19" customFormat="1" ht="16" thickBot="1" x14ac:dyDescent="0.4">
      <c r="A17" s="30" t="s">
        <v>41</v>
      </c>
      <c r="B17" s="28">
        <f t="shared" si="0"/>
        <v>0</v>
      </c>
      <c r="C17" s="10">
        <f t="shared" ref="C17:AF17" si="1">SUM(C5:C16)</f>
        <v>0</v>
      </c>
      <c r="D17" s="10">
        <f t="shared" si="1"/>
        <v>0</v>
      </c>
      <c r="E17" s="10">
        <f t="shared" si="1"/>
        <v>0</v>
      </c>
      <c r="F17" s="10">
        <f t="shared" si="1"/>
        <v>0</v>
      </c>
      <c r="G17" s="10">
        <f t="shared" si="1"/>
        <v>0</v>
      </c>
      <c r="H17" s="10">
        <f t="shared" si="1"/>
        <v>0</v>
      </c>
      <c r="I17" s="10">
        <f t="shared" si="1"/>
        <v>0</v>
      </c>
      <c r="J17" s="10">
        <f t="shared" si="1"/>
        <v>0</v>
      </c>
      <c r="K17" s="10">
        <f t="shared" si="1"/>
        <v>0</v>
      </c>
      <c r="L17" s="10">
        <f t="shared" si="1"/>
        <v>0</v>
      </c>
      <c r="M17" s="10">
        <f t="shared" si="1"/>
        <v>0</v>
      </c>
      <c r="N17" s="10">
        <f t="shared" si="1"/>
        <v>0</v>
      </c>
      <c r="O17" s="10">
        <f t="shared" si="1"/>
        <v>0</v>
      </c>
      <c r="P17" s="10">
        <f t="shared" si="1"/>
        <v>0</v>
      </c>
      <c r="Q17" s="10">
        <f t="shared" si="1"/>
        <v>0</v>
      </c>
      <c r="R17" s="10">
        <f t="shared" si="1"/>
        <v>0</v>
      </c>
      <c r="S17" s="10">
        <f t="shared" si="1"/>
        <v>0</v>
      </c>
      <c r="T17" s="10">
        <f t="shared" si="1"/>
        <v>0</v>
      </c>
      <c r="U17" s="10">
        <f t="shared" si="1"/>
        <v>0</v>
      </c>
      <c r="V17" s="10">
        <f t="shared" si="1"/>
        <v>0</v>
      </c>
      <c r="W17" s="10">
        <f t="shared" si="1"/>
        <v>0</v>
      </c>
      <c r="X17" s="10">
        <f t="shared" si="1"/>
        <v>0</v>
      </c>
      <c r="Y17" s="10">
        <f t="shared" si="1"/>
        <v>0</v>
      </c>
      <c r="Z17" s="10">
        <f t="shared" si="1"/>
        <v>0</v>
      </c>
      <c r="AA17" s="10">
        <f t="shared" si="1"/>
        <v>0</v>
      </c>
      <c r="AB17" s="10">
        <f t="shared" si="1"/>
        <v>0</v>
      </c>
      <c r="AC17" s="10">
        <f t="shared" si="1"/>
        <v>0</v>
      </c>
      <c r="AD17" s="10">
        <f t="shared" si="1"/>
        <v>0</v>
      </c>
      <c r="AE17" s="10">
        <f t="shared" si="1"/>
        <v>0</v>
      </c>
      <c r="AF17" s="10">
        <f t="shared" si="1"/>
        <v>0</v>
      </c>
    </row>
    <row r="18" spans="1:32" ht="16" thickBot="1" x14ac:dyDescent="0.4">
      <c r="A18" s="4" t="s">
        <v>15</v>
      </c>
      <c r="B18" s="28">
        <f t="shared" si="0"/>
        <v>0</v>
      </c>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row>
    <row r="19" spans="1:32" ht="16" thickBot="1" x14ac:dyDescent="0.4">
      <c r="A19" s="4" t="str">
        <f>Pienemumi!A17</f>
        <v>2.1. Komunālo pakalpojumu izmaksas</v>
      </c>
      <c r="B19" s="28">
        <f t="shared" si="0"/>
        <v>0</v>
      </c>
      <c r="C19" s="9">
        <f>Stundas!I$31*Pienemumi!$D17</f>
        <v>0</v>
      </c>
      <c r="D19" s="9">
        <f>Stundas!J$31*Pienemumi!$D17</f>
        <v>0</v>
      </c>
      <c r="E19" s="9">
        <f>Stundas!K$31*Pienemumi!$D17</f>
        <v>0</v>
      </c>
      <c r="F19" s="9">
        <f>Stundas!L$31*Pienemumi!$D17</f>
        <v>0</v>
      </c>
      <c r="G19" s="9">
        <f>Stundas!M$31*Pienemumi!$D17</f>
        <v>0</v>
      </c>
      <c r="H19" s="9">
        <f>Stundas!N$31*Pienemumi!$D17</f>
        <v>0</v>
      </c>
      <c r="I19" s="9">
        <f>Stundas!O$31*Pienemumi!$D17</f>
        <v>0</v>
      </c>
      <c r="J19" s="9">
        <f>Stundas!P$31*Pienemumi!$D17</f>
        <v>0</v>
      </c>
      <c r="K19" s="9">
        <f>Stundas!Q$31*Pienemumi!$D17</f>
        <v>0</v>
      </c>
      <c r="L19" s="9">
        <f>Stundas!R$31*Pienemumi!$D17</f>
        <v>0</v>
      </c>
      <c r="M19" s="9">
        <f>Stundas!S$31*Pienemumi!$D17</f>
        <v>0</v>
      </c>
      <c r="N19" s="9">
        <f>Stundas!AF$31*Pienemumi!$D17</f>
        <v>0</v>
      </c>
      <c r="O19" s="9">
        <f>Stundas!AG$31*Pienemumi!$D17</f>
        <v>0</v>
      </c>
      <c r="P19" s="9">
        <f>Stundas!AH$31*Pienemumi!$D17</f>
        <v>0</v>
      </c>
      <c r="Q19" s="9">
        <f>Stundas!AI$31*Pienemumi!$D17</f>
        <v>0</v>
      </c>
      <c r="R19" s="9">
        <f>Stundas!AJ$31*Pienemumi!$D17</f>
        <v>0</v>
      </c>
      <c r="S19" s="9">
        <f>Stundas!AK$31*Pienemumi!$D17</f>
        <v>0</v>
      </c>
      <c r="T19" s="9">
        <f>Stundas!AL$31*Pienemumi!$D17</f>
        <v>0</v>
      </c>
      <c r="U19" s="9">
        <f>Stundas!AM$31*Pienemumi!$D17</f>
        <v>0</v>
      </c>
      <c r="V19" s="9">
        <f>Stundas!AN$31*Pienemumi!$D17</f>
        <v>0</v>
      </c>
      <c r="W19" s="9">
        <f>Stundas!AO$31*Pienemumi!$D17</f>
        <v>0</v>
      </c>
      <c r="X19" s="9">
        <f>Stundas!AP$31*Pienemumi!$D17</f>
        <v>0</v>
      </c>
      <c r="Y19" s="9">
        <f>Stundas!AQ$31*Pienemumi!$D17</f>
        <v>0</v>
      </c>
      <c r="Z19" s="9">
        <f>Stundas!AR$31*Pienemumi!$D17</f>
        <v>0</v>
      </c>
      <c r="AA19" s="9">
        <f>Stundas!AS$31*Pienemumi!$D17</f>
        <v>0</v>
      </c>
      <c r="AB19" s="9">
        <f>Stundas!AT$31*Pienemumi!$D17</f>
        <v>0</v>
      </c>
      <c r="AC19" s="9">
        <f>Stundas!AU$31*Pienemumi!$D17</f>
        <v>0</v>
      </c>
      <c r="AD19" s="9">
        <f>Stundas!AV$31*Pienemumi!$D17</f>
        <v>0</v>
      </c>
      <c r="AE19" s="9">
        <f>Stundas!AW$31*Pienemumi!$D17</f>
        <v>0</v>
      </c>
      <c r="AF19" s="9">
        <f>Stundas!AX$31*Pienemumi!$D17</f>
        <v>0</v>
      </c>
    </row>
    <row r="20" spans="1:32" ht="16" thickBot="1" x14ac:dyDescent="0.4">
      <c r="A20" s="4" t="str">
        <f>Pienemumi!A18</f>
        <v>2.2. Sakaru pakalpojumu izmaksas</v>
      </c>
      <c r="B20" s="28">
        <f t="shared" si="0"/>
        <v>0</v>
      </c>
      <c r="C20" s="9">
        <f>Stundas!I$31*Pienemumi!$D18</f>
        <v>0</v>
      </c>
      <c r="D20" s="9">
        <f>Stundas!J$31*Pienemumi!$D18</f>
        <v>0</v>
      </c>
      <c r="E20" s="9">
        <f>Stundas!K$31*Pienemumi!$D18</f>
        <v>0</v>
      </c>
      <c r="F20" s="9">
        <f>Stundas!L$31*Pienemumi!$D18</f>
        <v>0</v>
      </c>
      <c r="G20" s="9">
        <f>Stundas!M$31*Pienemumi!$D18</f>
        <v>0</v>
      </c>
      <c r="H20" s="9">
        <f>Stundas!N$31*Pienemumi!$D18</f>
        <v>0</v>
      </c>
      <c r="I20" s="9">
        <f>Stundas!O$31*Pienemumi!$D18</f>
        <v>0</v>
      </c>
      <c r="J20" s="9">
        <f>Stundas!P$31*Pienemumi!$D18</f>
        <v>0</v>
      </c>
      <c r="K20" s="9">
        <f>Stundas!Q$31*Pienemumi!$D18</f>
        <v>0</v>
      </c>
      <c r="L20" s="9">
        <f>Stundas!R$31*Pienemumi!$D18</f>
        <v>0</v>
      </c>
      <c r="M20" s="9">
        <f>Stundas!S$31*Pienemumi!$D18</f>
        <v>0</v>
      </c>
      <c r="N20" s="9">
        <f>Stundas!AF$31*Pienemumi!$D18</f>
        <v>0</v>
      </c>
      <c r="O20" s="9">
        <f>Stundas!AG$31*Pienemumi!$D18</f>
        <v>0</v>
      </c>
      <c r="P20" s="9">
        <f>Stundas!AH$31*Pienemumi!$D18</f>
        <v>0</v>
      </c>
      <c r="Q20" s="9">
        <f>Stundas!AI$31*Pienemumi!$D18</f>
        <v>0</v>
      </c>
      <c r="R20" s="9">
        <f>Stundas!AJ$31*Pienemumi!$D18</f>
        <v>0</v>
      </c>
      <c r="S20" s="9">
        <f>Stundas!AK$31*Pienemumi!$D18</f>
        <v>0</v>
      </c>
      <c r="T20" s="9">
        <f>Stundas!AL$31*Pienemumi!$D18</f>
        <v>0</v>
      </c>
      <c r="U20" s="9">
        <f>Stundas!AM$31*Pienemumi!$D18</f>
        <v>0</v>
      </c>
      <c r="V20" s="9">
        <f>Stundas!AN$31*Pienemumi!$D18</f>
        <v>0</v>
      </c>
      <c r="W20" s="9">
        <f>Stundas!AO$31*Pienemumi!$D18</f>
        <v>0</v>
      </c>
      <c r="X20" s="9">
        <f>Stundas!AP$31*Pienemumi!$D18</f>
        <v>0</v>
      </c>
      <c r="Y20" s="9">
        <f>Stundas!AQ$31*Pienemumi!$D18</f>
        <v>0</v>
      </c>
      <c r="Z20" s="9">
        <f>Stundas!AR$31*Pienemumi!$D18</f>
        <v>0</v>
      </c>
      <c r="AA20" s="9">
        <f>Stundas!AS$31*Pienemumi!$D18</f>
        <v>0</v>
      </c>
      <c r="AB20" s="9">
        <f>Stundas!AT$31*Pienemumi!$D18</f>
        <v>0</v>
      </c>
      <c r="AC20" s="9">
        <f>Stundas!AU$31*Pienemumi!$D18</f>
        <v>0</v>
      </c>
      <c r="AD20" s="9">
        <f>Stundas!AV$31*Pienemumi!$D18</f>
        <v>0</v>
      </c>
      <c r="AE20" s="9">
        <f>Stundas!AW$31*Pienemumi!$D18</f>
        <v>0</v>
      </c>
      <c r="AF20" s="9">
        <f>Stundas!AX$31*Pienemumi!$D18</f>
        <v>0</v>
      </c>
    </row>
    <row r="21" spans="1:32" s="19" customFormat="1" ht="16" thickBot="1" x14ac:dyDescent="0.4">
      <c r="A21" s="30" t="s">
        <v>40</v>
      </c>
      <c r="B21" s="28">
        <f t="shared" si="0"/>
        <v>0</v>
      </c>
      <c r="C21" s="10">
        <f t="shared" ref="C21:H21" si="2">SUM(C18:C20)</f>
        <v>0</v>
      </c>
      <c r="D21" s="10">
        <f t="shared" si="2"/>
        <v>0</v>
      </c>
      <c r="E21" s="10">
        <f t="shared" si="2"/>
        <v>0</v>
      </c>
      <c r="F21" s="10">
        <f t="shared" si="2"/>
        <v>0</v>
      </c>
      <c r="G21" s="10">
        <f t="shared" si="2"/>
        <v>0</v>
      </c>
      <c r="H21" s="10">
        <f t="shared" si="2"/>
        <v>0</v>
      </c>
      <c r="I21" s="10">
        <f t="shared" ref="I21:AF21" si="3">SUM(I18:I20)</f>
        <v>0</v>
      </c>
      <c r="J21" s="10">
        <f t="shared" si="3"/>
        <v>0</v>
      </c>
      <c r="K21" s="10">
        <f t="shared" si="3"/>
        <v>0</v>
      </c>
      <c r="L21" s="10">
        <f t="shared" si="3"/>
        <v>0</v>
      </c>
      <c r="M21" s="10">
        <f t="shared" si="3"/>
        <v>0</v>
      </c>
      <c r="N21" s="10">
        <f t="shared" si="3"/>
        <v>0</v>
      </c>
      <c r="O21" s="10">
        <f t="shared" si="3"/>
        <v>0</v>
      </c>
      <c r="P21" s="10">
        <f t="shared" si="3"/>
        <v>0</v>
      </c>
      <c r="Q21" s="10">
        <f t="shared" si="3"/>
        <v>0</v>
      </c>
      <c r="R21" s="10">
        <f t="shared" si="3"/>
        <v>0</v>
      </c>
      <c r="S21" s="10">
        <f t="shared" si="3"/>
        <v>0</v>
      </c>
      <c r="T21" s="10">
        <f t="shared" si="3"/>
        <v>0</v>
      </c>
      <c r="U21" s="10">
        <f t="shared" si="3"/>
        <v>0</v>
      </c>
      <c r="V21" s="10">
        <f t="shared" si="3"/>
        <v>0</v>
      </c>
      <c r="W21" s="10">
        <f t="shared" si="3"/>
        <v>0</v>
      </c>
      <c r="X21" s="10">
        <f t="shared" si="3"/>
        <v>0</v>
      </c>
      <c r="Y21" s="10">
        <f t="shared" si="3"/>
        <v>0</v>
      </c>
      <c r="Z21" s="10">
        <f t="shared" si="3"/>
        <v>0</v>
      </c>
      <c r="AA21" s="10">
        <f t="shared" si="3"/>
        <v>0</v>
      </c>
      <c r="AB21" s="10">
        <f t="shared" si="3"/>
        <v>0</v>
      </c>
      <c r="AC21" s="10">
        <f t="shared" si="3"/>
        <v>0</v>
      </c>
      <c r="AD21" s="10">
        <f t="shared" si="3"/>
        <v>0</v>
      </c>
      <c r="AE21" s="10">
        <f t="shared" si="3"/>
        <v>0</v>
      </c>
      <c r="AF21" s="10">
        <f t="shared" si="3"/>
        <v>0</v>
      </c>
    </row>
    <row r="22" spans="1:32" ht="16" thickBot="1" x14ac:dyDescent="0.4">
      <c r="A22" s="2" t="s">
        <v>16</v>
      </c>
      <c r="B22" s="28">
        <f t="shared" si="0"/>
        <v>0</v>
      </c>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row>
    <row r="23" spans="1:32" ht="16" thickBot="1" x14ac:dyDescent="0.4">
      <c r="A23" s="2" t="str">
        <f>Pienemumi!A20</f>
        <v>3.1. Telpu nomas izmaksas</v>
      </c>
      <c r="B23" s="28">
        <f t="shared" si="0"/>
        <v>0</v>
      </c>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row>
    <row r="24" spans="1:32" s="39" customFormat="1" ht="16" thickBot="1" x14ac:dyDescent="0.4">
      <c r="A24" s="2" t="str">
        <f>Pienemumi!A21</f>
        <v>3.2. Instrumentu nomas izmaksas</v>
      </c>
      <c r="B24" s="28">
        <f t="shared" si="0"/>
        <v>0</v>
      </c>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row>
    <row r="25" spans="1:32" s="39" customFormat="1" ht="16" thickBot="1" x14ac:dyDescent="0.4">
      <c r="A25" s="2" t="str">
        <f>Pienemumi!A22</f>
        <v>3.3. Iekārtu nomas izmaksas</v>
      </c>
      <c r="B25" s="28">
        <f t="shared" si="0"/>
        <v>0</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row>
    <row r="26" spans="1:32" s="39" customFormat="1" ht="16" thickBot="1" x14ac:dyDescent="0.4">
      <c r="A26" s="2" t="str">
        <f>Pienemumi!A23</f>
        <v>3.4. Aprīkojuma nomas izmaksas</v>
      </c>
      <c r="B26" s="28">
        <f t="shared" si="0"/>
        <v>0</v>
      </c>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row>
    <row r="27" spans="1:32" s="19" customFormat="1" ht="16" thickBot="1" x14ac:dyDescent="0.4">
      <c r="A27" s="30" t="s">
        <v>39</v>
      </c>
      <c r="B27" s="28">
        <f t="shared" si="0"/>
        <v>0</v>
      </c>
      <c r="C27" s="10">
        <f t="shared" ref="C27:AF27" si="4">SUM(C22:C26)</f>
        <v>0</v>
      </c>
      <c r="D27" s="10">
        <f t="shared" si="4"/>
        <v>0</v>
      </c>
      <c r="E27" s="10">
        <f t="shared" si="4"/>
        <v>0</v>
      </c>
      <c r="F27" s="10">
        <f t="shared" si="4"/>
        <v>0</v>
      </c>
      <c r="G27" s="10">
        <f t="shared" si="4"/>
        <v>0</v>
      </c>
      <c r="H27" s="10">
        <f t="shared" si="4"/>
        <v>0</v>
      </c>
      <c r="I27" s="10">
        <f t="shared" si="4"/>
        <v>0</v>
      </c>
      <c r="J27" s="10">
        <f t="shared" si="4"/>
        <v>0</v>
      </c>
      <c r="K27" s="10">
        <f t="shared" si="4"/>
        <v>0</v>
      </c>
      <c r="L27" s="10">
        <f t="shared" si="4"/>
        <v>0</v>
      </c>
      <c r="M27" s="10">
        <f t="shared" si="4"/>
        <v>0</v>
      </c>
      <c r="N27" s="10">
        <f t="shared" si="4"/>
        <v>0</v>
      </c>
      <c r="O27" s="10">
        <f t="shared" si="4"/>
        <v>0</v>
      </c>
      <c r="P27" s="10">
        <f t="shared" si="4"/>
        <v>0</v>
      </c>
      <c r="Q27" s="10">
        <f t="shared" si="4"/>
        <v>0</v>
      </c>
      <c r="R27" s="10">
        <f t="shared" si="4"/>
        <v>0</v>
      </c>
      <c r="S27" s="10">
        <f t="shared" si="4"/>
        <v>0</v>
      </c>
      <c r="T27" s="10">
        <f t="shared" si="4"/>
        <v>0</v>
      </c>
      <c r="U27" s="10">
        <f t="shared" si="4"/>
        <v>0</v>
      </c>
      <c r="V27" s="10">
        <f t="shared" si="4"/>
        <v>0</v>
      </c>
      <c r="W27" s="10">
        <f t="shared" si="4"/>
        <v>0</v>
      </c>
      <c r="X27" s="10">
        <f t="shared" si="4"/>
        <v>0</v>
      </c>
      <c r="Y27" s="10">
        <f t="shared" si="4"/>
        <v>0</v>
      </c>
      <c r="Z27" s="10">
        <f t="shared" si="4"/>
        <v>0</v>
      </c>
      <c r="AA27" s="10">
        <f t="shared" si="4"/>
        <v>0</v>
      </c>
      <c r="AB27" s="10">
        <f t="shared" si="4"/>
        <v>0</v>
      </c>
      <c r="AC27" s="10">
        <f t="shared" si="4"/>
        <v>0</v>
      </c>
      <c r="AD27" s="10">
        <f t="shared" si="4"/>
        <v>0</v>
      </c>
      <c r="AE27" s="10">
        <f t="shared" si="4"/>
        <v>0</v>
      </c>
      <c r="AF27" s="10">
        <f t="shared" si="4"/>
        <v>0</v>
      </c>
    </row>
    <row r="28" spans="1:32" ht="31.5" thickBot="1" x14ac:dyDescent="0.4">
      <c r="A28" s="2" t="s">
        <v>17</v>
      </c>
      <c r="B28" s="28">
        <f t="shared" si="0"/>
        <v>0</v>
      </c>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row>
    <row r="29" spans="1:32" ht="16" thickBot="1" x14ac:dyDescent="0.4">
      <c r="A29" s="3" t="str">
        <f>Pienemumi!A25</f>
        <v>4.1. Konferences dalības maksa</v>
      </c>
      <c r="B29" s="28">
        <f t="shared" si="0"/>
        <v>0</v>
      </c>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row>
    <row r="30" spans="1:32" ht="16" thickBot="1" x14ac:dyDescent="0.4">
      <c r="A30" s="3" t="str">
        <f>Pienemumi!A26</f>
        <v>4.2. Ārpakalpojums</v>
      </c>
      <c r="B30" s="28">
        <f t="shared" si="0"/>
        <v>0</v>
      </c>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row>
    <row r="31" spans="1:32" s="19" customFormat="1" ht="16" thickBot="1" x14ac:dyDescent="0.4">
      <c r="A31" s="29" t="s">
        <v>18</v>
      </c>
      <c r="B31" s="28">
        <f t="shared" si="0"/>
        <v>0</v>
      </c>
      <c r="C31" s="10">
        <f t="shared" ref="C31:AF31" si="5">SUM(C28:C30)</f>
        <v>0</v>
      </c>
      <c r="D31" s="10">
        <f t="shared" si="5"/>
        <v>0</v>
      </c>
      <c r="E31" s="10">
        <f t="shared" si="5"/>
        <v>0</v>
      </c>
      <c r="F31" s="10">
        <f t="shared" si="5"/>
        <v>0</v>
      </c>
      <c r="G31" s="10">
        <f t="shared" si="5"/>
        <v>0</v>
      </c>
      <c r="H31" s="10">
        <f t="shared" si="5"/>
        <v>0</v>
      </c>
      <c r="I31" s="10">
        <f t="shared" si="5"/>
        <v>0</v>
      </c>
      <c r="J31" s="10">
        <f t="shared" si="5"/>
        <v>0</v>
      </c>
      <c r="K31" s="10">
        <f t="shared" si="5"/>
        <v>0</v>
      </c>
      <c r="L31" s="10">
        <f t="shared" si="5"/>
        <v>0</v>
      </c>
      <c r="M31" s="10">
        <f t="shared" si="5"/>
        <v>0</v>
      </c>
      <c r="N31" s="10">
        <f t="shared" si="5"/>
        <v>0</v>
      </c>
      <c r="O31" s="10">
        <f t="shared" si="5"/>
        <v>0</v>
      </c>
      <c r="P31" s="10">
        <f t="shared" si="5"/>
        <v>0</v>
      </c>
      <c r="Q31" s="10">
        <f t="shared" si="5"/>
        <v>0</v>
      </c>
      <c r="R31" s="10">
        <f t="shared" si="5"/>
        <v>0</v>
      </c>
      <c r="S31" s="10">
        <f t="shared" si="5"/>
        <v>0</v>
      </c>
      <c r="T31" s="10">
        <f t="shared" si="5"/>
        <v>0</v>
      </c>
      <c r="U31" s="10">
        <f t="shared" si="5"/>
        <v>0</v>
      </c>
      <c r="V31" s="10">
        <f t="shared" si="5"/>
        <v>0</v>
      </c>
      <c r="W31" s="10">
        <f t="shared" si="5"/>
        <v>0</v>
      </c>
      <c r="X31" s="10">
        <f t="shared" si="5"/>
        <v>0</v>
      </c>
      <c r="Y31" s="10">
        <f t="shared" si="5"/>
        <v>0</v>
      </c>
      <c r="Z31" s="10">
        <f t="shared" si="5"/>
        <v>0</v>
      </c>
      <c r="AA31" s="10">
        <f t="shared" si="5"/>
        <v>0</v>
      </c>
      <c r="AB31" s="10">
        <f t="shared" si="5"/>
        <v>0</v>
      </c>
      <c r="AC31" s="10">
        <f t="shared" si="5"/>
        <v>0</v>
      </c>
      <c r="AD31" s="10">
        <f t="shared" si="5"/>
        <v>0</v>
      </c>
      <c r="AE31" s="10">
        <f t="shared" si="5"/>
        <v>0</v>
      </c>
      <c r="AF31" s="10">
        <f t="shared" si="5"/>
        <v>0</v>
      </c>
    </row>
    <row r="32" spans="1:32" ht="31.5" thickBot="1" x14ac:dyDescent="0.4">
      <c r="A32" s="4" t="s">
        <v>19</v>
      </c>
      <c r="B32" s="28">
        <f t="shared" si="0"/>
        <v>0</v>
      </c>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row>
    <row r="33" spans="1:32" ht="16" thickBot="1" x14ac:dyDescent="0.4">
      <c r="A33" s="24" t="str">
        <f>Pienemumi!A28</f>
        <v>5.1. Materiālu izmaksas</v>
      </c>
      <c r="B33" s="28">
        <f t="shared" si="0"/>
        <v>0</v>
      </c>
      <c r="C33" s="94"/>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94"/>
      <c r="AD33" s="94"/>
      <c r="AE33" s="94"/>
      <c r="AF33" s="94"/>
    </row>
    <row r="34" spans="1:32" ht="16" thickBot="1" x14ac:dyDescent="0.4">
      <c r="A34" s="24" t="str">
        <f>Pienemumi!A29</f>
        <v>5.2. Zinātniskās literatūras izmaksas</v>
      </c>
      <c r="B34" s="28">
        <f t="shared" si="0"/>
        <v>0</v>
      </c>
      <c r="C34" s="94"/>
      <c r="D34" s="94"/>
      <c r="E34" s="94"/>
      <c r="F34" s="94"/>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row>
    <row r="35" spans="1:32" ht="16" thickBot="1" x14ac:dyDescent="0.4">
      <c r="A35" s="24" t="str">
        <f>Pienemumi!A30</f>
        <v>5.3. Mazvērtīgā inventāra izmaksas</v>
      </c>
      <c r="B35" s="28">
        <f t="shared" si="0"/>
        <v>0</v>
      </c>
      <c r="C35" s="94"/>
      <c r="D35" s="94"/>
      <c r="E35" s="94"/>
      <c r="F35" s="94"/>
      <c r="G35" s="94"/>
      <c r="H35" s="94"/>
      <c r="I35" s="94"/>
      <c r="J35" s="94"/>
      <c r="K35" s="94"/>
      <c r="L35" s="94"/>
      <c r="M35" s="94"/>
      <c r="N35" s="94"/>
      <c r="O35" s="94"/>
      <c r="P35" s="94"/>
      <c r="Q35" s="94"/>
      <c r="R35" s="94"/>
      <c r="S35" s="94"/>
      <c r="T35" s="94"/>
      <c r="U35" s="94"/>
      <c r="V35" s="94"/>
      <c r="W35" s="94"/>
      <c r="X35" s="94"/>
      <c r="Y35" s="94"/>
      <c r="Z35" s="94"/>
      <c r="AA35" s="94"/>
      <c r="AB35" s="94"/>
      <c r="AC35" s="94"/>
      <c r="AD35" s="94"/>
      <c r="AE35" s="94"/>
      <c r="AF35" s="94"/>
    </row>
    <row r="36" spans="1:32" s="19" customFormat="1" ht="16" thickBot="1" x14ac:dyDescent="0.4">
      <c r="A36" s="29" t="s">
        <v>20</v>
      </c>
      <c r="B36" s="28">
        <f t="shared" si="0"/>
        <v>0</v>
      </c>
      <c r="C36" s="10">
        <f t="shared" ref="C36:AF36" si="6">SUM(C32:C35)</f>
        <v>0</v>
      </c>
      <c r="D36" s="10">
        <f t="shared" si="6"/>
        <v>0</v>
      </c>
      <c r="E36" s="10">
        <f t="shared" si="6"/>
        <v>0</v>
      </c>
      <c r="F36" s="10">
        <f t="shared" si="6"/>
        <v>0</v>
      </c>
      <c r="G36" s="10">
        <f t="shared" si="6"/>
        <v>0</v>
      </c>
      <c r="H36" s="10">
        <f t="shared" si="6"/>
        <v>0</v>
      </c>
      <c r="I36" s="10">
        <f t="shared" si="6"/>
        <v>0</v>
      </c>
      <c r="J36" s="10">
        <f t="shared" si="6"/>
        <v>0</v>
      </c>
      <c r="K36" s="10">
        <f t="shared" si="6"/>
        <v>0</v>
      </c>
      <c r="L36" s="10">
        <f t="shared" si="6"/>
        <v>0</v>
      </c>
      <c r="M36" s="10">
        <f t="shared" si="6"/>
        <v>0</v>
      </c>
      <c r="N36" s="10">
        <f t="shared" si="6"/>
        <v>0</v>
      </c>
      <c r="O36" s="10">
        <f t="shared" si="6"/>
        <v>0</v>
      </c>
      <c r="P36" s="10">
        <f t="shared" si="6"/>
        <v>0</v>
      </c>
      <c r="Q36" s="10">
        <f t="shared" si="6"/>
        <v>0</v>
      </c>
      <c r="R36" s="10">
        <f t="shared" si="6"/>
        <v>0</v>
      </c>
      <c r="S36" s="10">
        <f t="shared" si="6"/>
        <v>0</v>
      </c>
      <c r="T36" s="10">
        <f t="shared" si="6"/>
        <v>0</v>
      </c>
      <c r="U36" s="10">
        <f t="shared" si="6"/>
        <v>0</v>
      </c>
      <c r="V36" s="10">
        <f t="shared" si="6"/>
        <v>0</v>
      </c>
      <c r="W36" s="10">
        <f t="shared" si="6"/>
        <v>0</v>
      </c>
      <c r="X36" s="10">
        <f t="shared" si="6"/>
        <v>0</v>
      </c>
      <c r="Y36" s="10">
        <f t="shared" si="6"/>
        <v>0</v>
      </c>
      <c r="Z36" s="10">
        <f t="shared" si="6"/>
        <v>0</v>
      </c>
      <c r="AA36" s="10">
        <f t="shared" si="6"/>
        <v>0</v>
      </c>
      <c r="AB36" s="10">
        <f t="shared" si="6"/>
        <v>0</v>
      </c>
      <c r="AC36" s="10">
        <f t="shared" si="6"/>
        <v>0</v>
      </c>
      <c r="AD36" s="10">
        <f t="shared" si="6"/>
        <v>0</v>
      </c>
      <c r="AE36" s="10">
        <f t="shared" si="6"/>
        <v>0</v>
      </c>
      <c r="AF36" s="10">
        <f t="shared" si="6"/>
        <v>0</v>
      </c>
    </row>
    <row r="37" spans="1:32" ht="31.5" thickBot="1" x14ac:dyDescent="0.4">
      <c r="A37" s="3" t="s">
        <v>21</v>
      </c>
      <c r="B37" s="28">
        <f t="shared" si="0"/>
        <v>0</v>
      </c>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row>
    <row r="38" spans="1:32" ht="16" thickBot="1" x14ac:dyDescent="0.4">
      <c r="A38" s="3" t="str">
        <f>Pienemumi!A32</f>
        <v>6.1. Telpu amortizācijas izmaksas</v>
      </c>
      <c r="B38" s="28">
        <f t="shared" si="0"/>
        <v>0</v>
      </c>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row>
    <row r="39" spans="1:32" ht="16" thickBot="1" x14ac:dyDescent="0.4">
      <c r="A39" s="3" t="str">
        <f>Pienemumi!A33</f>
        <v>6.2. Instrumentu amortizācijas izmaksas</v>
      </c>
      <c r="B39" s="28">
        <f t="shared" si="0"/>
        <v>0</v>
      </c>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row>
    <row r="40" spans="1:32" ht="16" thickBot="1" x14ac:dyDescent="0.4">
      <c r="A40" s="3" t="str">
        <f>Pienemumi!A34</f>
        <v>6.3. Iekārtu amortizācijas izmaksas</v>
      </c>
      <c r="B40" s="28">
        <f t="shared" si="0"/>
        <v>0</v>
      </c>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row>
    <row r="41" spans="1:32" ht="16" thickBot="1" x14ac:dyDescent="0.4">
      <c r="A41" s="3" t="str">
        <f>Pienemumi!A35</f>
        <v>6.4. Aprīkojuma amortizācijas izmaksas</v>
      </c>
      <c r="B41" s="28">
        <f t="shared" si="0"/>
        <v>0</v>
      </c>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row>
    <row r="42" spans="1:32" ht="16" thickBot="1" x14ac:dyDescent="0.4">
      <c r="A42" s="3" t="str">
        <f>Pienemumi!A36</f>
        <v>6.5. Patentu un licenču amortizācijas izmaksas</v>
      </c>
      <c r="B42" s="28">
        <f t="shared" si="0"/>
        <v>0</v>
      </c>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row>
    <row r="43" spans="1:32" s="19" customFormat="1" ht="16" thickBot="1" x14ac:dyDescent="0.4">
      <c r="A43" s="29" t="s">
        <v>22</v>
      </c>
      <c r="B43" s="28">
        <f t="shared" si="0"/>
        <v>0</v>
      </c>
      <c r="C43" s="28">
        <f t="shared" ref="C43:AF43" si="7">SUM(C37:C42)</f>
        <v>0</v>
      </c>
      <c r="D43" s="28">
        <f t="shared" si="7"/>
        <v>0</v>
      </c>
      <c r="E43" s="28">
        <f t="shared" si="7"/>
        <v>0</v>
      </c>
      <c r="F43" s="28">
        <f t="shared" si="7"/>
        <v>0</v>
      </c>
      <c r="G43" s="28">
        <f t="shared" si="7"/>
        <v>0</v>
      </c>
      <c r="H43" s="28">
        <f t="shared" si="7"/>
        <v>0</v>
      </c>
      <c r="I43" s="28">
        <f t="shared" si="7"/>
        <v>0</v>
      </c>
      <c r="J43" s="28">
        <f t="shared" si="7"/>
        <v>0</v>
      </c>
      <c r="K43" s="28">
        <f t="shared" si="7"/>
        <v>0</v>
      </c>
      <c r="L43" s="28">
        <f t="shared" si="7"/>
        <v>0</v>
      </c>
      <c r="M43" s="28">
        <f t="shared" si="7"/>
        <v>0</v>
      </c>
      <c r="N43" s="28">
        <f t="shared" si="7"/>
        <v>0</v>
      </c>
      <c r="O43" s="28">
        <f t="shared" si="7"/>
        <v>0</v>
      </c>
      <c r="P43" s="28">
        <f t="shared" si="7"/>
        <v>0</v>
      </c>
      <c r="Q43" s="28">
        <f t="shared" si="7"/>
        <v>0</v>
      </c>
      <c r="R43" s="28">
        <f t="shared" si="7"/>
        <v>0</v>
      </c>
      <c r="S43" s="28">
        <f t="shared" si="7"/>
        <v>0</v>
      </c>
      <c r="T43" s="28">
        <f t="shared" si="7"/>
        <v>0</v>
      </c>
      <c r="U43" s="28">
        <f t="shared" si="7"/>
        <v>0</v>
      </c>
      <c r="V43" s="28">
        <f t="shared" si="7"/>
        <v>0</v>
      </c>
      <c r="W43" s="28">
        <f t="shared" si="7"/>
        <v>0</v>
      </c>
      <c r="X43" s="28">
        <f t="shared" si="7"/>
        <v>0</v>
      </c>
      <c r="Y43" s="28">
        <f t="shared" si="7"/>
        <v>0</v>
      </c>
      <c r="Z43" s="28">
        <f t="shared" si="7"/>
        <v>0</v>
      </c>
      <c r="AA43" s="28">
        <f t="shared" si="7"/>
        <v>0</v>
      </c>
      <c r="AB43" s="28">
        <f t="shared" si="7"/>
        <v>0</v>
      </c>
      <c r="AC43" s="28">
        <f t="shared" si="7"/>
        <v>0</v>
      </c>
      <c r="AD43" s="28">
        <f t="shared" si="7"/>
        <v>0</v>
      </c>
      <c r="AE43" s="28">
        <f t="shared" si="7"/>
        <v>0</v>
      </c>
      <c r="AF43" s="28">
        <f t="shared" si="7"/>
        <v>0</v>
      </c>
    </row>
    <row r="44" spans="1:32" s="19" customFormat="1" ht="47" thickBot="1" x14ac:dyDescent="0.4">
      <c r="A44" s="3" t="str">
        <f>Pienemumi!A37</f>
        <v>7. Apdrošināšanas (veselības, dzīvības, transportlīdzekļu, īpašuma, iekārtu, civiltiesiskās atbildības u. c.) izmaksas uz pētniecības projekta īstenošanas laiku, kuru nepieciešamību nosaka Latvijas Republikas normatīvie akti</v>
      </c>
      <c r="B44" s="28">
        <f t="shared" si="0"/>
        <v>0</v>
      </c>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row>
    <row r="45" spans="1:32" s="19" customFormat="1" ht="16" thickBot="1" x14ac:dyDescent="0.4">
      <c r="A45" s="3" t="str">
        <f>Pienemumi!A38</f>
        <v xml:space="preserve">7.1. </v>
      </c>
      <c r="B45" s="28">
        <f t="shared" si="0"/>
        <v>0</v>
      </c>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row>
    <row r="46" spans="1:32" s="19" customFormat="1" ht="16" thickBot="1" x14ac:dyDescent="0.4">
      <c r="A46" s="3" t="str">
        <f>Pienemumi!A39</f>
        <v xml:space="preserve">7.2. </v>
      </c>
      <c r="B46" s="28">
        <f t="shared" si="0"/>
        <v>0</v>
      </c>
      <c r="C46" s="93"/>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row>
    <row r="47" spans="1:32" s="19" customFormat="1" ht="16" thickBot="1" x14ac:dyDescent="0.4">
      <c r="A47" s="29" t="s">
        <v>100</v>
      </c>
      <c r="B47" s="28">
        <f t="shared" si="0"/>
        <v>0</v>
      </c>
      <c r="C47" s="28">
        <f t="shared" ref="C47:AF47" si="8">SUM(C45:C46)</f>
        <v>0</v>
      </c>
      <c r="D47" s="28">
        <f t="shared" si="8"/>
        <v>0</v>
      </c>
      <c r="E47" s="28">
        <f t="shared" si="8"/>
        <v>0</v>
      </c>
      <c r="F47" s="28">
        <f t="shared" si="8"/>
        <v>0</v>
      </c>
      <c r="G47" s="28">
        <f t="shared" si="8"/>
        <v>0</v>
      </c>
      <c r="H47" s="28">
        <f t="shared" si="8"/>
        <v>0</v>
      </c>
      <c r="I47" s="28">
        <f t="shared" si="8"/>
        <v>0</v>
      </c>
      <c r="J47" s="28">
        <f t="shared" si="8"/>
        <v>0</v>
      </c>
      <c r="K47" s="28">
        <f t="shared" si="8"/>
        <v>0</v>
      </c>
      <c r="L47" s="28">
        <f t="shared" si="8"/>
        <v>0</v>
      </c>
      <c r="M47" s="28">
        <f t="shared" si="8"/>
        <v>0</v>
      </c>
      <c r="N47" s="28">
        <f t="shared" si="8"/>
        <v>0</v>
      </c>
      <c r="O47" s="28">
        <f t="shared" si="8"/>
        <v>0</v>
      </c>
      <c r="P47" s="28">
        <f t="shared" si="8"/>
        <v>0</v>
      </c>
      <c r="Q47" s="28">
        <f t="shared" si="8"/>
        <v>0</v>
      </c>
      <c r="R47" s="28">
        <f t="shared" si="8"/>
        <v>0</v>
      </c>
      <c r="S47" s="28">
        <f t="shared" si="8"/>
        <v>0</v>
      </c>
      <c r="T47" s="28">
        <f t="shared" si="8"/>
        <v>0</v>
      </c>
      <c r="U47" s="28">
        <f t="shared" si="8"/>
        <v>0</v>
      </c>
      <c r="V47" s="28">
        <f t="shared" si="8"/>
        <v>0</v>
      </c>
      <c r="W47" s="28">
        <f t="shared" si="8"/>
        <v>0</v>
      </c>
      <c r="X47" s="28">
        <f t="shared" si="8"/>
        <v>0</v>
      </c>
      <c r="Y47" s="28">
        <f t="shared" si="8"/>
        <v>0</v>
      </c>
      <c r="Z47" s="28">
        <f t="shared" si="8"/>
        <v>0</v>
      </c>
      <c r="AA47" s="28">
        <f t="shared" si="8"/>
        <v>0</v>
      </c>
      <c r="AB47" s="28">
        <f t="shared" si="8"/>
        <v>0</v>
      </c>
      <c r="AC47" s="28">
        <f t="shared" si="8"/>
        <v>0</v>
      </c>
      <c r="AD47" s="28">
        <f t="shared" si="8"/>
        <v>0</v>
      </c>
      <c r="AE47" s="28">
        <f t="shared" si="8"/>
        <v>0</v>
      </c>
      <c r="AF47" s="28">
        <f t="shared" si="8"/>
        <v>0</v>
      </c>
    </row>
    <row r="48" spans="1:32" s="19" customFormat="1" ht="16" thickBot="1" x14ac:dyDescent="0.4">
      <c r="A48" s="31" t="s">
        <v>23</v>
      </c>
      <c r="B48" s="28">
        <f t="shared" si="0"/>
        <v>0</v>
      </c>
      <c r="C48" s="10">
        <f t="shared" ref="C48:AF48" si="9">C43+C36+C31+C27+C21+C17+C47</f>
        <v>0</v>
      </c>
      <c r="D48" s="10">
        <f t="shared" si="9"/>
        <v>0</v>
      </c>
      <c r="E48" s="10">
        <f t="shared" si="9"/>
        <v>0</v>
      </c>
      <c r="F48" s="10">
        <f t="shared" si="9"/>
        <v>0</v>
      </c>
      <c r="G48" s="10">
        <f t="shared" si="9"/>
        <v>0</v>
      </c>
      <c r="H48" s="10">
        <f t="shared" si="9"/>
        <v>0</v>
      </c>
      <c r="I48" s="10">
        <f t="shared" si="9"/>
        <v>0</v>
      </c>
      <c r="J48" s="10">
        <f t="shared" si="9"/>
        <v>0</v>
      </c>
      <c r="K48" s="10">
        <f t="shared" si="9"/>
        <v>0</v>
      </c>
      <c r="L48" s="10">
        <f t="shared" si="9"/>
        <v>0</v>
      </c>
      <c r="M48" s="10">
        <f t="shared" si="9"/>
        <v>0</v>
      </c>
      <c r="N48" s="10">
        <f t="shared" si="9"/>
        <v>0</v>
      </c>
      <c r="O48" s="10">
        <f t="shared" si="9"/>
        <v>0</v>
      </c>
      <c r="P48" s="10">
        <f t="shared" si="9"/>
        <v>0</v>
      </c>
      <c r="Q48" s="10">
        <f t="shared" si="9"/>
        <v>0</v>
      </c>
      <c r="R48" s="10">
        <f t="shared" si="9"/>
        <v>0</v>
      </c>
      <c r="S48" s="10">
        <f t="shared" si="9"/>
        <v>0</v>
      </c>
      <c r="T48" s="10">
        <f t="shared" si="9"/>
        <v>0</v>
      </c>
      <c r="U48" s="10">
        <f t="shared" si="9"/>
        <v>0</v>
      </c>
      <c r="V48" s="10">
        <f t="shared" si="9"/>
        <v>0</v>
      </c>
      <c r="W48" s="10">
        <f t="shared" si="9"/>
        <v>0</v>
      </c>
      <c r="X48" s="10">
        <f t="shared" si="9"/>
        <v>0</v>
      </c>
      <c r="Y48" s="10">
        <f t="shared" si="9"/>
        <v>0</v>
      </c>
      <c r="Z48" s="10">
        <f t="shared" si="9"/>
        <v>0</v>
      </c>
      <c r="AA48" s="10">
        <f t="shared" si="9"/>
        <v>0</v>
      </c>
      <c r="AB48" s="10">
        <f t="shared" si="9"/>
        <v>0</v>
      </c>
      <c r="AC48" s="10">
        <f t="shared" si="9"/>
        <v>0</v>
      </c>
      <c r="AD48" s="10">
        <f t="shared" si="9"/>
        <v>0</v>
      </c>
      <c r="AE48" s="10">
        <f t="shared" si="9"/>
        <v>0</v>
      </c>
      <c r="AF48" s="10">
        <f t="shared" si="9"/>
        <v>0</v>
      </c>
    </row>
    <row r="49" spans="1:32" ht="16" thickBot="1" x14ac:dyDescent="0.4">
      <c r="A49" s="5"/>
      <c r="B49" s="28">
        <f t="shared" si="0"/>
        <v>0</v>
      </c>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row>
    <row r="50" spans="1:32" s="19" customFormat="1" ht="16" thickBot="1" x14ac:dyDescent="0.4">
      <c r="A50" s="3" t="str">
        <f>Pienemumi!A40</f>
        <v>8. Pētniecības projekta vadības izmaksas (valsts atbalsts)</v>
      </c>
      <c r="B50" s="28">
        <f t="shared" si="0"/>
        <v>0</v>
      </c>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row>
    <row r="51" spans="1:32" ht="16" thickBot="1" x14ac:dyDescent="0.4">
      <c r="A51" s="3" t="str">
        <f>Pienemumi!A41</f>
        <v>8.1. Personāla izmaksas</v>
      </c>
      <c r="B51" s="28">
        <f t="shared" si="0"/>
        <v>0</v>
      </c>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row>
    <row r="52" spans="1:32" ht="31.5" thickBot="1" x14ac:dyDescent="0.4">
      <c r="A52" s="3" t="str">
        <f>Pienemumi!A42</f>
        <v>8.2. Kancelejas preces, biroja piederumi un biroja aprīkojuma noma vai iegāde</v>
      </c>
      <c r="B52" s="28">
        <f t="shared" si="0"/>
        <v>0</v>
      </c>
      <c r="C52" s="94"/>
      <c r="D52" s="94"/>
      <c r="E52" s="94"/>
      <c r="F52" s="94"/>
      <c r="G52" s="94"/>
      <c r="H52" s="94"/>
      <c r="I52" s="94"/>
      <c r="J52" s="94"/>
      <c r="K52" s="94"/>
      <c r="L52" s="94"/>
      <c r="M52" s="94"/>
      <c r="N52" s="94"/>
      <c r="O52" s="94"/>
      <c r="P52" s="94"/>
      <c r="Q52" s="94"/>
      <c r="R52" s="94"/>
      <c r="S52" s="94"/>
      <c r="T52" s="94"/>
      <c r="U52" s="94"/>
      <c r="V52" s="94"/>
      <c r="W52" s="94"/>
      <c r="X52" s="94"/>
      <c r="Y52" s="94"/>
      <c r="Z52" s="94"/>
      <c r="AA52" s="94"/>
      <c r="AB52" s="94"/>
      <c r="AC52" s="94"/>
      <c r="AD52" s="94"/>
      <c r="AE52" s="94"/>
      <c r="AF52" s="94"/>
    </row>
    <row r="53" spans="1:32" ht="16" thickBot="1" x14ac:dyDescent="0.4">
      <c r="A53" s="3" t="str">
        <f>Pienemumi!A43</f>
        <v>8.3. Apdrošināšanas izmaksas</v>
      </c>
      <c r="B53" s="28">
        <f t="shared" si="0"/>
        <v>0</v>
      </c>
      <c r="C53" s="94"/>
      <c r="D53" s="94"/>
      <c r="E53" s="94"/>
      <c r="F53" s="94"/>
      <c r="G53" s="94"/>
      <c r="H53" s="94"/>
      <c r="I53" s="94"/>
      <c r="J53" s="94"/>
      <c r="K53" s="94"/>
      <c r="L53" s="94"/>
      <c r="M53" s="94"/>
      <c r="N53" s="94"/>
      <c r="O53" s="94"/>
      <c r="P53" s="94"/>
      <c r="Q53" s="94"/>
      <c r="R53" s="94"/>
      <c r="S53" s="94"/>
      <c r="T53" s="94"/>
      <c r="U53" s="94"/>
      <c r="V53" s="94"/>
      <c r="W53" s="94"/>
      <c r="X53" s="94"/>
      <c r="Y53" s="94"/>
      <c r="Z53" s="94"/>
      <c r="AA53" s="94"/>
      <c r="AB53" s="94"/>
      <c r="AC53" s="94"/>
      <c r="AD53" s="94"/>
      <c r="AE53" s="94"/>
      <c r="AF53" s="94"/>
    </row>
    <row r="54" spans="1:32" ht="16" thickBot="1" x14ac:dyDescent="0.4">
      <c r="A54" s="29" t="s">
        <v>103</v>
      </c>
      <c r="B54" s="28">
        <f t="shared" si="0"/>
        <v>0</v>
      </c>
      <c r="C54" s="8">
        <f t="shared" ref="C54:AF54" si="10">SUM(C51:C53)</f>
        <v>0</v>
      </c>
      <c r="D54" s="8">
        <f t="shared" si="10"/>
        <v>0</v>
      </c>
      <c r="E54" s="8">
        <f t="shared" si="10"/>
        <v>0</v>
      </c>
      <c r="F54" s="8">
        <f t="shared" si="10"/>
        <v>0</v>
      </c>
      <c r="G54" s="8">
        <f t="shared" si="10"/>
        <v>0</v>
      </c>
      <c r="H54" s="8">
        <f t="shared" si="10"/>
        <v>0</v>
      </c>
      <c r="I54" s="8">
        <f t="shared" si="10"/>
        <v>0</v>
      </c>
      <c r="J54" s="8">
        <f t="shared" si="10"/>
        <v>0</v>
      </c>
      <c r="K54" s="8">
        <f t="shared" si="10"/>
        <v>0</v>
      </c>
      <c r="L54" s="8">
        <f t="shared" si="10"/>
        <v>0</v>
      </c>
      <c r="M54" s="8">
        <f t="shared" si="10"/>
        <v>0</v>
      </c>
      <c r="N54" s="8">
        <f t="shared" si="10"/>
        <v>0</v>
      </c>
      <c r="O54" s="8">
        <f t="shared" si="10"/>
        <v>0</v>
      </c>
      <c r="P54" s="8">
        <f t="shared" si="10"/>
        <v>0</v>
      </c>
      <c r="Q54" s="8">
        <f t="shared" si="10"/>
        <v>0</v>
      </c>
      <c r="R54" s="8">
        <f t="shared" si="10"/>
        <v>0</v>
      </c>
      <c r="S54" s="8">
        <f t="shared" si="10"/>
        <v>0</v>
      </c>
      <c r="T54" s="8">
        <f t="shared" si="10"/>
        <v>0</v>
      </c>
      <c r="U54" s="8">
        <f t="shared" si="10"/>
        <v>0</v>
      </c>
      <c r="V54" s="8">
        <f t="shared" si="10"/>
        <v>0</v>
      </c>
      <c r="W54" s="8">
        <f t="shared" si="10"/>
        <v>0</v>
      </c>
      <c r="X54" s="8">
        <f t="shared" si="10"/>
        <v>0</v>
      </c>
      <c r="Y54" s="8">
        <f t="shared" si="10"/>
        <v>0</v>
      </c>
      <c r="Z54" s="8">
        <f t="shared" si="10"/>
        <v>0</v>
      </c>
      <c r="AA54" s="8">
        <f t="shared" si="10"/>
        <v>0</v>
      </c>
      <c r="AB54" s="8">
        <f t="shared" si="10"/>
        <v>0</v>
      </c>
      <c r="AC54" s="8">
        <f t="shared" si="10"/>
        <v>0</v>
      </c>
      <c r="AD54" s="8">
        <f t="shared" si="10"/>
        <v>0</v>
      </c>
      <c r="AE54" s="8">
        <f t="shared" si="10"/>
        <v>0</v>
      </c>
      <c r="AF54" s="8">
        <f t="shared" si="10"/>
        <v>0</v>
      </c>
    </row>
    <row r="55" spans="1:32" ht="16" thickBot="1" x14ac:dyDescent="0.4">
      <c r="A55" s="31" t="s">
        <v>9</v>
      </c>
      <c r="B55" s="28">
        <f t="shared" ref="B55" si="11">SUM(C55:AF55)</f>
        <v>0</v>
      </c>
      <c r="C55" s="28">
        <f t="shared" ref="C55:AF55" si="12">C54+C48</f>
        <v>0</v>
      </c>
      <c r="D55" s="28">
        <f t="shared" si="12"/>
        <v>0</v>
      </c>
      <c r="E55" s="28">
        <f t="shared" si="12"/>
        <v>0</v>
      </c>
      <c r="F55" s="28">
        <f t="shared" si="12"/>
        <v>0</v>
      </c>
      <c r="G55" s="28">
        <f t="shared" si="12"/>
        <v>0</v>
      </c>
      <c r="H55" s="28">
        <f t="shared" si="12"/>
        <v>0</v>
      </c>
      <c r="I55" s="28">
        <f t="shared" si="12"/>
        <v>0</v>
      </c>
      <c r="J55" s="28">
        <f t="shared" si="12"/>
        <v>0</v>
      </c>
      <c r="K55" s="28">
        <f t="shared" si="12"/>
        <v>0</v>
      </c>
      <c r="L55" s="28">
        <f t="shared" si="12"/>
        <v>0</v>
      </c>
      <c r="M55" s="28">
        <f t="shared" si="12"/>
        <v>0</v>
      </c>
      <c r="N55" s="28">
        <f t="shared" si="12"/>
        <v>0</v>
      </c>
      <c r="O55" s="28">
        <f t="shared" si="12"/>
        <v>0</v>
      </c>
      <c r="P55" s="28">
        <f t="shared" si="12"/>
        <v>0</v>
      </c>
      <c r="Q55" s="28">
        <f t="shared" si="12"/>
        <v>0</v>
      </c>
      <c r="R55" s="28">
        <f t="shared" si="12"/>
        <v>0</v>
      </c>
      <c r="S55" s="28">
        <f t="shared" si="12"/>
        <v>0</v>
      </c>
      <c r="T55" s="28">
        <f t="shared" si="12"/>
        <v>0</v>
      </c>
      <c r="U55" s="28">
        <f t="shared" si="12"/>
        <v>0</v>
      </c>
      <c r="V55" s="28">
        <f t="shared" si="12"/>
        <v>0</v>
      </c>
      <c r="W55" s="28">
        <f t="shared" si="12"/>
        <v>0</v>
      </c>
      <c r="X55" s="28">
        <f t="shared" si="12"/>
        <v>0</v>
      </c>
      <c r="Y55" s="28">
        <f t="shared" si="12"/>
        <v>0</v>
      </c>
      <c r="Z55" s="28">
        <f t="shared" si="12"/>
        <v>0</v>
      </c>
      <c r="AA55" s="28">
        <f t="shared" si="12"/>
        <v>0</v>
      </c>
      <c r="AB55" s="28">
        <f t="shared" si="12"/>
        <v>0</v>
      </c>
      <c r="AC55" s="28">
        <f t="shared" si="12"/>
        <v>0</v>
      </c>
      <c r="AD55" s="28">
        <f t="shared" si="12"/>
        <v>0</v>
      </c>
      <c r="AE55" s="28">
        <f t="shared" si="12"/>
        <v>0</v>
      </c>
      <c r="AF55" s="28">
        <f t="shared" si="12"/>
        <v>0</v>
      </c>
    </row>
    <row r="56" spans="1:32" x14ac:dyDescent="0.35">
      <c r="B56" s="50"/>
      <c r="C56" s="51"/>
      <c r="D56" s="51"/>
      <c r="E56" s="51"/>
      <c r="F56" s="51"/>
      <c r="G56" s="51"/>
      <c r="H56" s="51"/>
      <c r="I56" s="51"/>
      <c r="J56" s="51"/>
      <c r="K56" s="51"/>
      <c r="L56" s="51"/>
      <c r="M56" s="51"/>
      <c r="N56" s="51"/>
      <c r="O56" s="51"/>
      <c r="P56" s="51"/>
      <c r="Q56" s="51"/>
      <c r="R56" s="51"/>
      <c r="S56" s="51"/>
      <c r="T56" s="51"/>
      <c r="U56" s="51"/>
      <c r="V56" s="51"/>
      <c r="W56" s="51"/>
      <c r="X56" s="51"/>
      <c r="Y56" s="51"/>
    </row>
    <row r="57" spans="1:32" x14ac:dyDescent="0.35">
      <c r="B57" s="50"/>
      <c r="C57" s="51"/>
      <c r="D57" s="51"/>
      <c r="E57" s="51"/>
      <c r="F57" s="51"/>
      <c r="G57" s="51"/>
      <c r="H57" s="51"/>
      <c r="I57" s="51"/>
      <c r="J57" s="51"/>
      <c r="K57" s="51"/>
      <c r="L57" s="51"/>
      <c r="M57" s="51"/>
      <c r="N57" s="51"/>
      <c r="O57" s="51"/>
      <c r="P57" s="51"/>
      <c r="Q57" s="51"/>
      <c r="R57" s="51"/>
      <c r="S57" s="51"/>
      <c r="T57" s="51"/>
      <c r="U57" s="51"/>
      <c r="V57" s="51"/>
      <c r="W57" s="51"/>
      <c r="X57" s="51"/>
      <c r="Y57" s="51"/>
    </row>
    <row r="58" spans="1:32" x14ac:dyDescent="0.35">
      <c r="A58" s="177" t="s">
        <v>146</v>
      </c>
      <c r="B58" s="50"/>
      <c r="C58" s="51"/>
      <c r="D58" s="51"/>
      <c r="E58" s="51"/>
      <c r="F58" s="51"/>
      <c r="G58" s="51"/>
      <c r="H58" s="51"/>
      <c r="I58" s="51"/>
      <c r="J58" s="51"/>
      <c r="K58" s="51"/>
      <c r="L58" s="51"/>
      <c r="M58" s="51"/>
      <c r="N58" s="51"/>
      <c r="O58" s="51"/>
      <c r="P58" s="51"/>
      <c r="Q58" s="51"/>
      <c r="R58" s="51"/>
      <c r="S58" s="51"/>
      <c r="T58" s="51"/>
      <c r="U58" s="51"/>
      <c r="V58" s="51"/>
      <c r="W58" s="51"/>
      <c r="X58" s="51"/>
      <c r="Y58" s="51"/>
    </row>
    <row r="59" spans="1:32" x14ac:dyDescent="0.35">
      <c r="B59" s="50"/>
      <c r="C59" s="51"/>
      <c r="D59" s="51"/>
      <c r="E59" s="51"/>
      <c r="F59" s="51"/>
      <c r="G59" s="51"/>
      <c r="H59" s="51"/>
      <c r="I59" s="51"/>
      <c r="J59" s="51"/>
      <c r="K59" s="51"/>
      <c r="L59" s="51"/>
      <c r="M59" s="51"/>
      <c r="N59" s="51"/>
      <c r="O59" s="51"/>
      <c r="P59" s="51"/>
      <c r="Q59" s="51"/>
      <c r="R59" s="51"/>
      <c r="S59" s="51"/>
      <c r="T59" s="51"/>
      <c r="U59" s="51"/>
      <c r="V59" s="51"/>
      <c r="W59" s="51"/>
      <c r="X59" s="51"/>
      <c r="Y59" s="51"/>
    </row>
    <row r="60" spans="1:32" x14ac:dyDescent="0.35">
      <c r="B60" s="50"/>
      <c r="C60" s="51"/>
      <c r="D60" s="51"/>
      <c r="E60" s="51"/>
      <c r="F60" s="51"/>
      <c r="G60" s="51"/>
      <c r="H60" s="51"/>
      <c r="I60" s="51"/>
      <c r="J60" s="51"/>
      <c r="K60" s="51"/>
      <c r="L60" s="51"/>
      <c r="M60" s="51"/>
      <c r="N60" s="51"/>
      <c r="O60" s="51"/>
      <c r="P60" s="51"/>
      <c r="Q60" s="51"/>
      <c r="R60" s="51"/>
      <c r="S60" s="51"/>
      <c r="T60" s="51"/>
      <c r="U60" s="51"/>
      <c r="V60" s="51"/>
      <c r="W60" s="51"/>
      <c r="X60" s="51"/>
      <c r="Y60" s="51"/>
    </row>
    <row r="61" spans="1:32" x14ac:dyDescent="0.35">
      <c r="B61" s="50"/>
      <c r="C61" s="51"/>
      <c r="D61" s="51"/>
      <c r="E61" s="51"/>
      <c r="F61" s="51"/>
      <c r="G61" s="51"/>
      <c r="H61" s="51"/>
      <c r="I61" s="51"/>
      <c r="J61" s="51"/>
      <c r="K61" s="51"/>
      <c r="L61" s="51"/>
      <c r="M61" s="51"/>
      <c r="N61" s="51"/>
      <c r="O61" s="51"/>
      <c r="P61" s="51"/>
      <c r="Q61" s="51"/>
      <c r="R61" s="51"/>
      <c r="S61" s="51"/>
      <c r="T61" s="51"/>
      <c r="U61" s="51"/>
      <c r="V61" s="51"/>
      <c r="W61" s="51"/>
      <c r="X61" s="51"/>
      <c r="Y61" s="51"/>
    </row>
    <row r="62" spans="1:32" x14ac:dyDescent="0.35">
      <c r="B62" s="50"/>
      <c r="C62" s="51"/>
      <c r="D62" s="51"/>
      <c r="E62" s="51"/>
      <c r="F62" s="51"/>
      <c r="G62" s="51"/>
      <c r="H62" s="51"/>
      <c r="I62" s="51"/>
      <c r="J62" s="51"/>
      <c r="K62" s="51"/>
      <c r="L62" s="51"/>
      <c r="M62" s="51"/>
      <c r="N62" s="51"/>
      <c r="O62" s="51"/>
      <c r="P62" s="51"/>
      <c r="Q62" s="51"/>
      <c r="R62" s="51"/>
      <c r="S62" s="51"/>
      <c r="T62" s="51"/>
      <c r="U62" s="51"/>
      <c r="V62" s="51"/>
      <c r="W62" s="51"/>
      <c r="X62" s="51"/>
      <c r="Y62" s="51"/>
    </row>
    <row r="63" spans="1:32" x14ac:dyDescent="0.35">
      <c r="B63" s="50"/>
      <c r="C63" s="51"/>
      <c r="D63" s="51"/>
      <c r="E63" s="51"/>
      <c r="F63" s="51"/>
      <c r="G63" s="51"/>
      <c r="H63" s="51"/>
      <c r="I63" s="51"/>
      <c r="J63" s="51"/>
      <c r="K63" s="51"/>
      <c r="L63" s="51"/>
      <c r="M63" s="51"/>
      <c r="N63" s="51"/>
      <c r="O63" s="51"/>
      <c r="P63" s="51"/>
      <c r="Q63" s="51"/>
      <c r="R63" s="51"/>
      <c r="S63" s="51"/>
      <c r="T63" s="51"/>
      <c r="U63" s="51"/>
      <c r="V63" s="51"/>
      <c r="W63" s="51"/>
      <c r="X63" s="51"/>
      <c r="Y63" s="51"/>
    </row>
    <row r="64" spans="1:32" x14ac:dyDescent="0.35">
      <c r="B64" s="50"/>
      <c r="C64" s="51"/>
      <c r="D64" s="51"/>
      <c r="E64" s="51"/>
      <c r="F64" s="51"/>
      <c r="G64" s="51"/>
      <c r="H64" s="51"/>
      <c r="I64" s="51"/>
      <c r="J64" s="51"/>
      <c r="K64" s="51"/>
      <c r="L64" s="51"/>
      <c r="M64" s="51"/>
      <c r="N64" s="51"/>
      <c r="O64" s="51"/>
      <c r="P64" s="51"/>
      <c r="Q64" s="51"/>
      <c r="R64" s="51"/>
      <c r="S64" s="51"/>
      <c r="T64" s="51"/>
      <c r="U64" s="51"/>
      <c r="V64" s="51"/>
      <c r="W64" s="51"/>
      <c r="X64" s="51"/>
      <c r="Y64" s="51"/>
    </row>
    <row r="65" spans="2:25" x14ac:dyDescent="0.35">
      <c r="B65" s="50"/>
      <c r="C65" s="51"/>
      <c r="D65" s="51"/>
      <c r="E65" s="51"/>
      <c r="F65" s="51"/>
      <c r="G65" s="51"/>
      <c r="H65" s="51"/>
      <c r="I65" s="51"/>
      <c r="J65" s="51"/>
      <c r="K65" s="51"/>
      <c r="L65" s="51"/>
      <c r="M65" s="51"/>
      <c r="N65" s="51"/>
      <c r="O65" s="51"/>
      <c r="P65" s="51"/>
      <c r="Q65" s="51"/>
      <c r="R65" s="51"/>
      <c r="S65" s="51"/>
      <c r="T65" s="51"/>
      <c r="U65" s="51"/>
      <c r="V65" s="51"/>
      <c r="W65" s="51"/>
      <c r="X65" s="51"/>
      <c r="Y65" s="51"/>
    </row>
    <row r="66" spans="2:25" x14ac:dyDescent="0.35">
      <c r="B66" s="50"/>
      <c r="C66" s="51"/>
      <c r="D66" s="51"/>
      <c r="E66" s="51"/>
      <c r="F66" s="51"/>
      <c r="G66" s="51"/>
      <c r="H66" s="51"/>
      <c r="I66" s="51"/>
      <c r="J66" s="51"/>
      <c r="K66" s="51"/>
      <c r="L66" s="51"/>
      <c r="M66" s="51"/>
      <c r="N66" s="51"/>
      <c r="O66" s="51"/>
      <c r="P66" s="51"/>
      <c r="Q66" s="51"/>
      <c r="R66" s="51"/>
      <c r="S66" s="51"/>
      <c r="T66" s="51"/>
      <c r="U66" s="51"/>
      <c r="V66" s="51"/>
      <c r="W66" s="51"/>
      <c r="X66" s="51"/>
      <c r="Y66" s="51"/>
    </row>
    <row r="67" spans="2:25" x14ac:dyDescent="0.35">
      <c r="B67" s="50"/>
      <c r="C67" s="51"/>
      <c r="D67" s="51"/>
      <c r="E67" s="51"/>
      <c r="F67" s="51"/>
      <c r="G67" s="51"/>
      <c r="H67" s="51"/>
      <c r="I67" s="51"/>
      <c r="J67" s="51"/>
      <c r="K67" s="51"/>
      <c r="L67" s="51"/>
      <c r="M67" s="51"/>
      <c r="N67" s="51"/>
      <c r="O67" s="51"/>
      <c r="P67" s="51"/>
      <c r="Q67" s="51"/>
      <c r="R67" s="51"/>
      <c r="S67" s="51"/>
      <c r="T67" s="51"/>
      <c r="U67" s="51"/>
      <c r="V67" s="51"/>
      <c r="W67" s="51"/>
      <c r="X67" s="51"/>
      <c r="Y67" s="51"/>
    </row>
    <row r="68" spans="2:25" x14ac:dyDescent="0.35">
      <c r="B68" s="50"/>
      <c r="C68" s="51"/>
      <c r="D68" s="51"/>
      <c r="E68" s="51"/>
      <c r="F68" s="51"/>
      <c r="G68" s="51"/>
      <c r="H68" s="51"/>
      <c r="I68" s="51"/>
      <c r="J68" s="51"/>
      <c r="K68" s="51"/>
      <c r="L68" s="51"/>
      <c r="M68" s="51"/>
      <c r="N68" s="51"/>
      <c r="O68" s="51"/>
      <c r="P68" s="51"/>
      <c r="Q68" s="51"/>
      <c r="R68" s="51"/>
      <c r="S68" s="51"/>
      <c r="T68" s="51"/>
      <c r="U68" s="51"/>
      <c r="V68" s="51"/>
      <c r="W68" s="51"/>
      <c r="X68" s="51"/>
      <c r="Y68" s="51"/>
    </row>
    <row r="69" spans="2:25" x14ac:dyDescent="0.35">
      <c r="B69" s="50"/>
      <c r="C69" s="51"/>
      <c r="D69" s="51"/>
      <c r="E69" s="51"/>
      <c r="F69" s="51"/>
      <c r="G69" s="51"/>
      <c r="H69" s="51"/>
      <c r="I69" s="51"/>
      <c r="J69" s="51"/>
      <c r="K69" s="51"/>
      <c r="L69" s="51"/>
      <c r="M69" s="51"/>
      <c r="N69" s="51"/>
      <c r="O69" s="51"/>
      <c r="P69" s="51"/>
      <c r="Q69" s="51"/>
      <c r="R69" s="51"/>
      <c r="S69" s="51"/>
      <c r="T69" s="51"/>
      <c r="U69" s="51"/>
      <c r="V69" s="51"/>
      <c r="W69" s="51"/>
      <c r="X69" s="51"/>
      <c r="Y69" s="51"/>
    </row>
    <row r="70" spans="2:25" x14ac:dyDescent="0.35">
      <c r="B70" s="50"/>
      <c r="C70" s="51"/>
      <c r="D70" s="51"/>
      <c r="E70" s="51"/>
      <c r="F70" s="51"/>
      <c r="G70" s="51"/>
      <c r="H70" s="51"/>
      <c r="I70" s="51"/>
      <c r="J70" s="51"/>
      <c r="K70" s="51"/>
      <c r="L70" s="51"/>
      <c r="M70" s="51"/>
      <c r="N70" s="51"/>
      <c r="O70" s="51"/>
      <c r="P70" s="51"/>
      <c r="Q70" s="51"/>
      <c r="R70" s="51"/>
      <c r="S70" s="51"/>
      <c r="T70" s="51"/>
      <c r="U70" s="51"/>
      <c r="V70" s="51"/>
      <c r="W70" s="51"/>
      <c r="X70" s="51"/>
      <c r="Y70" s="51"/>
    </row>
    <row r="71" spans="2:25" x14ac:dyDescent="0.35">
      <c r="B71" s="50"/>
      <c r="C71" s="51"/>
      <c r="D71" s="51"/>
      <c r="E71" s="51"/>
      <c r="F71" s="51"/>
      <c r="G71" s="51"/>
      <c r="H71" s="51"/>
      <c r="I71" s="51"/>
      <c r="J71" s="51"/>
      <c r="K71" s="51"/>
      <c r="L71" s="51"/>
      <c r="M71" s="51"/>
      <c r="N71" s="51"/>
      <c r="O71" s="51"/>
      <c r="P71" s="51"/>
      <c r="Q71" s="51"/>
      <c r="R71" s="51"/>
      <c r="S71" s="51"/>
      <c r="T71" s="51"/>
      <c r="U71" s="51"/>
      <c r="V71" s="51"/>
      <c r="W71" s="51"/>
      <c r="X71" s="51"/>
      <c r="Y71" s="51"/>
    </row>
    <row r="72" spans="2:25" x14ac:dyDescent="0.35">
      <c r="B72" s="50"/>
      <c r="C72" s="51"/>
      <c r="D72" s="51"/>
      <c r="E72" s="51"/>
      <c r="F72" s="51"/>
      <c r="G72" s="51"/>
      <c r="H72" s="51"/>
      <c r="I72" s="51"/>
      <c r="J72" s="51"/>
      <c r="K72" s="51"/>
      <c r="L72" s="51"/>
      <c r="M72" s="51"/>
      <c r="N72" s="51"/>
      <c r="O72" s="51"/>
      <c r="P72" s="51"/>
      <c r="Q72" s="51"/>
      <c r="R72" s="51"/>
      <c r="S72" s="51"/>
      <c r="T72" s="51"/>
      <c r="U72" s="51"/>
      <c r="V72" s="51"/>
      <c r="W72" s="51"/>
      <c r="X72" s="51"/>
      <c r="Y72" s="51"/>
    </row>
    <row r="73" spans="2:25" x14ac:dyDescent="0.35">
      <c r="B73" s="50"/>
      <c r="C73" s="51"/>
      <c r="D73" s="51"/>
      <c r="E73" s="51"/>
      <c r="F73" s="51"/>
      <c r="G73" s="51"/>
      <c r="H73" s="51"/>
      <c r="I73" s="51"/>
      <c r="J73" s="51"/>
      <c r="K73" s="51"/>
      <c r="L73" s="51"/>
      <c r="M73" s="51"/>
      <c r="N73" s="51"/>
      <c r="O73" s="51"/>
      <c r="P73" s="51"/>
      <c r="Q73" s="51"/>
      <c r="R73" s="51"/>
      <c r="S73" s="51"/>
      <c r="T73" s="51"/>
      <c r="U73" s="51"/>
      <c r="V73" s="51"/>
      <c r="W73" s="51"/>
      <c r="X73" s="51"/>
      <c r="Y73" s="51"/>
    </row>
    <row r="74" spans="2:25" x14ac:dyDescent="0.35">
      <c r="B74" s="50"/>
      <c r="C74" s="51"/>
      <c r="D74" s="51"/>
      <c r="E74" s="51"/>
      <c r="F74" s="51"/>
      <c r="G74" s="51"/>
      <c r="H74" s="51"/>
      <c r="I74" s="51"/>
      <c r="J74" s="51"/>
      <c r="K74" s="51"/>
      <c r="L74" s="51"/>
      <c r="M74" s="51"/>
      <c r="N74" s="51"/>
      <c r="O74" s="51"/>
      <c r="P74" s="51"/>
      <c r="Q74" s="51"/>
      <c r="R74" s="51"/>
      <c r="S74" s="51"/>
      <c r="T74" s="51"/>
      <c r="U74" s="51"/>
      <c r="V74" s="51"/>
      <c r="W74" s="51"/>
      <c r="X74" s="51"/>
      <c r="Y74" s="51"/>
    </row>
    <row r="75" spans="2:25" x14ac:dyDescent="0.35">
      <c r="B75" s="50"/>
      <c r="C75" s="51"/>
      <c r="D75" s="51"/>
      <c r="E75" s="51"/>
      <c r="F75" s="51"/>
      <c r="G75" s="51"/>
      <c r="H75" s="51"/>
      <c r="I75" s="51"/>
      <c r="J75" s="51"/>
      <c r="K75" s="51"/>
      <c r="L75" s="51"/>
      <c r="M75" s="51"/>
      <c r="N75" s="51"/>
      <c r="O75" s="51"/>
      <c r="P75" s="51"/>
      <c r="Q75" s="51"/>
      <c r="R75" s="51"/>
      <c r="S75" s="51"/>
      <c r="T75" s="51"/>
      <c r="U75" s="51"/>
      <c r="V75" s="51"/>
      <c r="W75" s="51"/>
      <c r="X75" s="51"/>
      <c r="Y75" s="51"/>
    </row>
    <row r="76" spans="2:25" x14ac:dyDescent="0.35">
      <c r="B76" s="50"/>
      <c r="C76" s="51"/>
      <c r="D76" s="51"/>
      <c r="E76" s="51"/>
      <c r="F76" s="51"/>
      <c r="G76" s="51"/>
      <c r="H76" s="51"/>
      <c r="I76" s="51"/>
      <c r="J76" s="51"/>
      <c r="K76" s="51"/>
      <c r="L76" s="51"/>
      <c r="M76" s="51"/>
      <c r="N76" s="51"/>
      <c r="O76" s="51"/>
      <c r="P76" s="51"/>
      <c r="Q76" s="51"/>
      <c r="R76" s="51"/>
      <c r="S76" s="51"/>
      <c r="T76" s="51"/>
      <c r="U76" s="51"/>
      <c r="V76" s="51"/>
      <c r="W76" s="51"/>
      <c r="X76" s="51"/>
      <c r="Y76" s="51"/>
    </row>
    <row r="77" spans="2:25" x14ac:dyDescent="0.35">
      <c r="B77" s="50"/>
      <c r="C77" s="51"/>
      <c r="D77" s="51"/>
      <c r="E77" s="51"/>
      <c r="F77" s="51"/>
      <c r="G77" s="51"/>
      <c r="H77" s="51"/>
      <c r="I77" s="51"/>
      <c r="J77" s="51"/>
      <c r="K77" s="51"/>
      <c r="L77" s="51"/>
      <c r="M77" s="51"/>
      <c r="N77" s="51"/>
      <c r="O77" s="51"/>
      <c r="P77" s="51"/>
      <c r="Q77" s="51"/>
      <c r="R77" s="51"/>
      <c r="S77" s="51"/>
      <c r="T77" s="51"/>
      <c r="U77" s="51"/>
      <c r="V77" s="51"/>
      <c r="W77" s="51"/>
      <c r="X77" s="51"/>
      <c r="Y77" s="51"/>
    </row>
    <row r="78" spans="2:25" x14ac:dyDescent="0.35">
      <c r="B78" s="50"/>
      <c r="C78" s="51"/>
      <c r="D78" s="51"/>
      <c r="E78" s="51"/>
      <c r="F78" s="51"/>
      <c r="G78" s="51"/>
      <c r="H78" s="51"/>
      <c r="I78" s="51"/>
      <c r="J78" s="51"/>
      <c r="K78" s="51"/>
      <c r="L78" s="51"/>
      <c r="M78" s="51"/>
      <c r="N78" s="51"/>
      <c r="O78" s="51"/>
      <c r="P78" s="51"/>
      <c r="Q78" s="51"/>
      <c r="R78" s="51"/>
      <c r="S78" s="51"/>
      <c r="T78" s="51"/>
      <c r="U78" s="51"/>
      <c r="V78" s="51"/>
      <c r="W78" s="51"/>
      <c r="X78" s="51"/>
      <c r="Y78" s="51"/>
    </row>
    <row r="79" spans="2:25" x14ac:dyDescent="0.35">
      <c r="B79" s="50"/>
      <c r="C79" s="51"/>
      <c r="D79" s="51"/>
      <c r="E79" s="51"/>
      <c r="F79" s="51"/>
      <c r="G79" s="51"/>
      <c r="H79" s="51"/>
      <c r="I79" s="51"/>
      <c r="J79" s="51"/>
      <c r="K79" s="51"/>
      <c r="L79" s="51"/>
      <c r="M79" s="51"/>
      <c r="N79" s="51"/>
      <c r="O79" s="51"/>
      <c r="P79" s="51"/>
      <c r="Q79" s="51"/>
      <c r="R79" s="51"/>
      <c r="S79" s="51"/>
      <c r="T79" s="51"/>
      <c r="U79" s="51"/>
      <c r="V79" s="51"/>
      <c r="W79" s="51"/>
      <c r="X79" s="51"/>
      <c r="Y79" s="51"/>
    </row>
    <row r="80" spans="2:25" x14ac:dyDescent="0.35">
      <c r="B80" s="50"/>
      <c r="C80" s="51"/>
      <c r="D80" s="51"/>
      <c r="E80" s="51"/>
      <c r="F80" s="51"/>
      <c r="G80" s="51"/>
      <c r="H80" s="51"/>
      <c r="I80" s="51"/>
      <c r="J80" s="51"/>
      <c r="K80" s="51"/>
      <c r="L80" s="51"/>
      <c r="M80" s="51"/>
      <c r="N80" s="51"/>
      <c r="O80" s="51"/>
      <c r="P80" s="51"/>
      <c r="Q80" s="51"/>
      <c r="R80" s="51"/>
      <c r="S80" s="51"/>
      <c r="T80" s="51"/>
      <c r="U80" s="51"/>
      <c r="V80" s="51"/>
      <c r="W80" s="51"/>
      <c r="X80" s="51"/>
      <c r="Y80" s="51"/>
    </row>
    <row r="81" spans="2:25" x14ac:dyDescent="0.35">
      <c r="B81" s="50"/>
      <c r="C81" s="51"/>
      <c r="D81" s="51"/>
      <c r="E81" s="51"/>
      <c r="F81" s="51"/>
      <c r="G81" s="51"/>
      <c r="H81" s="51"/>
      <c r="I81" s="51"/>
      <c r="J81" s="51"/>
      <c r="K81" s="51"/>
      <c r="L81" s="51"/>
      <c r="M81" s="51"/>
      <c r="N81" s="51"/>
      <c r="O81" s="51"/>
      <c r="P81" s="51"/>
      <c r="Q81" s="51"/>
      <c r="R81" s="51"/>
      <c r="S81" s="51"/>
      <c r="T81" s="51"/>
      <c r="U81" s="51"/>
      <c r="V81" s="51"/>
      <c r="W81" s="51"/>
      <c r="X81" s="51"/>
      <c r="Y81" s="51"/>
    </row>
  </sheetData>
  <mergeCells count="10">
    <mergeCell ref="X2:Z2"/>
    <mergeCell ref="AA2:AC2"/>
    <mergeCell ref="AD2:AF2"/>
    <mergeCell ref="O2:Q2"/>
    <mergeCell ref="R2:T2"/>
    <mergeCell ref="L2:N2"/>
    <mergeCell ref="C2:E2"/>
    <mergeCell ref="I2:K2"/>
    <mergeCell ref="F2:H2"/>
    <mergeCell ref="U2:W2"/>
  </mergeCells>
  <pageMargins left="0.7" right="0.7" top="0.75" bottom="0.75" header="0.3" footer="0.3"/>
  <pageSetup paperSize="9" scale="4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921FB7C49ECD47AE3D42B7721C4A09" ma:contentTypeVersion="15" ma:contentTypeDescription="Create a new document." ma:contentTypeScope="" ma:versionID="f3b6134fd2092adb46de71eb87a3247a">
  <xsd:schema xmlns:xsd="http://www.w3.org/2001/XMLSchema" xmlns:xs="http://www.w3.org/2001/XMLSchema" xmlns:p="http://schemas.microsoft.com/office/2006/metadata/properties" xmlns:ns2="f42a912a-6ba3-45ec-b77c-6220092f572c" xmlns:ns3="d7f51259-0ddd-4c21-9ef1-1826d990cd57" targetNamespace="http://schemas.microsoft.com/office/2006/metadata/properties" ma:root="true" ma:fieldsID="f8950fdd3770f013e0b80e52185b0916" ns2:_="" ns3:_="">
    <xsd:import namespace="f42a912a-6ba3-45ec-b77c-6220092f572c"/>
    <xsd:import namespace="d7f51259-0ddd-4c21-9ef1-1826d990cd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2a912a-6ba3-45ec-b77c-6220092f57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9a686a8-f85c-46aa-860e-c6a7814f063c"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f51259-0ddd-4c21-9ef1-1826d990cd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0e24913-0a44-4565-aec7-fabab7d2e54a}" ma:internalName="TaxCatchAll" ma:showField="CatchAllData" ma:web="d7f51259-0ddd-4c21-9ef1-1826d990cd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7f51259-0ddd-4c21-9ef1-1826d990cd57" xsi:nil="true"/>
    <lcf76f155ced4ddcb4097134ff3c332f xmlns="f42a912a-6ba3-45ec-b77c-6220092f572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2EDA4C-2939-45EC-9741-B988D3BAA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2a912a-6ba3-45ec-b77c-6220092f572c"/>
    <ds:schemaRef ds:uri="d7f51259-0ddd-4c21-9ef1-1826d990cd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BA180E-5E8B-4543-8F40-EDAA6665FE53}">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3ff44f69-4234-4d8c-90b8-c192af7553b5"/>
    <ds:schemaRef ds:uri="http://www.w3.org/XML/1998/namespace"/>
    <ds:schemaRef ds:uri="36f679ea-e5f0-49c2-acf9-407149e431b9"/>
    <ds:schemaRef ds:uri="b7033556-8cdb-442b-999c-1352e329ebb5"/>
    <ds:schemaRef ds:uri="ae2fccd1-234b-41a8-bf60-db7e1d272b90"/>
    <ds:schemaRef ds:uri="d7f51259-0ddd-4c21-9ef1-1826d990cd57"/>
    <ds:schemaRef ds:uri="f42a912a-6ba3-45ec-b77c-6220092f572c"/>
  </ds:schemaRefs>
</ds:datastoreItem>
</file>

<file path=customXml/itemProps3.xml><?xml version="1.0" encoding="utf-8"?>
<ds:datastoreItem xmlns:ds="http://schemas.openxmlformats.org/officeDocument/2006/customXml" ds:itemID="{A8EACE98-7811-4656-A591-F2E7CCCDAC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Instrukcija</vt:lpstr>
      <vt:lpstr>Stundas</vt:lpstr>
      <vt:lpstr>Grants</vt:lpstr>
      <vt:lpstr>Pienemumi</vt:lpstr>
      <vt:lpstr>TEP_men</vt:lpstr>
      <vt:lpstr>TEP_gadi</vt:lpstr>
      <vt:lpstr>RP_men</vt:lpstr>
      <vt:lpstr>RP_gadi</vt:lpstr>
      <vt:lpstr>EI_men</vt:lpstr>
      <vt:lpstr>EI_gadi</vt:lpstr>
      <vt:lpstr>Pētījuma īstenotāja budžets</vt:lpstr>
      <vt:lpstr>Sadarbības partnera budžets</vt:lpstr>
      <vt:lpstr>Kopsavilkums</vt:lpstr>
      <vt:lpstr>EI</vt:lpstr>
      <vt:lpstr>EI_gadi!Print_Area</vt:lpstr>
      <vt:lpstr>EI_men!Print_Area</vt:lpstr>
      <vt:lpstr>Grants!Print_Area</vt:lpstr>
      <vt:lpstr>Kopsavilkums!Print_Area</vt:lpstr>
      <vt:lpstr>'Pētījuma īstenotāja budžets'!Print_Area</vt:lpstr>
      <vt:lpstr>Pienemumi!Print_Area</vt:lpstr>
      <vt:lpstr>RP_gadi!Print_Area</vt:lpstr>
      <vt:lpstr>RP_men!Print_Area</vt:lpstr>
      <vt:lpstr>'Sadarbības partnera budžets'!Print_Area</vt:lpstr>
      <vt:lpstr>Stundas!Print_Area</vt:lpstr>
      <vt:lpstr>TEP_gadi!Print_Area</vt:lpstr>
      <vt:lpstr>TEP_men!Print_Area</vt:lpstr>
      <vt:lpstr>RP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dc:creator>
  <cp:lastModifiedBy>Sindija Ozoliņa</cp:lastModifiedBy>
  <cp:lastPrinted>2018-11-17T09:06:47Z</cp:lastPrinted>
  <dcterms:created xsi:type="dcterms:W3CDTF">2012-10-16T12:13:19Z</dcterms:created>
  <dcterms:modified xsi:type="dcterms:W3CDTF">2025-08-22T11:17:02Z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0x0101005A921FB7C49ECD47AE3D42B7721C4A09</vt:lpwstr>
  </property>
  <property fmtid="{D5CDD505-2E9C-101B-9397-08002B2CF9AE}" pid="3" name="MediaServiceImageTags">
    <vt:lpwstr/>
  </property>
</Properties>
</file>